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L:\ID__IEPIRKUMU_DALA\Publiskie iepirkumi\AK_kimijas_preces-42\Nolikums\"/>
    </mc:Choice>
  </mc:AlternateContent>
  <xr:revisionPtr revIDLastSave="0" documentId="13_ncr:1_{DC09A83E-822D-4484-8F5B-44FE06059EE8}" xr6:coauthVersionLast="47" xr6:coauthVersionMax="47" xr10:uidLastSave="{00000000-0000-0000-0000-000000000000}"/>
  <bookViews>
    <workbookView xWindow="-120" yWindow="-120" windowWidth="29040" windowHeight="15840" tabRatio="683" firstSheet="13" activeTab="13" xr2:uid="{00000000-000D-0000-FFFF-FFFF00000000}"/>
  </bookViews>
  <sheets>
    <sheet name="Pielikums Nr.1." sheetId="3" state="hidden" r:id="rId1"/>
    <sheet name="Pielikums Nr.2." sheetId="4" state="hidden" r:id="rId2"/>
    <sheet name="Sheet1" sheetId="5" state="hidden" r:id="rId3"/>
    <sheet name="Sheet2" sheetId="6" state="hidden" r:id="rId4"/>
    <sheet name="2.cehs" sheetId="7" state="hidden" r:id="rId5"/>
    <sheet name="3.cehs" sheetId="9" state="hidden" r:id="rId6"/>
    <sheet name="5.cehs" sheetId="8" state="hidden" r:id="rId7"/>
    <sheet name="Iepirkuma grupas (mazās)" sheetId="12" state="hidden" r:id="rId8"/>
    <sheet name="Iepirkumi (lielās)" sheetId="11" state="hidden" r:id="rId9"/>
    <sheet name="Līgumi" sheetId="34" state="hidden" r:id="rId10"/>
    <sheet name="Informācija cehiem" sheetId="38" state="hidden" r:id="rId11"/>
    <sheet name="Nosacitas vienibas" sheetId="35" state="hidden" r:id="rId12"/>
    <sheet name="Nosacitas bez TA" sheetId="36" state="hidden" r:id="rId13"/>
    <sheet name="TFP" sheetId="54" r:id="rId14"/>
  </sheets>
  <definedNames>
    <definedName name="_xlnm._FilterDatabase" localSheetId="7" hidden="1">'Iepirkuma grupas (mazās)'!$A$3:$L$99</definedName>
    <definedName name="_xlnm._FilterDatabase" localSheetId="10" hidden="1">'Informācija cehiem'!$B$3:$N$1988</definedName>
    <definedName name="_xlnm.Print_Titles" localSheetId="13">TFP!$8:$8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36" l="1"/>
  <c r="E6" i="35"/>
  <c r="J6" i="35"/>
  <c r="M6" i="35"/>
  <c r="N6" i="35"/>
  <c r="E7" i="35"/>
  <c r="J7" i="35"/>
  <c r="M7" i="35"/>
  <c r="N7" i="35"/>
  <c r="C8" i="35"/>
  <c r="L8" i="35" s="1"/>
  <c r="E8" i="35"/>
  <c r="H8" i="35"/>
  <c r="K8" i="35"/>
  <c r="E9" i="35"/>
  <c r="J9" i="35"/>
  <c r="N9" i="35"/>
  <c r="B10" i="35"/>
  <c r="E10" i="35" s="1"/>
  <c r="C10" i="35"/>
  <c r="D10" i="35"/>
  <c r="H10" i="35"/>
  <c r="J10" i="35" s="1"/>
  <c r="I10" i="35"/>
  <c r="N10" i="35"/>
  <c r="E11" i="35"/>
  <c r="H11" i="35"/>
  <c r="H14" i="35" s="1"/>
  <c r="J11" i="35"/>
  <c r="K11" i="35"/>
  <c r="N11" i="35"/>
  <c r="E12" i="35"/>
  <c r="E14" i="35" s="1"/>
  <c r="E15" i="35" s="1"/>
  <c r="H12" i="35"/>
  <c r="M12" i="35" s="1"/>
  <c r="K12" i="35"/>
  <c r="N12" i="35"/>
  <c r="E13" i="35"/>
  <c r="H13" i="35"/>
  <c r="J13" i="35"/>
  <c r="K13" i="35"/>
  <c r="L13" i="35"/>
  <c r="M13" i="35"/>
  <c r="N13" i="35"/>
  <c r="B14" i="35"/>
  <c r="B15" i="35" s="1"/>
  <c r="C14" i="35"/>
  <c r="D14" i="35"/>
  <c r="F14" i="35"/>
  <c r="F15" i="35" s="1"/>
  <c r="K15" i="35" s="1"/>
  <c r="G14" i="35"/>
  <c r="I14" i="35"/>
  <c r="I15" i="35" s="1"/>
  <c r="N15" i="35" s="1"/>
  <c r="J14" i="35"/>
  <c r="D15" i="35"/>
  <c r="H15" i="35"/>
  <c r="M15" i="35" s="1"/>
  <c r="J15" i="35"/>
  <c r="E16" i="35"/>
  <c r="H16" i="35"/>
  <c r="M16" i="35" s="1"/>
  <c r="J16" i="35"/>
  <c r="K16" i="35"/>
  <c r="L16" i="35"/>
  <c r="N16" i="35"/>
  <c r="E17" i="35"/>
  <c r="H17" i="35"/>
  <c r="J17" i="35"/>
  <c r="K17" i="35"/>
  <c r="L17" i="35"/>
  <c r="M17" i="35"/>
  <c r="N17" i="35"/>
  <c r="F45" i="34"/>
  <c r="C4" i="11"/>
  <c r="E4" i="11"/>
  <c r="G4" i="11"/>
  <c r="I4" i="11"/>
  <c r="K4" i="11"/>
  <c r="M4" i="11"/>
  <c r="O4" i="11"/>
  <c r="Q4" i="11"/>
  <c r="S4" i="11"/>
  <c r="U4" i="11"/>
  <c r="W4" i="11"/>
  <c r="Y4" i="11"/>
  <c r="AA4" i="11"/>
  <c r="I5" i="8"/>
  <c r="O5" i="8"/>
  <c r="P5" i="8"/>
  <c r="Q5" i="8"/>
  <c r="I6" i="8"/>
  <c r="O6" i="8"/>
  <c r="Q6" i="8"/>
  <c r="I7" i="8"/>
  <c r="O7" i="8"/>
  <c r="P7" i="8" s="1"/>
  <c r="Q7" i="8"/>
  <c r="T7" i="8" s="1"/>
  <c r="R7" i="8"/>
  <c r="I8" i="8"/>
  <c r="O8" i="8"/>
  <c r="P8" i="8"/>
  <c r="Q8" i="8"/>
  <c r="I9" i="8"/>
  <c r="O9" i="8"/>
  <c r="P9" i="8" s="1"/>
  <c r="Q9" i="8"/>
  <c r="T9" i="8" s="1"/>
  <c r="R9" i="8"/>
  <c r="V9" i="8" s="1"/>
  <c r="I10" i="8"/>
  <c r="O10" i="8"/>
  <c r="P10" i="8"/>
  <c r="Q10" i="8"/>
  <c r="R10" i="8"/>
  <c r="T10" i="8"/>
  <c r="I11" i="8"/>
  <c r="P11" i="8" s="1"/>
  <c r="O11" i="8"/>
  <c r="Q11" i="8"/>
  <c r="R11" i="8" s="1"/>
  <c r="T11" i="8"/>
  <c r="I12" i="8"/>
  <c r="P12" i="8" s="1"/>
  <c r="O12" i="8"/>
  <c r="T12" i="8" s="1"/>
  <c r="Q12" i="8"/>
  <c r="R12" i="8"/>
  <c r="V12" i="8"/>
  <c r="I13" i="8"/>
  <c r="O13" i="8"/>
  <c r="Q13" i="8"/>
  <c r="T13" i="8"/>
  <c r="I14" i="8"/>
  <c r="P14" i="8" s="1"/>
  <c r="O14" i="8"/>
  <c r="Q14" i="8"/>
  <c r="R14" i="8" s="1"/>
  <c r="I15" i="8"/>
  <c r="O15" i="8"/>
  <c r="P15" i="8" s="1"/>
  <c r="Q15" i="8"/>
  <c r="R15" i="8"/>
  <c r="I16" i="8"/>
  <c r="O16" i="8"/>
  <c r="P16" i="8"/>
  <c r="Q16" i="8"/>
  <c r="I17" i="8"/>
  <c r="O17" i="8"/>
  <c r="P17" i="8" s="1"/>
  <c r="Q17" i="8"/>
  <c r="T17" i="8" s="1"/>
  <c r="I18" i="8"/>
  <c r="O18" i="8"/>
  <c r="P18" i="8"/>
  <c r="Q18" i="8"/>
  <c r="R18" i="8"/>
  <c r="T18" i="8"/>
  <c r="I19" i="8"/>
  <c r="P19" i="8" s="1"/>
  <c r="O19" i="8"/>
  <c r="Q19" i="8"/>
  <c r="R19" i="8" s="1"/>
  <c r="T19" i="8"/>
  <c r="V19" i="8"/>
  <c r="I20" i="8"/>
  <c r="P20" i="8" s="1"/>
  <c r="O20" i="8"/>
  <c r="T20" i="8" s="1"/>
  <c r="V20" i="8" s="1"/>
  <c r="Q20" i="8"/>
  <c r="R20" i="8"/>
  <c r="I21" i="8"/>
  <c r="P21" i="8" s="1"/>
  <c r="O21" i="8"/>
  <c r="Q21" i="8"/>
  <c r="R21" i="8" s="1"/>
  <c r="V21" i="8" s="1"/>
  <c r="T21" i="8"/>
  <c r="I22" i="8"/>
  <c r="O22" i="8"/>
  <c r="Q22" i="8"/>
  <c r="I23" i="8"/>
  <c r="O23" i="8"/>
  <c r="P23" i="8" s="1"/>
  <c r="Q23" i="8"/>
  <c r="T23" i="8" s="1"/>
  <c r="R23" i="8"/>
  <c r="I24" i="8"/>
  <c r="O24" i="8"/>
  <c r="P24" i="8"/>
  <c r="Q24" i="8"/>
  <c r="I25" i="8"/>
  <c r="O25" i="8"/>
  <c r="P25" i="8" s="1"/>
  <c r="Q25" i="8"/>
  <c r="T25" i="8" s="1"/>
  <c r="I26" i="8"/>
  <c r="O26" i="8"/>
  <c r="P26" i="8"/>
  <c r="Q26" i="8"/>
  <c r="R26" i="8"/>
  <c r="V26" i="8" s="1"/>
  <c r="T26" i="8"/>
  <c r="I27" i="8"/>
  <c r="P27" i="8" s="1"/>
  <c r="O27" i="8"/>
  <c r="Q27" i="8"/>
  <c r="R27" i="8" s="1"/>
  <c r="T27" i="8"/>
  <c r="I28" i="8"/>
  <c r="O28" i="8"/>
  <c r="P28" i="8" s="1"/>
  <c r="Q28" i="8"/>
  <c r="R28" i="8"/>
  <c r="I29" i="8"/>
  <c r="P29" i="8" s="1"/>
  <c r="O29" i="8"/>
  <c r="Q29" i="8"/>
  <c r="T29" i="8"/>
  <c r="I30" i="8"/>
  <c r="P30" i="8" s="1"/>
  <c r="O30" i="8"/>
  <c r="Q30" i="8"/>
  <c r="R30" i="8" s="1"/>
  <c r="I31" i="8"/>
  <c r="O31" i="8"/>
  <c r="T31" i="8" s="1"/>
  <c r="Q31" i="8"/>
  <c r="R31" i="8"/>
  <c r="I32" i="8"/>
  <c r="O32" i="8"/>
  <c r="P32" i="8"/>
  <c r="Q32" i="8"/>
  <c r="I33" i="8"/>
  <c r="O33" i="8"/>
  <c r="P33" i="8" s="1"/>
  <c r="Q33" i="8"/>
  <c r="T33" i="8" s="1"/>
  <c r="I34" i="8"/>
  <c r="O34" i="8"/>
  <c r="P34" i="8"/>
  <c r="Q34" i="8"/>
  <c r="R34" i="8"/>
  <c r="T34" i="8"/>
  <c r="I35" i="8"/>
  <c r="P35" i="8" s="1"/>
  <c r="O35" i="8"/>
  <c r="Q35" i="8"/>
  <c r="R35" i="8" s="1"/>
  <c r="T35" i="8"/>
  <c r="V35" i="8"/>
  <c r="I36" i="8"/>
  <c r="O36" i="8"/>
  <c r="P36" i="8" s="1"/>
  <c r="Q36" i="8"/>
  <c r="R36" i="8"/>
  <c r="I37" i="8"/>
  <c r="P37" i="8" s="1"/>
  <c r="O37" i="8"/>
  <c r="Q37" i="8"/>
  <c r="R37" i="8" s="1"/>
  <c r="V37" i="8" s="1"/>
  <c r="T37" i="8"/>
  <c r="I38" i="8"/>
  <c r="O38" i="8"/>
  <c r="Q38" i="8"/>
  <c r="I39" i="8"/>
  <c r="O39" i="8"/>
  <c r="P39" i="8" s="1"/>
  <c r="Q39" i="8"/>
  <c r="T39" i="8" s="1"/>
  <c r="R39" i="8"/>
  <c r="I40" i="8"/>
  <c r="O40" i="8"/>
  <c r="P40" i="8"/>
  <c r="Q40" i="8"/>
  <c r="I41" i="8"/>
  <c r="O41" i="8"/>
  <c r="P41" i="8" s="1"/>
  <c r="Q41" i="8"/>
  <c r="T41" i="8" s="1"/>
  <c r="I42" i="8"/>
  <c r="O42" i="8"/>
  <c r="P42" i="8"/>
  <c r="Q42" i="8"/>
  <c r="R42" i="8"/>
  <c r="V42" i="8" s="1"/>
  <c r="T42" i="8"/>
  <c r="I43" i="8"/>
  <c r="P43" i="8" s="1"/>
  <c r="O43" i="8"/>
  <c r="Q43" i="8"/>
  <c r="R43" i="8" s="1"/>
  <c r="T43" i="8"/>
  <c r="I44" i="8"/>
  <c r="O44" i="8"/>
  <c r="P44" i="8" s="1"/>
  <c r="R44" i="8"/>
  <c r="I45" i="8"/>
  <c r="P45" i="8" s="1"/>
  <c r="O45" i="8"/>
  <c r="T45" i="8" s="1"/>
  <c r="I46" i="8"/>
  <c r="P46" i="8" s="1"/>
  <c r="O46" i="8"/>
  <c r="T46" i="8" s="1"/>
  <c r="R46" i="8"/>
  <c r="I47" i="8"/>
  <c r="R47" i="8" s="1"/>
  <c r="O47" i="8"/>
  <c r="T47" i="8" s="1"/>
  <c r="P47" i="8"/>
  <c r="V47" i="8"/>
  <c r="I48" i="8"/>
  <c r="O48" i="8"/>
  <c r="P48" i="8" s="1"/>
  <c r="R48" i="8"/>
  <c r="V48" i="8" s="1"/>
  <c r="T48" i="8"/>
  <c r="I49" i="8"/>
  <c r="P49" i="8" s="1"/>
  <c r="O49" i="8"/>
  <c r="T49" i="8" s="1"/>
  <c r="I50" i="8"/>
  <c r="O50" i="8"/>
  <c r="T50" i="8" s="1"/>
  <c r="I51" i="8"/>
  <c r="R51" i="8" s="1"/>
  <c r="O51" i="8"/>
  <c r="T51" i="8" s="1"/>
  <c r="P51" i="8"/>
  <c r="V51" i="8"/>
  <c r="I52" i="8"/>
  <c r="O52" i="8"/>
  <c r="P52" i="8" s="1"/>
  <c r="R52" i="8"/>
  <c r="V52" i="8" s="1"/>
  <c r="T52" i="8"/>
  <c r="I53" i="8"/>
  <c r="P53" i="8" s="1"/>
  <c r="O53" i="8"/>
  <c r="T53" i="8" s="1"/>
  <c r="I54" i="8"/>
  <c r="P54" i="8" s="1"/>
  <c r="O54" i="8"/>
  <c r="T54" i="8" s="1"/>
  <c r="R54" i="8"/>
  <c r="V54" i="8" s="1"/>
  <c r="I55" i="8"/>
  <c r="R55" i="8" s="1"/>
  <c r="O55" i="8"/>
  <c r="P55" i="8"/>
  <c r="T55" i="8"/>
  <c r="I56" i="8"/>
  <c r="O56" i="8"/>
  <c r="T56" i="8"/>
  <c r="I57" i="8"/>
  <c r="O57" i="8"/>
  <c r="R57" i="8"/>
  <c r="T57" i="8"/>
  <c r="I58" i="8"/>
  <c r="O58" i="8"/>
  <c r="T58" i="8" s="1"/>
  <c r="I59" i="8"/>
  <c r="O59" i="8"/>
  <c r="T59" i="8" s="1"/>
  <c r="I60" i="8"/>
  <c r="R60" i="8" s="1"/>
  <c r="O60" i="8"/>
  <c r="T60" i="8" s="1"/>
  <c r="V60" i="8"/>
  <c r="I61" i="8"/>
  <c r="O61" i="8"/>
  <c r="P61" i="8"/>
  <c r="R61" i="8"/>
  <c r="V61" i="8" s="1"/>
  <c r="T61" i="8"/>
  <c r="I62" i="8"/>
  <c r="P62" i="8" s="1"/>
  <c r="O62" i="8"/>
  <c r="T62" i="8" s="1"/>
  <c r="I63" i="8"/>
  <c r="P63" i="8" s="1"/>
  <c r="O63" i="8"/>
  <c r="T63" i="8" s="1"/>
  <c r="R63" i="8"/>
  <c r="V63" i="8" s="1"/>
  <c r="I64" i="8"/>
  <c r="R64" i="8" s="1"/>
  <c r="O64" i="8"/>
  <c r="T64" i="8" s="1"/>
  <c r="P64" i="8"/>
  <c r="V64" i="8"/>
  <c r="I65" i="8"/>
  <c r="O65" i="8"/>
  <c r="P65" i="8" s="1"/>
  <c r="R65" i="8"/>
  <c r="T65" i="8"/>
  <c r="I66" i="8"/>
  <c r="O66" i="8"/>
  <c r="T66" i="8" s="1"/>
  <c r="I67" i="8"/>
  <c r="P67" i="8" s="1"/>
  <c r="O67" i="8"/>
  <c r="R67" i="8"/>
  <c r="V67" i="8" s="1"/>
  <c r="T67" i="8"/>
  <c r="I68" i="8"/>
  <c r="R68" i="8" s="1"/>
  <c r="O68" i="8"/>
  <c r="P68" i="8" s="1"/>
  <c r="T68" i="8"/>
  <c r="I69" i="8"/>
  <c r="O69" i="8"/>
  <c r="T69" i="8" s="1"/>
  <c r="I70" i="8"/>
  <c r="O70" i="8"/>
  <c r="P70" i="8"/>
  <c r="R70" i="8"/>
  <c r="T70" i="8"/>
  <c r="I71" i="8"/>
  <c r="R71" i="8" s="1"/>
  <c r="O71" i="8"/>
  <c r="T71" i="8" s="1"/>
  <c r="P71" i="8"/>
  <c r="V71" i="8"/>
  <c r="I72" i="8"/>
  <c r="O72" i="8"/>
  <c r="P72" i="8" s="1"/>
  <c r="R72" i="8"/>
  <c r="V72" i="8" s="1"/>
  <c r="T72" i="8"/>
  <c r="I73" i="8"/>
  <c r="P73" i="8" s="1"/>
  <c r="O73" i="8"/>
  <c r="T73" i="8" s="1"/>
  <c r="I74" i="8"/>
  <c r="O74" i="8"/>
  <c r="T74" i="8" s="1"/>
  <c r="I75" i="8"/>
  <c r="R75" i="8" s="1"/>
  <c r="O75" i="8"/>
  <c r="P75" i="8" s="1"/>
  <c r="T75" i="8"/>
  <c r="V75" i="8" s="1"/>
  <c r="I76" i="8"/>
  <c r="O76" i="8"/>
  <c r="P76" i="8" s="1"/>
  <c r="R76" i="8"/>
  <c r="V76" i="8" s="1"/>
  <c r="T76" i="8"/>
  <c r="I77" i="8"/>
  <c r="O77" i="8"/>
  <c r="T77" i="8" s="1"/>
  <c r="I78" i="8"/>
  <c r="O78" i="8"/>
  <c r="T78" i="8" s="1"/>
  <c r="I79" i="8"/>
  <c r="R79" i="8" s="1"/>
  <c r="O79" i="8"/>
  <c r="P79" i="8" s="1"/>
  <c r="T79" i="8"/>
  <c r="V79" i="8" s="1"/>
  <c r="I80" i="8"/>
  <c r="O80" i="8"/>
  <c r="P80" i="8" s="1"/>
  <c r="R80" i="8"/>
  <c r="V80" i="8" s="1"/>
  <c r="T80" i="8"/>
  <c r="I81" i="8"/>
  <c r="O81" i="8"/>
  <c r="T81" i="8" s="1"/>
  <c r="I82" i="8"/>
  <c r="O82" i="8"/>
  <c r="T82" i="8" s="1"/>
  <c r="I83" i="8"/>
  <c r="R83" i="8" s="1"/>
  <c r="O83" i="8"/>
  <c r="P83" i="8" s="1"/>
  <c r="T83" i="8"/>
  <c r="V83" i="8" s="1"/>
  <c r="I84" i="8"/>
  <c r="O84" i="8"/>
  <c r="P84" i="8" s="1"/>
  <c r="R84" i="8"/>
  <c r="V84" i="8" s="1"/>
  <c r="T84" i="8"/>
  <c r="I85" i="8"/>
  <c r="O85" i="8"/>
  <c r="T85" i="8" s="1"/>
  <c r="I86" i="8"/>
  <c r="O86" i="8"/>
  <c r="T86" i="8" s="1"/>
  <c r="I87" i="8"/>
  <c r="R87" i="8" s="1"/>
  <c r="O87" i="8"/>
  <c r="P87" i="8" s="1"/>
  <c r="T87" i="8"/>
  <c r="Y87" i="8" s="1"/>
  <c r="V87" i="8"/>
  <c r="I88" i="8"/>
  <c r="O88" i="8"/>
  <c r="P88" i="8"/>
  <c r="R88" i="8"/>
  <c r="T88" i="8"/>
  <c r="I89" i="8"/>
  <c r="O89" i="8"/>
  <c r="R89" i="8"/>
  <c r="I90" i="8"/>
  <c r="P90" i="8" s="1"/>
  <c r="O90" i="8"/>
  <c r="R90" i="8"/>
  <c r="V90" i="8" s="1"/>
  <c r="T90" i="8"/>
  <c r="I91" i="8"/>
  <c r="O91" i="8"/>
  <c r="T91" i="8" s="1"/>
  <c r="I92" i="8"/>
  <c r="O92" i="8"/>
  <c r="T92" i="8" s="1"/>
  <c r="P92" i="8"/>
  <c r="R92" i="8"/>
  <c r="V92" i="8" s="1"/>
  <c r="I93" i="8"/>
  <c r="R93" i="8" s="1"/>
  <c r="V93" i="8" s="1"/>
  <c r="O93" i="8"/>
  <c r="P93" i="8" s="1"/>
  <c r="T93" i="8"/>
  <c r="I94" i="8"/>
  <c r="P94" i="8" s="1"/>
  <c r="O94" i="8"/>
  <c r="R94" i="8"/>
  <c r="V94" i="8" s="1"/>
  <c r="T94" i="8"/>
  <c r="I95" i="8"/>
  <c r="O95" i="8"/>
  <c r="T95" i="8" s="1"/>
  <c r="I96" i="8"/>
  <c r="O96" i="8"/>
  <c r="T96" i="8" s="1"/>
  <c r="P96" i="8"/>
  <c r="R96" i="8"/>
  <c r="V96" i="8" s="1"/>
  <c r="I97" i="8"/>
  <c r="R97" i="8" s="1"/>
  <c r="O97" i="8"/>
  <c r="P97" i="8" s="1"/>
  <c r="I98" i="8"/>
  <c r="P98" i="8" s="1"/>
  <c r="O98" i="8"/>
  <c r="R98" i="8"/>
  <c r="T98" i="8"/>
  <c r="I99" i="8"/>
  <c r="O99" i="8"/>
  <c r="T99" i="8" s="1"/>
  <c r="P99" i="8"/>
  <c r="R99" i="8"/>
  <c r="V99" i="8"/>
  <c r="I100" i="8"/>
  <c r="O100" i="8"/>
  <c r="T100" i="8"/>
  <c r="I101" i="8"/>
  <c r="R101" i="8" s="1"/>
  <c r="O101" i="8"/>
  <c r="T101" i="8" s="1"/>
  <c r="I102" i="8"/>
  <c r="P102" i="8" s="1"/>
  <c r="O102" i="8"/>
  <c r="R102" i="8"/>
  <c r="V102" i="8" s="1"/>
  <c r="T102" i="8"/>
  <c r="I103" i="8"/>
  <c r="O103" i="8"/>
  <c r="T103" i="8" s="1"/>
  <c r="P103" i="8"/>
  <c r="R103" i="8"/>
  <c r="V103" i="8"/>
  <c r="P104" i="8"/>
  <c r="R104" i="8"/>
  <c r="T104" i="8"/>
  <c r="V104" i="8"/>
  <c r="P105" i="8"/>
  <c r="R105" i="8"/>
  <c r="T105" i="8"/>
  <c r="P106" i="8"/>
  <c r="R106" i="8"/>
  <c r="T106" i="8"/>
  <c r="R107" i="8"/>
  <c r="T107" i="8"/>
  <c r="P108" i="8"/>
  <c r="R108" i="8"/>
  <c r="T108" i="8"/>
  <c r="V108" i="8" s="1"/>
  <c r="P109" i="8"/>
  <c r="R109" i="8"/>
  <c r="V109" i="8" s="1"/>
  <c r="T109" i="8"/>
  <c r="P110" i="8"/>
  <c r="R110" i="8"/>
  <c r="T110" i="8"/>
  <c r="V110" i="8"/>
  <c r="P111" i="8"/>
  <c r="R111" i="8"/>
  <c r="V111" i="8" s="1"/>
  <c r="T111" i="8"/>
  <c r="P112" i="8"/>
  <c r="R112" i="8"/>
  <c r="T112" i="8"/>
  <c r="V112" i="8" s="1"/>
  <c r="P113" i="8"/>
  <c r="R113" i="8"/>
  <c r="T113" i="8"/>
  <c r="P114" i="8"/>
  <c r="R114" i="8"/>
  <c r="T114" i="8"/>
  <c r="V114" i="8" s="1"/>
  <c r="P115" i="8"/>
  <c r="R115" i="8"/>
  <c r="V115" i="8" s="1"/>
  <c r="T115" i="8"/>
  <c r="P116" i="8"/>
  <c r="R116" i="8"/>
  <c r="T116" i="8"/>
  <c r="V116" i="8"/>
  <c r="P117" i="8"/>
  <c r="R117" i="8"/>
  <c r="T117" i="8"/>
  <c r="P118" i="8"/>
  <c r="R118" i="8"/>
  <c r="T118" i="8"/>
  <c r="V118" i="8" s="1"/>
  <c r="P119" i="8"/>
  <c r="R119" i="8"/>
  <c r="V119" i="8" s="1"/>
  <c r="T119" i="8"/>
  <c r="P120" i="8"/>
  <c r="R120" i="8"/>
  <c r="T120" i="8"/>
  <c r="V120" i="8" s="1"/>
  <c r="P121" i="8"/>
  <c r="R121" i="8"/>
  <c r="V121" i="8" s="1"/>
  <c r="T121" i="8"/>
  <c r="P122" i="8"/>
  <c r="R122" i="8"/>
  <c r="T122" i="8"/>
  <c r="V122" i="8"/>
  <c r="P123" i="8"/>
  <c r="R123" i="8"/>
  <c r="T123" i="8"/>
  <c r="P124" i="8"/>
  <c r="R124" i="8"/>
  <c r="T124" i="8"/>
  <c r="V124" i="8" s="1"/>
  <c r="P125" i="8"/>
  <c r="R125" i="8"/>
  <c r="V125" i="8" s="1"/>
  <c r="T125" i="8"/>
  <c r="P126" i="8"/>
  <c r="R126" i="8"/>
  <c r="T126" i="8"/>
  <c r="V126" i="8"/>
  <c r="P127" i="8"/>
  <c r="R127" i="8"/>
  <c r="T127" i="8"/>
  <c r="P128" i="8"/>
  <c r="R128" i="8"/>
  <c r="T128" i="8"/>
  <c r="V128" i="8" s="1"/>
  <c r="P129" i="8"/>
  <c r="R129" i="8"/>
  <c r="T129" i="8"/>
  <c r="P130" i="8"/>
  <c r="R130" i="8"/>
  <c r="T130" i="8"/>
  <c r="V130" i="8" s="1"/>
  <c r="P131" i="8"/>
  <c r="R131" i="8"/>
  <c r="V131" i="8" s="1"/>
  <c r="T131" i="8"/>
  <c r="P132" i="8"/>
  <c r="R132" i="8"/>
  <c r="T132" i="8"/>
  <c r="V132" i="8"/>
  <c r="P133" i="8"/>
  <c r="R133" i="8"/>
  <c r="T133" i="8"/>
  <c r="P134" i="8"/>
  <c r="R134" i="8"/>
  <c r="T134" i="8"/>
  <c r="V134" i="8" s="1"/>
  <c r="P135" i="8"/>
  <c r="R135" i="8"/>
  <c r="T135" i="8"/>
  <c r="P136" i="8"/>
  <c r="R136" i="8"/>
  <c r="T136" i="8"/>
  <c r="V136" i="8"/>
  <c r="P137" i="8"/>
  <c r="R137" i="8"/>
  <c r="V137" i="8" s="1"/>
  <c r="T137" i="8"/>
  <c r="P138" i="8"/>
  <c r="R138" i="8"/>
  <c r="T138" i="8"/>
  <c r="V138" i="8"/>
  <c r="P139" i="8"/>
  <c r="R139" i="8"/>
  <c r="T139" i="8"/>
  <c r="P140" i="8"/>
  <c r="R140" i="8"/>
  <c r="T140" i="8"/>
  <c r="V140" i="8" s="1"/>
  <c r="P141" i="8"/>
  <c r="R141" i="8"/>
  <c r="V141" i="8" s="1"/>
  <c r="T141" i="8"/>
  <c r="P142" i="8"/>
  <c r="R142" i="8"/>
  <c r="T142" i="8"/>
  <c r="V142" i="8"/>
  <c r="P143" i="8"/>
  <c r="R143" i="8"/>
  <c r="V143" i="8" s="1"/>
  <c r="T143" i="8"/>
  <c r="P144" i="8"/>
  <c r="R144" i="8"/>
  <c r="T144" i="8"/>
  <c r="V144" i="8"/>
  <c r="P145" i="8"/>
  <c r="R145" i="8"/>
  <c r="T145" i="8"/>
  <c r="P146" i="8"/>
  <c r="R146" i="8"/>
  <c r="T146" i="8"/>
  <c r="V146" i="8" s="1"/>
  <c r="P147" i="8"/>
  <c r="R147" i="8"/>
  <c r="V147" i="8" s="1"/>
  <c r="T147" i="8"/>
  <c r="P148" i="8"/>
  <c r="R148" i="8"/>
  <c r="V148" i="8" s="1"/>
  <c r="T148" i="8"/>
  <c r="P149" i="8"/>
  <c r="R149" i="8"/>
  <c r="T149" i="8"/>
  <c r="P150" i="8"/>
  <c r="R150" i="8"/>
  <c r="T150" i="8"/>
  <c r="P151" i="8"/>
  <c r="R151" i="8"/>
  <c r="T151" i="8"/>
  <c r="P152" i="8"/>
  <c r="R152" i="8"/>
  <c r="T152" i="8"/>
  <c r="V152" i="8" s="1"/>
  <c r="P153" i="8"/>
  <c r="R153" i="8"/>
  <c r="V153" i="8" s="1"/>
  <c r="T153" i="8"/>
  <c r="P154" i="8"/>
  <c r="R154" i="8"/>
  <c r="T154" i="8"/>
  <c r="V154" i="8"/>
  <c r="P155" i="8"/>
  <c r="R155" i="8"/>
  <c r="T155" i="8"/>
  <c r="P156" i="8"/>
  <c r="R156" i="8"/>
  <c r="T156" i="8"/>
  <c r="V156" i="8" s="1"/>
  <c r="P157" i="8"/>
  <c r="R157" i="8"/>
  <c r="V157" i="8" s="1"/>
  <c r="T157" i="8"/>
  <c r="P158" i="8"/>
  <c r="R158" i="8"/>
  <c r="T158" i="8"/>
  <c r="V158" i="8"/>
  <c r="P159" i="8"/>
  <c r="R159" i="8"/>
  <c r="T159" i="8"/>
  <c r="P160" i="8"/>
  <c r="R160" i="8"/>
  <c r="T160" i="8"/>
  <c r="V160" i="8"/>
  <c r="I161" i="8"/>
  <c r="O161" i="8"/>
  <c r="T161" i="8" s="1"/>
  <c r="P161" i="8"/>
  <c r="R161" i="8"/>
  <c r="V161" i="8" s="1"/>
  <c r="I162" i="8"/>
  <c r="R162" i="8" s="1"/>
  <c r="O162" i="8"/>
  <c r="I163" i="8"/>
  <c r="P163" i="8" s="1"/>
  <c r="O163" i="8"/>
  <c r="T163" i="8"/>
  <c r="I164" i="8"/>
  <c r="O164" i="8"/>
  <c r="P164" i="8"/>
  <c r="R164" i="8"/>
  <c r="T164" i="8"/>
  <c r="V164" i="8"/>
  <c r="I165" i="8"/>
  <c r="O165" i="8"/>
  <c r="T165" i="8"/>
  <c r="I166" i="8"/>
  <c r="R166" i="8" s="1"/>
  <c r="O166" i="8"/>
  <c r="I167" i="8"/>
  <c r="O167" i="8"/>
  <c r="T167" i="8" s="1"/>
  <c r="I168" i="8"/>
  <c r="O168" i="8"/>
  <c r="T168" i="8" s="1"/>
  <c r="P168" i="8"/>
  <c r="R168" i="8"/>
  <c r="I169" i="8"/>
  <c r="O169" i="8"/>
  <c r="P169" i="8" s="1"/>
  <c r="R169" i="8"/>
  <c r="T169" i="8"/>
  <c r="V169" i="8" s="1"/>
  <c r="I170" i="8"/>
  <c r="O170" i="8"/>
  <c r="P170" i="8" s="1"/>
  <c r="R170" i="8"/>
  <c r="V170" i="8" s="1"/>
  <c r="T170" i="8"/>
  <c r="I171" i="8"/>
  <c r="O171" i="8"/>
  <c r="T171" i="8" s="1"/>
  <c r="I172" i="8"/>
  <c r="O172" i="8"/>
  <c r="T172" i="8" s="1"/>
  <c r="P172" i="8"/>
  <c r="R172" i="8"/>
  <c r="I173" i="8"/>
  <c r="O173" i="8"/>
  <c r="P173" i="8" s="1"/>
  <c r="R173" i="8"/>
  <c r="T173" i="8"/>
  <c r="V173" i="8" s="1"/>
  <c r="I174" i="8"/>
  <c r="O174" i="8"/>
  <c r="P174" i="8" s="1"/>
  <c r="R174" i="8"/>
  <c r="V174" i="8" s="1"/>
  <c r="T174" i="8"/>
  <c r="I175" i="8"/>
  <c r="O175" i="8"/>
  <c r="T175" i="8" s="1"/>
  <c r="I176" i="8"/>
  <c r="O176" i="8"/>
  <c r="T176" i="8" s="1"/>
  <c r="P176" i="8"/>
  <c r="R176" i="8"/>
  <c r="I177" i="8"/>
  <c r="O177" i="8"/>
  <c r="P177" i="8" s="1"/>
  <c r="R177" i="8"/>
  <c r="I178" i="8"/>
  <c r="O178" i="8"/>
  <c r="P178" i="8" s="1"/>
  <c r="R178" i="8"/>
  <c r="V178" i="8" s="1"/>
  <c r="T178" i="8"/>
  <c r="I179" i="8"/>
  <c r="O179" i="8"/>
  <c r="T179" i="8" s="1"/>
  <c r="I180" i="8"/>
  <c r="O180" i="8"/>
  <c r="T180" i="8" s="1"/>
  <c r="P180" i="8"/>
  <c r="R180" i="8"/>
  <c r="I181" i="8"/>
  <c r="O181" i="8"/>
  <c r="P181" i="8" s="1"/>
  <c r="R181" i="8"/>
  <c r="I182" i="8"/>
  <c r="O182" i="8"/>
  <c r="P182" i="8" s="1"/>
  <c r="R182" i="8"/>
  <c r="V182" i="8" s="1"/>
  <c r="T182" i="8"/>
  <c r="I183" i="8"/>
  <c r="O183" i="8"/>
  <c r="T183" i="8" s="1"/>
  <c r="I184" i="8"/>
  <c r="O184" i="8"/>
  <c r="T184" i="8" s="1"/>
  <c r="U184" i="8" s="1"/>
  <c r="P184" i="8"/>
  <c r="R184" i="8"/>
  <c r="I185" i="8"/>
  <c r="R185" i="8" s="1"/>
  <c r="V185" i="8" s="1"/>
  <c r="O185" i="8"/>
  <c r="T185" i="8" s="1"/>
  <c r="P185" i="8"/>
  <c r="I186" i="8"/>
  <c r="P186" i="8" s="1"/>
  <c r="O186" i="8"/>
  <c r="R186" i="8"/>
  <c r="V186" i="8" s="1"/>
  <c r="T186" i="8"/>
  <c r="I187" i="8"/>
  <c r="O187" i="8"/>
  <c r="P187" i="8"/>
  <c r="R187" i="8"/>
  <c r="V187" i="8" s="1"/>
  <c r="T187" i="8"/>
  <c r="U187" i="8"/>
  <c r="I188" i="8"/>
  <c r="O188" i="8"/>
  <c r="P188" i="8" s="1"/>
  <c r="R188" i="8"/>
  <c r="T188" i="8"/>
  <c r="V188" i="8" s="1"/>
  <c r="I189" i="8"/>
  <c r="O189" i="8"/>
  <c r="P189" i="8" s="1"/>
  <c r="R189" i="8"/>
  <c r="V189" i="8" s="1"/>
  <c r="T189" i="8"/>
  <c r="I190" i="8"/>
  <c r="O190" i="8"/>
  <c r="T190" i="8" s="1"/>
  <c r="I191" i="8"/>
  <c r="O191" i="8"/>
  <c r="T191" i="8" s="1"/>
  <c r="P191" i="8"/>
  <c r="R191" i="8"/>
  <c r="V191" i="8"/>
  <c r="I192" i="8"/>
  <c r="R192" i="8" s="1"/>
  <c r="O192" i="8"/>
  <c r="T192" i="8" s="1"/>
  <c r="P192" i="8"/>
  <c r="I193" i="8"/>
  <c r="P193" i="8" s="1"/>
  <c r="O193" i="8"/>
  <c r="T193" i="8"/>
  <c r="I194" i="8"/>
  <c r="O194" i="8"/>
  <c r="P194" i="8"/>
  <c r="R194" i="8"/>
  <c r="T194" i="8"/>
  <c r="V194" i="8"/>
  <c r="I195" i="8"/>
  <c r="O195" i="8"/>
  <c r="T195" i="8"/>
  <c r="I196" i="8"/>
  <c r="R196" i="8" s="1"/>
  <c r="O196" i="8"/>
  <c r="T196" i="8" s="1"/>
  <c r="P196" i="8"/>
  <c r="I197" i="8"/>
  <c r="P197" i="8" s="1"/>
  <c r="O197" i="8"/>
  <c r="T197" i="8"/>
  <c r="I198" i="8"/>
  <c r="O198" i="8"/>
  <c r="P198" i="8"/>
  <c r="R198" i="8"/>
  <c r="T198" i="8"/>
  <c r="V198" i="8"/>
  <c r="I199" i="8"/>
  <c r="O199" i="8"/>
  <c r="T199" i="8"/>
  <c r="I200" i="8"/>
  <c r="R200" i="8" s="1"/>
  <c r="O200" i="8"/>
  <c r="T200" i="8" s="1"/>
  <c r="P200" i="8"/>
  <c r="I201" i="8"/>
  <c r="P201" i="8" s="1"/>
  <c r="O201" i="8"/>
  <c r="T201" i="8"/>
  <c r="I202" i="8"/>
  <c r="O202" i="8"/>
  <c r="P202" i="8"/>
  <c r="R202" i="8"/>
  <c r="T202" i="8"/>
  <c r="V202" i="8"/>
  <c r="I203" i="8"/>
  <c r="O203" i="8"/>
  <c r="T203" i="8"/>
  <c r="I204" i="8"/>
  <c r="R204" i="8" s="1"/>
  <c r="O204" i="8"/>
  <c r="T204" i="8" s="1"/>
  <c r="I205" i="8"/>
  <c r="P205" i="8" s="1"/>
  <c r="O205" i="8"/>
  <c r="T205" i="8" s="1"/>
  <c r="I206" i="8"/>
  <c r="O206" i="8"/>
  <c r="T206" i="8" s="1"/>
  <c r="P206" i="8"/>
  <c r="R206" i="8"/>
  <c r="I207" i="8"/>
  <c r="O207" i="8"/>
  <c r="P207" i="8" s="1"/>
  <c r="R207" i="8"/>
  <c r="I208" i="8"/>
  <c r="P208" i="8" s="1"/>
  <c r="O208" i="8"/>
  <c r="T208" i="8"/>
  <c r="I209" i="8"/>
  <c r="O209" i="8"/>
  <c r="T209" i="8" s="1"/>
  <c r="V209" i="8" s="1"/>
  <c r="P209" i="8"/>
  <c r="R209" i="8"/>
  <c r="I210" i="8"/>
  <c r="O210" i="8"/>
  <c r="T210" i="8"/>
  <c r="I211" i="8"/>
  <c r="R211" i="8" s="1"/>
  <c r="O211" i="8"/>
  <c r="T211" i="8" s="1"/>
  <c r="P211" i="8"/>
  <c r="I212" i="8"/>
  <c r="P212" i="8" s="1"/>
  <c r="O212" i="8"/>
  <c r="R212" i="8"/>
  <c r="V212" i="8" s="1"/>
  <c r="T212" i="8"/>
  <c r="I213" i="8"/>
  <c r="O213" i="8"/>
  <c r="T213" i="8" s="1"/>
  <c r="V213" i="8" s="1"/>
  <c r="P213" i="8"/>
  <c r="R213" i="8"/>
  <c r="I214" i="8"/>
  <c r="O214" i="8"/>
  <c r="T214" i="8"/>
  <c r="I215" i="8"/>
  <c r="R215" i="8" s="1"/>
  <c r="V215" i="8" s="1"/>
  <c r="O215" i="8"/>
  <c r="T215" i="8" s="1"/>
  <c r="P215" i="8"/>
  <c r="I216" i="8"/>
  <c r="O216" i="8"/>
  <c r="T216" i="8"/>
  <c r="I217" i="8"/>
  <c r="O217" i="8"/>
  <c r="P217" i="8"/>
  <c r="R217" i="8"/>
  <c r="T217" i="8"/>
  <c r="V217" i="8"/>
  <c r="I218" i="8"/>
  <c r="O218" i="8"/>
  <c r="T218" i="8"/>
  <c r="I219" i="8"/>
  <c r="R219" i="8" s="1"/>
  <c r="V219" i="8" s="1"/>
  <c r="O219" i="8"/>
  <c r="T219" i="8" s="1"/>
  <c r="P219" i="8"/>
  <c r="I220" i="8"/>
  <c r="O220" i="8"/>
  <c r="T220" i="8"/>
  <c r="I221" i="8"/>
  <c r="O221" i="8"/>
  <c r="P221" i="8"/>
  <c r="R221" i="8"/>
  <c r="T221" i="8"/>
  <c r="V221" i="8"/>
  <c r="I222" i="8"/>
  <c r="O222" i="8"/>
  <c r="T222" i="8"/>
  <c r="I223" i="8"/>
  <c r="R223" i="8" s="1"/>
  <c r="O223" i="8"/>
  <c r="T223" i="8" s="1"/>
  <c r="P223" i="8"/>
  <c r="I224" i="8"/>
  <c r="O224" i="8"/>
  <c r="T224" i="8"/>
  <c r="I225" i="8"/>
  <c r="O225" i="8"/>
  <c r="P225" i="8"/>
  <c r="R225" i="8"/>
  <c r="T225" i="8"/>
  <c r="V225" i="8"/>
  <c r="I226" i="8"/>
  <c r="O226" i="8"/>
  <c r="T226" i="8"/>
  <c r="I227" i="8"/>
  <c r="R227" i="8" s="1"/>
  <c r="O227" i="8"/>
  <c r="T227" i="8" s="1"/>
  <c r="P227" i="8"/>
  <c r="I228" i="8"/>
  <c r="O228" i="8"/>
  <c r="T228" i="8"/>
  <c r="I229" i="8"/>
  <c r="O229" i="8"/>
  <c r="P229" i="8"/>
  <c r="R229" i="8"/>
  <c r="T229" i="8"/>
  <c r="V229" i="8"/>
  <c r="I230" i="8"/>
  <c r="O230" i="8"/>
  <c r="T230" i="8"/>
  <c r="I232" i="8"/>
  <c r="R232" i="8" s="1"/>
  <c r="O232" i="8"/>
  <c r="T232" i="8" s="1"/>
  <c r="P232" i="8"/>
  <c r="I233" i="8"/>
  <c r="O233" i="8"/>
  <c r="T233" i="8"/>
  <c r="I234" i="8"/>
  <c r="O234" i="8"/>
  <c r="P234" i="8"/>
  <c r="R234" i="8"/>
  <c r="T234" i="8"/>
  <c r="V234" i="8"/>
  <c r="I235" i="8"/>
  <c r="O235" i="8"/>
  <c r="T235" i="8"/>
  <c r="I236" i="8"/>
  <c r="R236" i="8" s="1"/>
  <c r="O236" i="8"/>
  <c r="T236" i="8" s="1"/>
  <c r="P236" i="8"/>
  <c r="U236" i="8"/>
  <c r="I237" i="8"/>
  <c r="O237" i="8"/>
  <c r="T237" i="8" s="1"/>
  <c r="I238" i="8"/>
  <c r="O238" i="8"/>
  <c r="T238" i="8" s="1"/>
  <c r="P238" i="8"/>
  <c r="R238" i="8"/>
  <c r="V238" i="8" s="1"/>
  <c r="I239" i="8"/>
  <c r="O239" i="8"/>
  <c r="P239" i="8" s="1"/>
  <c r="R239" i="8"/>
  <c r="T239" i="8"/>
  <c r="V239" i="8" s="1"/>
  <c r="I240" i="8"/>
  <c r="P240" i="8" s="1"/>
  <c r="O240" i="8"/>
  <c r="R240" i="8"/>
  <c r="V240" i="8" s="1"/>
  <c r="T240" i="8"/>
  <c r="I241" i="8"/>
  <c r="O241" i="8"/>
  <c r="T241" i="8" s="1"/>
  <c r="I242" i="8"/>
  <c r="O242" i="8"/>
  <c r="T242" i="8" s="1"/>
  <c r="P242" i="8"/>
  <c r="R242" i="8"/>
  <c r="V242" i="8" s="1"/>
  <c r="I243" i="8"/>
  <c r="O243" i="8"/>
  <c r="P243" i="8" s="1"/>
  <c r="R243" i="8"/>
  <c r="T243" i="8"/>
  <c r="V243" i="8" s="1"/>
  <c r="I244" i="8"/>
  <c r="O244" i="8"/>
  <c r="P244" i="8" s="1"/>
  <c r="R244" i="8"/>
  <c r="V244" i="8" s="1"/>
  <c r="T244" i="8"/>
  <c r="I245" i="8"/>
  <c r="O245" i="8"/>
  <c r="T245" i="8" s="1"/>
  <c r="I246" i="8"/>
  <c r="O246" i="8"/>
  <c r="T246" i="8" s="1"/>
  <c r="P246" i="8"/>
  <c r="R246" i="8"/>
  <c r="V246" i="8" s="1"/>
  <c r="I247" i="8"/>
  <c r="R247" i="8" s="1"/>
  <c r="V247" i="8" s="1"/>
  <c r="O247" i="8"/>
  <c r="P247" i="8" s="1"/>
  <c r="T247" i="8"/>
  <c r="I248" i="8"/>
  <c r="O248" i="8"/>
  <c r="P248" i="8" s="1"/>
  <c r="R248" i="8"/>
  <c r="V248" i="8" s="1"/>
  <c r="T248" i="8"/>
  <c r="I249" i="8"/>
  <c r="O249" i="8"/>
  <c r="T249" i="8" s="1"/>
  <c r="F250" i="8"/>
  <c r="I250" i="8" s="1"/>
  <c r="R250" i="8" s="1"/>
  <c r="O250" i="8"/>
  <c r="T250" i="8" s="1"/>
  <c r="F251" i="8"/>
  <c r="I251" i="8" s="1"/>
  <c r="O251" i="8"/>
  <c r="T251" i="8"/>
  <c r="U250" i="8" s="1"/>
  <c r="I252" i="8"/>
  <c r="R252" i="8" s="1"/>
  <c r="V252" i="8" s="1"/>
  <c r="O252" i="8"/>
  <c r="T252" i="8" s="1"/>
  <c r="P252" i="8"/>
  <c r="I253" i="8"/>
  <c r="P253" i="8" s="1"/>
  <c r="O253" i="8"/>
  <c r="R253" i="8"/>
  <c r="V253" i="8" s="1"/>
  <c r="T253" i="8"/>
  <c r="I254" i="8"/>
  <c r="O254" i="8"/>
  <c r="P254" i="8"/>
  <c r="R254" i="8"/>
  <c r="T254" i="8"/>
  <c r="V254" i="8"/>
  <c r="I255" i="8"/>
  <c r="O255" i="8"/>
  <c r="T255" i="8"/>
  <c r="I256" i="8"/>
  <c r="R256" i="8" s="1"/>
  <c r="O256" i="8"/>
  <c r="T256" i="8" s="1"/>
  <c r="I257" i="8"/>
  <c r="P257" i="8" s="1"/>
  <c r="O257" i="8"/>
  <c r="R257" i="8"/>
  <c r="V257" i="8" s="1"/>
  <c r="T257" i="8"/>
  <c r="I258" i="8"/>
  <c r="O258" i="8"/>
  <c r="P258" i="8"/>
  <c r="R258" i="8"/>
  <c r="T258" i="8"/>
  <c r="V258" i="8"/>
  <c r="I259" i="8"/>
  <c r="O259" i="8"/>
  <c r="T259" i="8"/>
  <c r="I260" i="8"/>
  <c r="R260" i="8" s="1"/>
  <c r="O260" i="8"/>
  <c r="T260" i="8" s="1"/>
  <c r="V260" i="8"/>
  <c r="I261" i="8"/>
  <c r="O261" i="8"/>
  <c r="T261" i="8" s="1"/>
  <c r="I262" i="8"/>
  <c r="P262" i="8" s="1"/>
  <c r="O262" i="8"/>
  <c r="T262" i="8" s="1"/>
  <c r="R262" i="8"/>
  <c r="V262" i="8" s="1"/>
  <c r="I263" i="8"/>
  <c r="O263" i="8"/>
  <c r="R263" i="8"/>
  <c r="I264" i="8"/>
  <c r="P264" i="8" s="1"/>
  <c r="O264" i="8"/>
  <c r="R264" i="8"/>
  <c r="V264" i="8" s="1"/>
  <c r="T264" i="8"/>
  <c r="I265" i="8"/>
  <c r="O265" i="8"/>
  <c r="T265" i="8" s="1"/>
  <c r="I266" i="8"/>
  <c r="O266" i="8"/>
  <c r="T266" i="8" s="1"/>
  <c r="P266" i="8"/>
  <c r="R266" i="8"/>
  <c r="V266" i="8" s="1"/>
  <c r="I267" i="8"/>
  <c r="O267" i="8"/>
  <c r="P267" i="8"/>
  <c r="R267" i="8"/>
  <c r="T267" i="8"/>
  <c r="V267" i="8" s="1"/>
  <c r="I268" i="8"/>
  <c r="P268" i="8" s="1"/>
  <c r="O268" i="8"/>
  <c r="R268" i="8"/>
  <c r="V268" i="8" s="1"/>
  <c r="T268" i="8"/>
  <c r="I269" i="8"/>
  <c r="O269" i="8"/>
  <c r="T269" i="8"/>
  <c r="I270" i="8"/>
  <c r="O270" i="8"/>
  <c r="T270" i="8"/>
  <c r="I271" i="8"/>
  <c r="R271" i="8" s="1"/>
  <c r="O271" i="8"/>
  <c r="T271" i="8" s="1"/>
  <c r="I272" i="8"/>
  <c r="R272" i="8" s="1"/>
  <c r="O272" i="8"/>
  <c r="T272" i="8" s="1"/>
  <c r="I273" i="8"/>
  <c r="O273" i="8"/>
  <c r="P273" i="8"/>
  <c r="R273" i="8"/>
  <c r="T273" i="8"/>
  <c r="I274" i="8"/>
  <c r="P274" i="8" s="1"/>
  <c r="O274" i="8"/>
  <c r="T274" i="8"/>
  <c r="I275" i="8"/>
  <c r="O275" i="8"/>
  <c r="T275" i="8"/>
  <c r="I276" i="8"/>
  <c r="R276" i="8" s="1"/>
  <c r="V276" i="8" s="1"/>
  <c r="O276" i="8"/>
  <c r="T276" i="8" s="1"/>
  <c r="P276" i="8"/>
  <c r="I277" i="8"/>
  <c r="O277" i="8"/>
  <c r="P277" i="8"/>
  <c r="R277" i="8"/>
  <c r="V277" i="8" s="1"/>
  <c r="T277" i="8"/>
  <c r="I278" i="8"/>
  <c r="P278" i="8" s="1"/>
  <c r="O278" i="8"/>
  <c r="T278" i="8"/>
  <c r="I279" i="8"/>
  <c r="O279" i="8"/>
  <c r="T279" i="8"/>
  <c r="I280" i="8"/>
  <c r="R280" i="8" s="1"/>
  <c r="O280" i="8"/>
  <c r="T280" i="8" s="1"/>
  <c r="I281" i="8"/>
  <c r="O281" i="8"/>
  <c r="P281" i="8"/>
  <c r="R281" i="8"/>
  <c r="T281" i="8"/>
  <c r="I282" i="8"/>
  <c r="P282" i="8" s="1"/>
  <c r="O282" i="8"/>
  <c r="T282" i="8"/>
  <c r="I283" i="8"/>
  <c r="O283" i="8"/>
  <c r="T283" i="8"/>
  <c r="I284" i="8"/>
  <c r="R284" i="8" s="1"/>
  <c r="V284" i="8" s="1"/>
  <c r="O284" i="8"/>
  <c r="T284" i="8" s="1"/>
  <c r="P284" i="8"/>
  <c r="I285" i="8"/>
  <c r="O285" i="8"/>
  <c r="P285" i="8"/>
  <c r="R285" i="8"/>
  <c r="V285" i="8" s="1"/>
  <c r="T285" i="8"/>
  <c r="I286" i="8"/>
  <c r="P286" i="8" s="1"/>
  <c r="O286" i="8"/>
  <c r="T286" i="8"/>
  <c r="I287" i="8"/>
  <c r="O287" i="8"/>
  <c r="T287" i="8"/>
  <c r="I288" i="8"/>
  <c r="R288" i="8" s="1"/>
  <c r="O288" i="8"/>
  <c r="I289" i="8"/>
  <c r="O289" i="8"/>
  <c r="P289" i="8"/>
  <c r="R289" i="8"/>
  <c r="T289" i="8"/>
  <c r="I290" i="8"/>
  <c r="P290" i="8" s="1"/>
  <c r="O290" i="8"/>
  <c r="T290" i="8"/>
  <c r="I291" i="8"/>
  <c r="O291" i="8"/>
  <c r="T291" i="8"/>
  <c r="I292" i="8"/>
  <c r="R292" i="8" s="1"/>
  <c r="V292" i="8" s="1"/>
  <c r="O292" i="8"/>
  <c r="T292" i="8" s="1"/>
  <c r="P292" i="8"/>
  <c r="I293" i="8"/>
  <c r="O293" i="8"/>
  <c r="P293" i="8"/>
  <c r="R293" i="8"/>
  <c r="V293" i="8" s="1"/>
  <c r="T293" i="8"/>
  <c r="I294" i="8"/>
  <c r="P294" i="8" s="1"/>
  <c r="O294" i="8"/>
  <c r="T294" i="8"/>
  <c r="I295" i="8"/>
  <c r="O295" i="8"/>
  <c r="T295" i="8"/>
  <c r="I296" i="8"/>
  <c r="R296" i="8" s="1"/>
  <c r="O296" i="8"/>
  <c r="T296" i="8" s="1"/>
  <c r="I297" i="8"/>
  <c r="O297" i="8"/>
  <c r="P297" i="8"/>
  <c r="R297" i="8"/>
  <c r="V297" i="8" s="1"/>
  <c r="T297" i="8"/>
  <c r="I298" i="8"/>
  <c r="P298" i="8" s="1"/>
  <c r="O298" i="8"/>
  <c r="T298" i="8"/>
  <c r="I299" i="8"/>
  <c r="O299" i="8"/>
  <c r="T299" i="8"/>
  <c r="I300" i="8"/>
  <c r="R300" i="8" s="1"/>
  <c r="O300" i="8"/>
  <c r="T300" i="8" s="1"/>
  <c r="P300" i="8"/>
  <c r="I301" i="8"/>
  <c r="O301" i="8"/>
  <c r="P301" i="8"/>
  <c r="R301" i="8"/>
  <c r="V301" i="8" s="1"/>
  <c r="T301" i="8"/>
  <c r="I302" i="8"/>
  <c r="P302" i="8" s="1"/>
  <c r="O302" i="8"/>
  <c r="T302" i="8"/>
  <c r="I303" i="8"/>
  <c r="O303" i="8"/>
  <c r="T303" i="8"/>
  <c r="I304" i="8"/>
  <c r="R304" i="8" s="1"/>
  <c r="O304" i="8"/>
  <c r="T304" i="8" s="1"/>
  <c r="I305" i="8"/>
  <c r="O305" i="8"/>
  <c r="P305" i="8"/>
  <c r="R305" i="8"/>
  <c r="T305" i="8"/>
  <c r="I306" i="8"/>
  <c r="P306" i="8" s="1"/>
  <c r="O306" i="8"/>
  <c r="T306" i="8"/>
  <c r="I307" i="8"/>
  <c r="O307" i="8"/>
  <c r="T307" i="8"/>
  <c r="I308" i="8"/>
  <c r="R308" i="8" s="1"/>
  <c r="V308" i="8" s="1"/>
  <c r="O308" i="8"/>
  <c r="T308" i="8" s="1"/>
  <c r="I309" i="8"/>
  <c r="O309" i="8"/>
  <c r="P309" i="8"/>
  <c r="R309" i="8"/>
  <c r="V309" i="8" s="1"/>
  <c r="T309" i="8"/>
  <c r="O310" i="8"/>
  <c r="I311" i="8"/>
  <c r="P311" i="8" s="1"/>
  <c r="O311" i="8"/>
  <c r="R311" i="8"/>
  <c r="T311" i="8"/>
  <c r="V311" i="8" s="1"/>
  <c r="V312" i="8"/>
  <c r="W312" i="8"/>
  <c r="Q313" i="8"/>
  <c r="T313" i="8" s="1"/>
  <c r="V313" i="8" s="1"/>
  <c r="R313" i="8"/>
  <c r="Q314" i="8"/>
  <c r="T314" i="8" s="1"/>
  <c r="Q315" i="8"/>
  <c r="T315" i="8" s="1"/>
  <c r="V315" i="8" s="1"/>
  <c r="R315" i="8"/>
  <c r="Q316" i="8"/>
  <c r="Q317" i="8"/>
  <c r="T317" i="8" s="1"/>
  <c r="V317" i="8" s="1"/>
  <c r="R317" i="8"/>
  <c r="R318" i="8"/>
  <c r="V318" i="8" s="1"/>
  <c r="T318" i="8"/>
  <c r="Q319" i="8"/>
  <c r="R319" i="8" s="1"/>
  <c r="Q320" i="8"/>
  <c r="R320" i="8"/>
  <c r="V320" i="8" s="1"/>
  <c r="T320" i="8"/>
  <c r="Q321" i="8"/>
  <c r="R321" i="8" s="1"/>
  <c r="Q322" i="8"/>
  <c r="R322" i="8"/>
  <c r="V322" i="8" s="1"/>
  <c r="T322" i="8"/>
  <c r="Q323" i="8"/>
  <c r="R323" i="8" s="1"/>
  <c r="Q324" i="8"/>
  <c r="R324" i="8"/>
  <c r="V324" i="8" s="1"/>
  <c r="T324" i="8"/>
  <c r="I325" i="8"/>
  <c r="P325" i="8" s="1"/>
  <c r="O325" i="8"/>
  <c r="Q325" i="8"/>
  <c r="T325" i="8"/>
  <c r="I326" i="8"/>
  <c r="O326" i="8"/>
  <c r="P326" i="8"/>
  <c r="Q326" i="8"/>
  <c r="T326" i="8" s="1"/>
  <c r="I327" i="8"/>
  <c r="P327" i="8" s="1"/>
  <c r="O327" i="8"/>
  <c r="Q327" i="8"/>
  <c r="R327" i="8"/>
  <c r="T327" i="8"/>
  <c r="I328" i="8"/>
  <c r="P328" i="8" s="1"/>
  <c r="O328" i="8"/>
  <c r="Q328" i="8"/>
  <c r="T328" i="8"/>
  <c r="I329" i="8"/>
  <c r="O329" i="8"/>
  <c r="P329" i="8" s="1"/>
  <c r="Q329" i="8"/>
  <c r="R329" i="8" s="1"/>
  <c r="I330" i="8"/>
  <c r="O330" i="8"/>
  <c r="Q330" i="8"/>
  <c r="T330" i="8" s="1"/>
  <c r="I331" i="8"/>
  <c r="O331" i="8"/>
  <c r="Q331" i="8"/>
  <c r="R331" i="8" s="1"/>
  <c r="I332" i="8"/>
  <c r="O332" i="8"/>
  <c r="T332" i="8" s="1"/>
  <c r="P332" i="8"/>
  <c r="Q332" i="8"/>
  <c r="R332" i="8"/>
  <c r="I333" i="8"/>
  <c r="O333" i="8"/>
  <c r="P333" i="8"/>
  <c r="Q333" i="8"/>
  <c r="I334" i="8"/>
  <c r="O334" i="8"/>
  <c r="P334" i="8"/>
  <c r="Q334" i="8"/>
  <c r="T334" i="8" s="1"/>
  <c r="I335" i="8"/>
  <c r="P335" i="8" s="1"/>
  <c r="O335" i="8"/>
  <c r="Q335" i="8"/>
  <c r="R335" i="8"/>
  <c r="T335" i="8"/>
  <c r="I336" i="8"/>
  <c r="P336" i="8" s="1"/>
  <c r="O336" i="8"/>
  <c r="Q336" i="8"/>
  <c r="T336" i="8"/>
  <c r="I337" i="8"/>
  <c r="O337" i="8"/>
  <c r="P337" i="8" s="1"/>
  <c r="Q337" i="8"/>
  <c r="R337" i="8" s="1"/>
  <c r="I338" i="8"/>
  <c r="O338" i="8"/>
  <c r="Q338" i="8"/>
  <c r="T338" i="8" s="1"/>
  <c r="I339" i="8"/>
  <c r="O339" i="8"/>
  <c r="Q339" i="8"/>
  <c r="R339" i="8" s="1"/>
  <c r="I340" i="8"/>
  <c r="O340" i="8"/>
  <c r="T340" i="8" s="1"/>
  <c r="P340" i="8"/>
  <c r="Q340" i="8"/>
  <c r="R340" i="8"/>
  <c r="V340" i="8" s="1"/>
  <c r="I341" i="8"/>
  <c r="O341" i="8"/>
  <c r="P341" i="8"/>
  <c r="Q341" i="8"/>
  <c r="I342" i="8"/>
  <c r="O342" i="8"/>
  <c r="P342" i="8"/>
  <c r="Q342" i="8"/>
  <c r="T342" i="8" s="1"/>
  <c r="I343" i="8"/>
  <c r="P343" i="8" s="1"/>
  <c r="O343" i="8"/>
  <c r="Q343" i="8"/>
  <c r="R343" i="8"/>
  <c r="T343" i="8"/>
  <c r="I344" i="8"/>
  <c r="P344" i="8" s="1"/>
  <c r="O344" i="8"/>
  <c r="Q344" i="8"/>
  <c r="T344" i="8"/>
  <c r="I345" i="8"/>
  <c r="O345" i="8"/>
  <c r="P345" i="8" s="1"/>
  <c r="Q345" i="8"/>
  <c r="R345" i="8" s="1"/>
  <c r="I346" i="8"/>
  <c r="O346" i="8"/>
  <c r="Q346" i="8"/>
  <c r="T346" i="8" s="1"/>
  <c r="I347" i="8"/>
  <c r="O347" i="8"/>
  <c r="Q347" i="8"/>
  <c r="I348" i="8"/>
  <c r="O348" i="8"/>
  <c r="T348" i="8" s="1"/>
  <c r="P348" i="8"/>
  <c r="Q348" i="8"/>
  <c r="R348" i="8"/>
  <c r="V348" i="8" s="1"/>
  <c r="I349" i="8"/>
  <c r="O349" i="8"/>
  <c r="P349" i="8"/>
  <c r="Q349" i="8"/>
  <c r="I350" i="8"/>
  <c r="O350" i="8"/>
  <c r="P350" i="8"/>
  <c r="Q350" i="8"/>
  <c r="I351" i="8"/>
  <c r="P351" i="8" s="1"/>
  <c r="O351" i="8"/>
  <c r="Q351" i="8"/>
  <c r="R351" i="8"/>
  <c r="T351" i="8"/>
  <c r="I352" i="8"/>
  <c r="P352" i="8" s="1"/>
  <c r="O352" i="8"/>
  <c r="Q352" i="8"/>
  <c r="T352" i="8"/>
  <c r="I353" i="8"/>
  <c r="O353" i="8"/>
  <c r="P353" i="8" s="1"/>
  <c r="Q353" i="8"/>
  <c r="R353" i="8" s="1"/>
  <c r="I354" i="8"/>
  <c r="P354" i="8" s="1"/>
  <c r="O354" i="8"/>
  <c r="Q354" i="8"/>
  <c r="I355" i="8"/>
  <c r="O355" i="8"/>
  <c r="Q355" i="8"/>
  <c r="I356" i="8"/>
  <c r="O356" i="8"/>
  <c r="T356" i="8" s="1"/>
  <c r="P356" i="8"/>
  <c r="Q356" i="8"/>
  <c r="R356" i="8"/>
  <c r="V356" i="8" s="1"/>
  <c r="I357" i="8"/>
  <c r="O357" i="8"/>
  <c r="P357" i="8"/>
  <c r="Q357" i="8"/>
  <c r="I358" i="8"/>
  <c r="O358" i="8"/>
  <c r="P358" i="8"/>
  <c r="Q358" i="8"/>
  <c r="T358" i="8" s="1"/>
  <c r="I359" i="8"/>
  <c r="P359" i="8" s="1"/>
  <c r="O359" i="8"/>
  <c r="Q359" i="8"/>
  <c r="R359" i="8"/>
  <c r="T359" i="8"/>
  <c r="I360" i="8"/>
  <c r="P360" i="8" s="1"/>
  <c r="O360" i="8"/>
  <c r="Q360" i="8"/>
  <c r="T360" i="8"/>
  <c r="I361" i="8"/>
  <c r="O361" i="8"/>
  <c r="P361" i="8" s="1"/>
  <c r="Q361" i="8"/>
  <c r="R361" i="8" s="1"/>
  <c r="I362" i="8"/>
  <c r="P362" i="8" s="1"/>
  <c r="O362" i="8"/>
  <c r="Q362" i="8"/>
  <c r="I363" i="8"/>
  <c r="O363" i="8"/>
  <c r="Q363" i="8"/>
  <c r="R363" i="8" s="1"/>
  <c r="I371" i="8"/>
  <c r="O371" i="8"/>
  <c r="T371" i="8" s="1"/>
  <c r="P371" i="8"/>
  <c r="Q371" i="8"/>
  <c r="R371" i="8"/>
  <c r="I372" i="8"/>
  <c r="O372" i="8"/>
  <c r="P372" i="8"/>
  <c r="Q372" i="8"/>
  <c r="I373" i="8"/>
  <c r="O373" i="8"/>
  <c r="P373" i="8"/>
  <c r="Q373" i="8"/>
  <c r="T373" i="8" s="1"/>
  <c r="I374" i="8"/>
  <c r="P374" i="8" s="1"/>
  <c r="O374" i="8"/>
  <c r="Q374" i="8"/>
  <c r="R374" i="8"/>
  <c r="T374" i="8"/>
  <c r="I375" i="8"/>
  <c r="P375" i="8" s="1"/>
  <c r="O375" i="8"/>
  <c r="Q375" i="8"/>
  <c r="T375" i="8"/>
  <c r="I376" i="8"/>
  <c r="O376" i="8"/>
  <c r="P376" i="8" s="1"/>
  <c r="Q376" i="8"/>
  <c r="R376" i="8" s="1"/>
  <c r="I377" i="8"/>
  <c r="P377" i="8" s="1"/>
  <c r="O377" i="8"/>
  <c r="Q377" i="8"/>
  <c r="R377" i="8" s="1"/>
  <c r="I378" i="8"/>
  <c r="O378" i="8"/>
  <c r="Q378" i="8"/>
  <c r="R378" i="8" s="1"/>
  <c r="I384" i="8"/>
  <c r="O384" i="8"/>
  <c r="T384" i="8" s="1"/>
  <c r="P384" i="8"/>
  <c r="Q384" i="8"/>
  <c r="R384" i="8"/>
  <c r="V384" i="8" s="1"/>
  <c r="I387" i="8"/>
  <c r="O387" i="8"/>
  <c r="P387" i="8"/>
  <c r="Q387" i="8"/>
  <c r="I389" i="8"/>
  <c r="O389" i="8"/>
  <c r="P389" i="8"/>
  <c r="Q389" i="8"/>
  <c r="T389" i="8" s="1"/>
  <c r="I390" i="8"/>
  <c r="P390" i="8" s="1"/>
  <c r="O390" i="8"/>
  <c r="Q390" i="8"/>
  <c r="R390" i="8"/>
  <c r="T390" i="8"/>
  <c r="I391" i="8"/>
  <c r="P391" i="8" s="1"/>
  <c r="O391" i="8"/>
  <c r="Q391" i="8"/>
  <c r="T391" i="8"/>
  <c r="I392" i="8"/>
  <c r="O392" i="8"/>
  <c r="P392" i="8" s="1"/>
  <c r="Q392" i="8"/>
  <c r="R392" i="8" s="1"/>
  <c r="I393" i="8"/>
  <c r="P393" i="8" s="1"/>
  <c r="O393" i="8"/>
  <c r="Q393" i="8"/>
  <c r="R393" i="8" s="1"/>
  <c r="I394" i="8"/>
  <c r="O394" i="8"/>
  <c r="Q394" i="8"/>
  <c r="I395" i="8"/>
  <c r="R395" i="8" s="1"/>
  <c r="O395" i="8"/>
  <c r="T395" i="8" s="1"/>
  <c r="P395" i="8"/>
  <c r="I396" i="8"/>
  <c r="O396" i="8"/>
  <c r="T396" i="8" s="1"/>
  <c r="I397" i="8"/>
  <c r="O397" i="8"/>
  <c r="T397" i="8" s="1"/>
  <c r="P397" i="8"/>
  <c r="R397" i="8"/>
  <c r="V397" i="8" s="1"/>
  <c r="I398" i="8"/>
  <c r="P398" i="8" s="1"/>
  <c r="O398" i="8"/>
  <c r="R398" i="8"/>
  <c r="T398" i="8"/>
  <c r="V398" i="8"/>
  <c r="I399" i="8"/>
  <c r="O399" i="8"/>
  <c r="T399" i="8" s="1"/>
  <c r="I400" i="8"/>
  <c r="R400" i="8" s="1"/>
  <c r="V400" i="8" s="1"/>
  <c r="O400" i="8"/>
  <c r="T400" i="8" s="1"/>
  <c r="I401" i="8"/>
  <c r="O401" i="8"/>
  <c r="P401" i="8"/>
  <c r="R401" i="8"/>
  <c r="V401" i="8" s="1"/>
  <c r="I403" i="8"/>
  <c r="O403" i="8"/>
  <c r="T403" i="8"/>
  <c r="I404" i="8"/>
  <c r="O404" i="8"/>
  <c r="T404" i="8"/>
  <c r="I405" i="8"/>
  <c r="P405" i="8" s="1"/>
  <c r="O405" i="8"/>
  <c r="T405" i="8" s="1"/>
  <c r="I406" i="8"/>
  <c r="O406" i="8"/>
  <c r="T406" i="8" s="1"/>
  <c r="I407" i="8"/>
  <c r="O407" i="8"/>
  <c r="T407" i="8" s="1"/>
  <c r="P407" i="8"/>
  <c r="R407" i="8"/>
  <c r="V407" i="8" s="1"/>
  <c r="I408" i="8"/>
  <c r="O408" i="8"/>
  <c r="P408" i="8"/>
  <c r="R408" i="8"/>
  <c r="T408" i="8"/>
  <c r="V408" i="8" s="1"/>
  <c r="I409" i="8"/>
  <c r="P409" i="8" s="1"/>
  <c r="O409" i="8"/>
  <c r="T409" i="8" s="1"/>
  <c r="I410" i="8"/>
  <c r="R410" i="8" s="1"/>
  <c r="V410" i="8" s="1"/>
  <c r="O410" i="8"/>
  <c r="T410" i="8" s="1"/>
  <c r="I411" i="8"/>
  <c r="O411" i="8"/>
  <c r="T411" i="8" s="1"/>
  <c r="P411" i="8"/>
  <c r="R411" i="8"/>
  <c r="V411" i="8"/>
  <c r="I412" i="8"/>
  <c r="O412" i="8"/>
  <c r="P412" i="8"/>
  <c r="R412" i="8"/>
  <c r="T412" i="8"/>
  <c r="V412" i="8"/>
  <c r="I413" i="8"/>
  <c r="O413" i="8"/>
  <c r="T413" i="8" s="1"/>
  <c r="I414" i="8"/>
  <c r="P414" i="8" s="1"/>
  <c r="O414" i="8"/>
  <c r="T414" i="8" s="1"/>
  <c r="I415" i="8"/>
  <c r="P415" i="8" s="1"/>
  <c r="O415" i="8"/>
  <c r="T415" i="8" s="1"/>
  <c r="R415" i="8"/>
  <c r="V415" i="8" s="1"/>
  <c r="I416" i="8"/>
  <c r="O416" i="8"/>
  <c r="P416" i="8"/>
  <c r="R416" i="8"/>
  <c r="V416" i="8" s="1"/>
  <c r="T416" i="8"/>
  <c r="I417" i="8"/>
  <c r="O417" i="8"/>
  <c r="T417" i="8" s="1"/>
  <c r="I418" i="8"/>
  <c r="P418" i="8" s="1"/>
  <c r="O418" i="8"/>
  <c r="T418" i="8" s="1"/>
  <c r="R418" i="8"/>
  <c r="I419" i="8"/>
  <c r="O419" i="8"/>
  <c r="P419" i="8" s="1"/>
  <c r="R419" i="8"/>
  <c r="I420" i="8"/>
  <c r="P420" i="8" s="1"/>
  <c r="O420" i="8"/>
  <c r="T420" i="8" s="1"/>
  <c r="I421" i="8"/>
  <c r="O421" i="8"/>
  <c r="R421" i="8"/>
  <c r="I422" i="8"/>
  <c r="P422" i="8" s="1"/>
  <c r="O422" i="8"/>
  <c r="T422" i="8" s="1"/>
  <c r="R422" i="8"/>
  <c r="V422" i="8" s="1"/>
  <c r="I423" i="8"/>
  <c r="O423" i="8"/>
  <c r="P423" i="8" s="1"/>
  <c r="R423" i="8"/>
  <c r="I424" i="8"/>
  <c r="P424" i="8" s="1"/>
  <c r="O424" i="8"/>
  <c r="T424" i="8" s="1"/>
  <c r="I425" i="8"/>
  <c r="O425" i="8"/>
  <c r="R425" i="8"/>
  <c r="I426" i="8"/>
  <c r="P426" i="8" s="1"/>
  <c r="O426" i="8"/>
  <c r="T426" i="8" s="1"/>
  <c r="R426" i="8"/>
  <c r="I427" i="8"/>
  <c r="O427" i="8"/>
  <c r="P427" i="8" s="1"/>
  <c r="R427" i="8"/>
  <c r="I428" i="8"/>
  <c r="P428" i="8" s="1"/>
  <c r="O428" i="8"/>
  <c r="T428" i="8" s="1"/>
  <c r="I429" i="8"/>
  <c r="O429" i="8"/>
  <c r="R429" i="8"/>
  <c r="I430" i="8"/>
  <c r="P430" i="8" s="1"/>
  <c r="O430" i="8"/>
  <c r="T430" i="8" s="1"/>
  <c r="R430" i="8"/>
  <c r="V430" i="8" s="1"/>
  <c r="I431" i="8"/>
  <c r="O431" i="8"/>
  <c r="P431" i="8" s="1"/>
  <c r="R431" i="8"/>
  <c r="I432" i="8"/>
  <c r="P432" i="8" s="1"/>
  <c r="O432" i="8"/>
  <c r="T432" i="8"/>
  <c r="I433" i="8"/>
  <c r="P433" i="8" s="1"/>
  <c r="O433" i="8"/>
  <c r="T433" i="8"/>
  <c r="I434" i="8"/>
  <c r="O434" i="8"/>
  <c r="T434" i="8" s="1"/>
  <c r="I435" i="8"/>
  <c r="R435" i="8" s="1"/>
  <c r="V435" i="8" s="1"/>
  <c r="O435" i="8"/>
  <c r="P435" i="8"/>
  <c r="T435" i="8"/>
  <c r="I436" i="8"/>
  <c r="R436" i="8" s="1"/>
  <c r="O436" i="8"/>
  <c r="P436" i="8"/>
  <c r="T436" i="8"/>
  <c r="I437" i="8"/>
  <c r="P437" i="8" s="1"/>
  <c r="O437" i="8"/>
  <c r="T437" i="8"/>
  <c r="I438" i="8"/>
  <c r="O438" i="8"/>
  <c r="T438" i="8" s="1"/>
  <c r="I439" i="8"/>
  <c r="R439" i="8" s="1"/>
  <c r="O439" i="8"/>
  <c r="P439" i="8"/>
  <c r="T439" i="8"/>
  <c r="I440" i="8"/>
  <c r="O440" i="8"/>
  <c r="R440" i="8"/>
  <c r="I441" i="8"/>
  <c r="P441" i="8" s="1"/>
  <c r="O441" i="8"/>
  <c r="T441" i="8" s="1"/>
  <c r="R441" i="8"/>
  <c r="I442" i="8"/>
  <c r="O442" i="8"/>
  <c r="P442" i="8" s="1"/>
  <c r="R442" i="8"/>
  <c r="I443" i="8"/>
  <c r="P443" i="8" s="1"/>
  <c r="O443" i="8"/>
  <c r="T443" i="8" s="1"/>
  <c r="I444" i="8"/>
  <c r="O444" i="8"/>
  <c r="R444" i="8"/>
  <c r="I445" i="8"/>
  <c r="P445" i="8" s="1"/>
  <c r="O445" i="8"/>
  <c r="T445" i="8" s="1"/>
  <c r="R445" i="8"/>
  <c r="V445" i="8" s="1"/>
  <c r="I446" i="8"/>
  <c r="O446" i="8"/>
  <c r="P446" i="8" s="1"/>
  <c r="R446" i="8"/>
  <c r="I447" i="8"/>
  <c r="P447" i="8" s="1"/>
  <c r="O447" i="8"/>
  <c r="T447" i="8" s="1"/>
  <c r="I448" i="8"/>
  <c r="O448" i="8"/>
  <c r="R448" i="8"/>
  <c r="I449" i="8"/>
  <c r="P449" i="8" s="1"/>
  <c r="O449" i="8"/>
  <c r="T449" i="8" s="1"/>
  <c r="R449" i="8"/>
  <c r="I450" i="8"/>
  <c r="O450" i="8"/>
  <c r="P450" i="8" s="1"/>
  <c r="R450" i="8"/>
  <c r="I451" i="8"/>
  <c r="P451" i="8" s="1"/>
  <c r="O451" i="8"/>
  <c r="T451" i="8"/>
  <c r="U451" i="8" s="1"/>
  <c r="I452" i="8"/>
  <c r="P452" i="8" s="1"/>
  <c r="O452" i="8"/>
  <c r="T452" i="8" s="1"/>
  <c r="I453" i="8"/>
  <c r="P453" i="8" s="1"/>
  <c r="O453" i="8"/>
  <c r="T453" i="8" s="1"/>
  <c r="R453" i="8"/>
  <c r="V453" i="8"/>
  <c r="I454" i="8"/>
  <c r="P454" i="8" s="1"/>
  <c r="O454" i="8"/>
  <c r="T454" i="8" s="1"/>
  <c r="I455" i="8"/>
  <c r="O455" i="8"/>
  <c r="R455" i="8"/>
  <c r="I456" i="8"/>
  <c r="P456" i="8" s="1"/>
  <c r="O456" i="8"/>
  <c r="T456" i="8" s="1"/>
  <c r="R456" i="8"/>
  <c r="V456" i="8" s="1"/>
  <c r="I457" i="8"/>
  <c r="P457" i="8" s="1"/>
  <c r="O457" i="8"/>
  <c r="T457" i="8" s="1"/>
  <c r="V457" i="8" s="1"/>
  <c r="R457" i="8"/>
  <c r="I458" i="8"/>
  <c r="P458" i="8" s="1"/>
  <c r="O458" i="8"/>
  <c r="T458" i="8" s="1"/>
  <c r="I459" i="8"/>
  <c r="O459" i="8"/>
  <c r="R459" i="8"/>
  <c r="I460" i="8"/>
  <c r="P460" i="8" s="1"/>
  <c r="O460" i="8"/>
  <c r="T460" i="8" s="1"/>
  <c r="R460" i="8"/>
  <c r="I461" i="8"/>
  <c r="P461" i="8" s="1"/>
  <c r="O461" i="8"/>
  <c r="T461" i="8" s="1"/>
  <c r="R461" i="8"/>
  <c r="V461" i="8"/>
  <c r="I462" i="8"/>
  <c r="P462" i="8" s="1"/>
  <c r="O462" i="8"/>
  <c r="T462" i="8" s="1"/>
  <c r="V462" i="8" s="1"/>
  <c r="R462" i="8"/>
  <c r="I463" i="8"/>
  <c r="O463" i="8"/>
  <c r="R463" i="8"/>
  <c r="I464" i="8"/>
  <c r="P464" i="8" s="1"/>
  <c r="O464" i="8"/>
  <c r="T464" i="8" s="1"/>
  <c r="R464" i="8"/>
  <c r="I465" i="8"/>
  <c r="O465" i="8"/>
  <c r="P465" i="8" s="1"/>
  <c r="R465" i="8"/>
  <c r="I466" i="8"/>
  <c r="P466" i="8" s="1"/>
  <c r="O466" i="8"/>
  <c r="T466" i="8" s="1"/>
  <c r="V466" i="8" s="1"/>
  <c r="R466" i="8"/>
  <c r="I467" i="8"/>
  <c r="O467" i="8"/>
  <c r="R467" i="8"/>
  <c r="I468" i="8"/>
  <c r="P468" i="8" s="1"/>
  <c r="O468" i="8"/>
  <c r="T468" i="8" s="1"/>
  <c r="R468" i="8"/>
  <c r="V468" i="8" s="1"/>
  <c r="I469" i="8"/>
  <c r="O469" i="8"/>
  <c r="P469" i="8" s="1"/>
  <c r="R469" i="8"/>
  <c r="I470" i="8"/>
  <c r="P470" i="8" s="1"/>
  <c r="O470" i="8"/>
  <c r="T470" i="8" s="1"/>
  <c r="V470" i="8" s="1"/>
  <c r="R470" i="8"/>
  <c r="I471" i="8"/>
  <c r="O471" i="8"/>
  <c r="R471" i="8"/>
  <c r="I472" i="8"/>
  <c r="P472" i="8" s="1"/>
  <c r="O472" i="8"/>
  <c r="T472" i="8" s="1"/>
  <c r="R472" i="8"/>
  <c r="I473" i="8"/>
  <c r="O473" i="8"/>
  <c r="P473" i="8" s="1"/>
  <c r="R473" i="8"/>
  <c r="I474" i="8"/>
  <c r="P474" i="8" s="1"/>
  <c r="O474" i="8"/>
  <c r="T474" i="8" s="1"/>
  <c r="V474" i="8" s="1"/>
  <c r="R474" i="8"/>
  <c r="I475" i="8"/>
  <c r="O475" i="8"/>
  <c r="R475" i="8"/>
  <c r="I476" i="8"/>
  <c r="P476" i="8" s="1"/>
  <c r="O476" i="8"/>
  <c r="T476" i="8" s="1"/>
  <c r="R476" i="8"/>
  <c r="V476" i="8" s="1"/>
  <c r="I477" i="8"/>
  <c r="O477" i="8"/>
  <c r="P477" i="8" s="1"/>
  <c r="R477" i="8"/>
  <c r="I478" i="8"/>
  <c r="P478" i="8" s="1"/>
  <c r="O478" i="8"/>
  <c r="T478" i="8" s="1"/>
  <c r="V478" i="8" s="1"/>
  <c r="R478" i="8"/>
  <c r="I479" i="8"/>
  <c r="O479" i="8"/>
  <c r="R479" i="8"/>
  <c r="I480" i="8"/>
  <c r="P480" i="8" s="1"/>
  <c r="O480" i="8"/>
  <c r="T480" i="8" s="1"/>
  <c r="R480" i="8"/>
  <c r="V480" i="8" s="1"/>
  <c r="I481" i="8"/>
  <c r="O481" i="8"/>
  <c r="P481" i="8" s="1"/>
  <c r="R481" i="8"/>
  <c r="I482" i="8"/>
  <c r="P482" i="8" s="1"/>
  <c r="O482" i="8"/>
  <c r="T482" i="8" s="1"/>
  <c r="V482" i="8" s="1"/>
  <c r="R482" i="8"/>
  <c r="I483" i="8"/>
  <c r="O483" i="8"/>
  <c r="R483" i="8"/>
  <c r="I484" i="8"/>
  <c r="P484" i="8" s="1"/>
  <c r="O484" i="8"/>
  <c r="T484" i="8" s="1"/>
  <c r="R484" i="8"/>
  <c r="V484" i="8" s="1"/>
  <c r="I485" i="8"/>
  <c r="O485" i="8"/>
  <c r="P485" i="8" s="1"/>
  <c r="R485" i="8"/>
  <c r="I486" i="8"/>
  <c r="O486" i="8"/>
  <c r="P486" i="8" s="1"/>
  <c r="R486" i="8"/>
  <c r="I487" i="8"/>
  <c r="O487" i="8"/>
  <c r="R487" i="8"/>
  <c r="I488" i="8"/>
  <c r="P488" i="8" s="1"/>
  <c r="O488" i="8"/>
  <c r="T488" i="8" s="1"/>
  <c r="R488" i="8"/>
  <c r="I489" i="8"/>
  <c r="P489" i="8" s="1"/>
  <c r="O489" i="8"/>
  <c r="T489" i="8" s="1"/>
  <c r="V489" i="8" s="1"/>
  <c r="R489" i="8"/>
  <c r="I490" i="8"/>
  <c r="O490" i="8"/>
  <c r="P490" i="8" s="1"/>
  <c r="R490" i="8"/>
  <c r="I491" i="8"/>
  <c r="O491" i="8"/>
  <c r="R491" i="8"/>
  <c r="I492" i="8"/>
  <c r="P492" i="8" s="1"/>
  <c r="O492" i="8"/>
  <c r="T492" i="8" s="1"/>
  <c r="R492" i="8"/>
  <c r="I493" i="8"/>
  <c r="P493" i="8" s="1"/>
  <c r="O493" i="8"/>
  <c r="T493" i="8" s="1"/>
  <c r="R493" i="8"/>
  <c r="V493" i="8"/>
  <c r="I494" i="8"/>
  <c r="O494" i="8"/>
  <c r="P494" i="8" s="1"/>
  <c r="R494" i="8"/>
  <c r="I495" i="8"/>
  <c r="O495" i="8"/>
  <c r="R495" i="8"/>
  <c r="I496" i="8"/>
  <c r="P496" i="8" s="1"/>
  <c r="O496" i="8"/>
  <c r="T496" i="8" s="1"/>
  <c r="R496" i="8"/>
  <c r="I497" i="8"/>
  <c r="O497" i="8"/>
  <c r="P497" i="8" s="1"/>
  <c r="R497" i="8"/>
  <c r="I498" i="8"/>
  <c r="O498" i="8"/>
  <c r="P498" i="8" s="1"/>
  <c r="R498" i="8"/>
  <c r="I499" i="8"/>
  <c r="O499" i="8"/>
  <c r="R499" i="8"/>
  <c r="I500" i="8"/>
  <c r="P500" i="8" s="1"/>
  <c r="O500" i="8"/>
  <c r="T500" i="8" s="1"/>
  <c r="R500" i="8"/>
  <c r="I501" i="8"/>
  <c r="P501" i="8" s="1"/>
  <c r="O501" i="8"/>
  <c r="T501" i="8" s="1"/>
  <c r="V501" i="8" s="1"/>
  <c r="R501" i="8"/>
  <c r="I502" i="8"/>
  <c r="O502" i="8"/>
  <c r="P502" i="8" s="1"/>
  <c r="R502" i="8"/>
  <c r="I503" i="8"/>
  <c r="O503" i="8"/>
  <c r="R503" i="8"/>
  <c r="I504" i="8"/>
  <c r="P504" i="8" s="1"/>
  <c r="O504" i="8"/>
  <c r="T504" i="8" s="1"/>
  <c r="R504" i="8"/>
  <c r="I505" i="8"/>
  <c r="O505" i="8"/>
  <c r="P505" i="8" s="1"/>
  <c r="R505" i="8"/>
  <c r="I506" i="8"/>
  <c r="O506" i="8"/>
  <c r="P506" i="8" s="1"/>
  <c r="R506" i="8"/>
  <c r="I507" i="8"/>
  <c r="O507" i="8"/>
  <c r="R507" i="8"/>
  <c r="I508" i="8"/>
  <c r="P508" i="8" s="1"/>
  <c r="O508" i="8"/>
  <c r="T508" i="8" s="1"/>
  <c r="R508" i="8"/>
  <c r="V508" i="8" s="1"/>
  <c r="I509" i="8"/>
  <c r="O509" i="8"/>
  <c r="P509" i="8" s="1"/>
  <c r="R509" i="8"/>
  <c r="I510" i="8"/>
  <c r="P510" i="8" s="1"/>
  <c r="O510" i="8"/>
  <c r="T510" i="8" s="1"/>
  <c r="V510" i="8" s="1"/>
  <c r="R510" i="8"/>
  <c r="I511" i="8"/>
  <c r="O511" i="8"/>
  <c r="R511" i="8"/>
  <c r="I512" i="8"/>
  <c r="P512" i="8" s="1"/>
  <c r="O512" i="8"/>
  <c r="T512" i="8" s="1"/>
  <c r="R512" i="8"/>
  <c r="V512" i="8" s="1"/>
  <c r="I514" i="8"/>
  <c r="P514" i="8" s="1"/>
  <c r="O514" i="8"/>
  <c r="T514" i="8" s="1"/>
  <c r="R514" i="8"/>
  <c r="V514" i="8"/>
  <c r="O515" i="8"/>
  <c r="I516" i="8"/>
  <c r="P516" i="8" s="1"/>
  <c r="O516" i="8"/>
  <c r="T516" i="8"/>
  <c r="I517" i="8"/>
  <c r="O517" i="8"/>
  <c r="T517" i="8"/>
  <c r="I518" i="8"/>
  <c r="P518" i="8" s="1"/>
  <c r="O518" i="8"/>
  <c r="T518" i="8" s="1"/>
  <c r="I519" i="8"/>
  <c r="O519" i="8"/>
  <c r="R519" i="8"/>
  <c r="I520" i="8"/>
  <c r="P520" i="8" s="1"/>
  <c r="O520" i="8"/>
  <c r="T520" i="8" s="1"/>
  <c r="R520" i="8"/>
  <c r="V520" i="8" s="1"/>
  <c r="I521" i="8"/>
  <c r="O521" i="8"/>
  <c r="P521" i="8" s="1"/>
  <c r="R521" i="8"/>
  <c r="I522" i="8"/>
  <c r="P522" i="8" s="1"/>
  <c r="O522" i="8"/>
  <c r="T522" i="8" s="1"/>
  <c r="I523" i="8"/>
  <c r="O523" i="8"/>
  <c r="R523" i="8"/>
  <c r="I524" i="8"/>
  <c r="O524" i="8"/>
  <c r="T524" i="8" s="1"/>
  <c r="R524" i="8"/>
  <c r="V524" i="8" s="1"/>
  <c r="I525" i="8"/>
  <c r="O525" i="8"/>
  <c r="T525" i="8" s="1"/>
  <c r="P525" i="8"/>
  <c r="R525" i="8"/>
  <c r="V525" i="8" s="1"/>
  <c r="I526" i="8"/>
  <c r="P526" i="8" s="1"/>
  <c r="O526" i="8"/>
  <c r="T526" i="8" s="1"/>
  <c r="I527" i="8"/>
  <c r="O527" i="8"/>
  <c r="P527" i="8"/>
  <c r="R527" i="8"/>
  <c r="V527" i="8" s="1"/>
  <c r="T527" i="8"/>
  <c r="I528" i="8"/>
  <c r="R528" i="8" s="1"/>
  <c r="V528" i="8" s="1"/>
  <c r="O528" i="8"/>
  <c r="T528" i="8" s="1"/>
  <c r="I529" i="8"/>
  <c r="R529" i="8" s="1"/>
  <c r="V529" i="8" s="1"/>
  <c r="O529" i="8"/>
  <c r="T529" i="8" s="1"/>
  <c r="I530" i="8"/>
  <c r="O530" i="8"/>
  <c r="P530" i="8"/>
  <c r="R530" i="8"/>
  <c r="V530" i="8" s="1"/>
  <c r="T530" i="8"/>
  <c r="I531" i="8"/>
  <c r="P531" i="8" s="1"/>
  <c r="O531" i="8"/>
  <c r="T531" i="8"/>
  <c r="I532" i="8"/>
  <c r="O532" i="8"/>
  <c r="T532" i="8" s="1"/>
  <c r="P532" i="8"/>
  <c r="R532" i="8"/>
  <c r="V532" i="8" s="1"/>
  <c r="I533" i="8"/>
  <c r="P533" i="8" s="1"/>
  <c r="O533" i="8"/>
  <c r="T533" i="8" s="1"/>
  <c r="I534" i="8"/>
  <c r="O534" i="8"/>
  <c r="P534" i="8"/>
  <c r="R534" i="8"/>
  <c r="V534" i="8" s="1"/>
  <c r="T534" i="8"/>
  <c r="I535" i="8"/>
  <c r="P535" i="8" s="1"/>
  <c r="O535" i="8"/>
  <c r="T535" i="8"/>
  <c r="I536" i="8"/>
  <c r="O536" i="8"/>
  <c r="T536" i="8" s="1"/>
  <c r="P536" i="8"/>
  <c r="R536" i="8"/>
  <c r="V536" i="8" s="1"/>
  <c r="I537" i="8"/>
  <c r="P537" i="8" s="1"/>
  <c r="O537" i="8"/>
  <c r="T537" i="8" s="1"/>
  <c r="I538" i="8"/>
  <c r="O538" i="8"/>
  <c r="P538" i="8"/>
  <c r="R538" i="8"/>
  <c r="V538" i="8" s="1"/>
  <c r="T538" i="8"/>
  <c r="I539" i="8"/>
  <c r="P539" i="8" s="1"/>
  <c r="O539" i="8"/>
  <c r="T539" i="8"/>
  <c r="I540" i="8"/>
  <c r="O540" i="8"/>
  <c r="T540" i="8" s="1"/>
  <c r="P540" i="8"/>
  <c r="R540" i="8"/>
  <c r="I541" i="8"/>
  <c r="P541" i="8" s="1"/>
  <c r="O541" i="8"/>
  <c r="T541" i="8" s="1"/>
  <c r="I542" i="8"/>
  <c r="R542" i="8" s="1"/>
  <c r="V542" i="8" s="1"/>
  <c r="O542" i="8"/>
  <c r="T542" i="8"/>
  <c r="I543" i="8"/>
  <c r="O543" i="8"/>
  <c r="P543" i="8" s="1"/>
  <c r="R543" i="8"/>
  <c r="I544" i="8"/>
  <c r="P544" i="8" s="1"/>
  <c r="O544" i="8"/>
  <c r="R544" i="8"/>
  <c r="V544" i="8" s="1"/>
  <c r="T544" i="8"/>
  <c r="I545" i="8"/>
  <c r="R545" i="8" s="1"/>
  <c r="V545" i="8" s="1"/>
  <c r="O545" i="8"/>
  <c r="T545" i="8" s="1"/>
  <c r="P545" i="8"/>
  <c r="I546" i="8"/>
  <c r="R546" i="8" s="1"/>
  <c r="V546" i="8" s="1"/>
  <c r="O546" i="8"/>
  <c r="T546" i="8"/>
  <c r="I547" i="8"/>
  <c r="O547" i="8"/>
  <c r="P547" i="8" s="1"/>
  <c r="R547" i="8"/>
  <c r="I548" i="8"/>
  <c r="P548" i="8" s="1"/>
  <c r="O548" i="8"/>
  <c r="T548" i="8"/>
  <c r="I549" i="8"/>
  <c r="R549" i="8" s="1"/>
  <c r="O549" i="8"/>
  <c r="T549" i="8" s="1"/>
  <c r="P549" i="8"/>
  <c r="I550" i="8"/>
  <c r="R550" i="8" s="1"/>
  <c r="V550" i="8" s="1"/>
  <c r="O550" i="8"/>
  <c r="T550" i="8"/>
  <c r="I551" i="8"/>
  <c r="O551" i="8"/>
  <c r="T551" i="8" s="1"/>
  <c r="V551" i="8" s="1"/>
  <c r="P551" i="8"/>
  <c r="R551" i="8"/>
  <c r="I552" i="8"/>
  <c r="P552" i="8" s="1"/>
  <c r="O552" i="8"/>
  <c r="T552" i="8"/>
  <c r="I553" i="8"/>
  <c r="R553" i="8" s="1"/>
  <c r="O553" i="8"/>
  <c r="T553" i="8" s="1"/>
  <c r="P553" i="8"/>
  <c r="I554" i="8"/>
  <c r="R554" i="8" s="1"/>
  <c r="V554" i="8" s="1"/>
  <c r="O554" i="8"/>
  <c r="T554" i="8"/>
  <c r="I557" i="8"/>
  <c r="O557" i="8"/>
  <c r="T557" i="8" s="1"/>
  <c r="U557" i="8" s="1"/>
  <c r="P557" i="8"/>
  <c r="R557" i="8"/>
  <c r="V557" i="8" s="1"/>
  <c r="I558" i="8"/>
  <c r="P558" i="8" s="1"/>
  <c r="O558" i="8"/>
  <c r="T558" i="8" s="1"/>
  <c r="I559" i="8"/>
  <c r="O559" i="8"/>
  <c r="P559" i="8"/>
  <c r="R559" i="8"/>
  <c r="V559" i="8" s="1"/>
  <c r="T559" i="8"/>
  <c r="I560" i="8"/>
  <c r="P560" i="8" s="1"/>
  <c r="O560" i="8"/>
  <c r="T560" i="8" s="1"/>
  <c r="I561" i="8"/>
  <c r="O561" i="8"/>
  <c r="T561" i="8" s="1"/>
  <c r="P561" i="8"/>
  <c r="R561" i="8"/>
  <c r="I562" i="8"/>
  <c r="R562" i="8" s="1"/>
  <c r="V562" i="8" s="1"/>
  <c r="O562" i="8"/>
  <c r="T562" i="8" s="1"/>
  <c r="P562" i="8"/>
  <c r="I563" i="8"/>
  <c r="R563" i="8" s="1"/>
  <c r="V563" i="8" s="1"/>
  <c r="O563" i="8"/>
  <c r="T563" i="8"/>
  <c r="I564" i="8"/>
  <c r="O564" i="8"/>
  <c r="T564" i="8" s="1"/>
  <c r="V564" i="8" s="1"/>
  <c r="P564" i="8"/>
  <c r="R564" i="8"/>
  <c r="I565" i="8"/>
  <c r="P565" i="8" s="1"/>
  <c r="O565" i="8"/>
  <c r="T565" i="8"/>
  <c r="I566" i="8"/>
  <c r="R566" i="8" s="1"/>
  <c r="V566" i="8" s="1"/>
  <c r="O566" i="8"/>
  <c r="T566" i="8" s="1"/>
  <c r="P566" i="8"/>
  <c r="I567" i="8"/>
  <c r="R567" i="8" s="1"/>
  <c r="V567" i="8" s="1"/>
  <c r="O567" i="8"/>
  <c r="T567" i="8"/>
  <c r="I568" i="8"/>
  <c r="O568" i="8"/>
  <c r="T568" i="8" s="1"/>
  <c r="V568" i="8" s="1"/>
  <c r="P568" i="8"/>
  <c r="R568" i="8"/>
  <c r="I569" i="8"/>
  <c r="P569" i="8" s="1"/>
  <c r="O569" i="8"/>
  <c r="T569" i="8"/>
  <c r="I570" i="8"/>
  <c r="R570" i="8" s="1"/>
  <c r="V570" i="8" s="1"/>
  <c r="O570" i="8"/>
  <c r="T570" i="8" s="1"/>
  <c r="P570" i="8"/>
  <c r="I571" i="8"/>
  <c r="R571" i="8" s="1"/>
  <c r="V571" i="8" s="1"/>
  <c r="O571" i="8"/>
  <c r="T571" i="8"/>
  <c r="I572" i="8"/>
  <c r="O572" i="8"/>
  <c r="T572" i="8" s="1"/>
  <c r="V572" i="8" s="1"/>
  <c r="P572" i="8"/>
  <c r="R572" i="8"/>
  <c r="I573" i="8"/>
  <c r="P573" i="8" s="1"/>
  <c r="O573" i="8"/>
  <c r="T573" i="8"/>
  <c r="I574" i="8"/>
  <c r="R574" i="8" s="1"/>
  <c r="V574" i="8" s="1"/>
  <c r="O574" i="8"/>
  <c r="T574" i="8" s="1"/>
  <c r="P574" i="8"/>
  <c r="I575" i="8"/>
  <c r="R575" i="8" s="1"/>
  <c r="V575" i="8" s="1"/>
  <c r="O575" i="8"/>
  <c r="T575" i="8"/>
  <c r="I576" i="8"/>
  <c r="O576" i="8"/>
  <c r="T576" i="8" s="1"/>
  <c r="V576" i="8" s="1"/>
  <c r="P576" i="8"/>
  <c r="R576" i="8"/>
  <c r="I577" i="8"/>
  <c r="P577" i="8" s="1"/>
  <c r="O577" i="8"/>
  <c r="T577" i="8"/>
  <c r="I578" i="8"/>
  <c r="R578" i="8" s="1"/>
  <c r="O578" i="8"/>
  <c r="T578" i="8" s="1"/>
  <c r="P578" i="8"/>
  <c r="I579" i="8"/>
  <c r="R579" i="8" s="1"/>
  <c r="O579" i="8"/>
  <c r="T579" i="8" s="1"/>
  <c r="I580" i="8"/>
  <c r="O580" i="8"/>
  <c r="T580" i="8" s="1"/>
  <c r="P580" i="8"/>
  <c r="R580" i="8"/>
  <c r="I581" i="8"/>
  <c r="P581" i="8" s="1"/>
  <c r="O581" i="8"/>
  <c r="T581" i="8" s="1"/>
  <c r="I582" i="8"/>
  <c r="O582" i="8"/>
  <c r="P582" i="8"/>
  <c r="R582" i="8"/>
  <c r="V582" i="8" s="1"/>
  <c r="T582" i="8"/>
  <c r="I583" i="8"/>
  <c r="P583" i="8" s="1"/>
  <c r="O583" i="8"/>
  <c r="T583" i="8" s="1"/>
  <c r="I584" i="8"/>
  <c r="O584" i="8"/>
  <c r="T584" i="8" s="1"/>
  <c r="P584" i="8"/>
  <c r="R584" i="8"/>
  <c r="I585" i="8"/>
  <c r="P585" i="8" s="1"/>
  <c r="O585" i="8"/>
  <c r="T585" i="8" s="1"/>
  <c r="I586" i="8"/>
  <c r="R586" i="8" s="1"/>
  <c r="V586" i="8" s="1"/>
  <c r="O586" i="8"/>
  <c r="T586" i="8"/>
  <c r="I587" i="8"/>
  <c r="O587" i="8"/>
  <c r="T587" i="8" s="1"/>
  <c r="V587" i="8" s="1"/>
  <c r="P587" i="8"/>
  <c r="R587" i="8"/>
  <c r="I588" i="8"/>
  <c r="P588" i="8" s="1"/>
  <c r="O588" i="8"/>
  <c r="T588" i="8"/>
  <c r="I589" i="8"/>
  <c r="R589" i="8" s="1"/>
  <c r="O589" i="8"/>
  <c r="T589" i="8" s="1"/>
  <c r="P589" i="8"/>
  <c r="I590" i="8"/>
  <c r="R590" i="8" s="1"/>
  <c r="V590" i="8" s="1"/>
  <c r="O590" i="8"/>
  <c r="T590" i="8"/>
  <c r="I591" i="8"/>
  <c r="O591" i="8"/>
  <c r="T591" i="8" s="1"/>
  <c r="V591" i="8" s="1"/>
  <c r="P591" i="8"/>
  <c r="R591" i="8"/>
  <c r="I592" i="8"/>
  <c r="P592" i="8" s="1"/>
  <c r="O592" i="8"/>
  <c r="T592" i="8"/>
  <c r="I593" i="8"/>
  <c r="R593" i="8" s="1"/>
  <c r="O593" i="8"/>
  <c r="T593" i="8" s="1"/>
  <c r="P593" i="8"/>
  <c r="I594" i="8"/>
  <c r="R594" i="8" s="1"/>
  <c r="V594" i="8" s="1"/>
  <c r="O594" i="8"/>
  <c r="T594" i="8"/>
  <c r="I595" i="8"/>
  <c r="O595" i="8"/>
  <c r="T595" i="8" s="1"/>
  <c r="V595" i="8" s="1"/>
  <c r="P595" i="8"/>
  <c r="R595" i="8"/>
  <c r="I596" i="8"/>
  <c r="P596" i="8" s="1"/>
  <c r="O596" i="8"/>
  <c r="T596" i="8"/>
  <c r="I597" i="8"/>
  <c r="R597" i="8" s="1"/>
  <c r="V597" i="8" s="1"/>
  <c r="O597" i="8"/>
  <c r="T597" i="8" s="1"/>
  <c r="P597" i="8"/>
  <c r="I598" i="8"/>
  <c r="R598" i="8" s="1"/>
  <c r="V598" i="8" s="1"/>
  <c r="O598" i="8"/>
  <c r="T598" i="8"/>
  <c r="I599" i="8"/>
  <c r="O599" i="8"/>
  <c r="T599" i="8" s="1"/>
  <c r="P599" i="8"/>
  <c r="R599" i="8"/>
  <c r="I600" i="8"/>
  <c r="P600" i="8" s="1"/>
  <c r="O600" i="8"/>
  <c r="T600" i="8"/>
  <c r="I601" i="8"/>
  <c r="R601" i="8" s="1"/>
  <c r="V601" i="8" s="1"/>
  <c r="O601" i="8"/>
  <c r="T601" i="8" s="1"/>
  <c r="P601" i="8"/>
  <c r="R602" i="8"/>
  <c r="V602" i="8" s="1"/>
  <c r="T602" i="8"/>
  <c r="R603" i="8"/>
  <c r="V603" i="8" s="1"/>
  <c r="T603" i="8"/>
  <c r="I604" i="8"/>
  <c r="O604" i="8"/>
  <c r="T604" i="8" s="1"/>
  <c r="P604" i="8"/>
  <c r="R604" i="8"/>
  <c r="V604" i="8" s="1"/>
  <c r="I605" i="8"/>
  <c r="P605" i="8" s="1"/>
  <c r="O605" i="8"/>
  <c r="T605" i="8"/>
  <c r="I606" i="8"/>
  <c r="R606" i="8" s="1"/>
  <c r="O606" i="8"/>
  <c r="T606" i="8" s="1"/>
  <c r="P606" i="8"/>
  <c r="I607" i="8"/>
  <c r="R607" i="8" s="1"/>
  <c r="V607" i="8" s="1"/>
  <c r="O607" i="8"/>
  <c r="T607" i="8"/>
  <c r="I608" i="8"/>
  <c r="O608" i="8"/>
  <c r="T608" i="8" s="1"/>
  <c r="P608" i="8"/>
  <c r="R608" i="8"/>
  <c r="I609" i="8"/>
  <c r="P609" i="8" s="1"/>
  <c r="O609" i="8"/>
  <c r="T609" i="8"/>
  <c r="I610" i="8"/>
  <c r="R610" i="8" s="1"/>
  <c r="V610" i="8" s="1"/>
  <c r="O610" i="8"/>
  <c r="T610" i="8" s="1"/>
  <c r="P610" i="8"/>
  <c r="I611" i="8"/>
  <c r="R611" i="8" s="1"/>
  <c r="O611" i="8"/>
  <c r="T611" i="8" s="1"/>
  <c r="I612" i="8"/>
  <c r="P612" i="8" s="1"/>
  <c r="O612" i="8"/>
  <c r="T612" i="8" s="1"/>
  <c r="R612" i="8"/>
  <c r="V612" i="8" s="1"/>
  <c r="I613" i="8"/>
  <c r="P613" i="8" s="1"/>
  <c r="O613" i="8"/>
  <c r="T613" i="8" s="1"/>
  <c r="I614" i="8"/>
  <c r="O614" i="8"/>
  <c r="P614" i="8"/>
  <c r="R614" i="8"/>
  <c r="V614" i="8" s="1"/>
  <c r="T614" i="8"/>
  <c r="I615" i="8"/>
  <c r="P615" i="8" s="1"/>
  <c r="O615" i="8"/>
  <c r="T615" i="8" s="1"/>
  <c r="I616" i="8"/>
  <c r="P616" i="8" s="1"/>
  <c r="O616" i="8"/>
  <c r="T616" i="8" s="1"/>
  <c r="R616" i="8"/>
  <c r="I617" i="8"/>
  <c r="P617" i="8" s="1"/>
  <c r="O617" i="8"/>
  <c r="T617" i="8" s="1"/>
  <c r="I618" i="8"/>
  <c r="O618" i="8"/>
  <c r="P618" i="8"/>
  <c r="R618" i="8"/>
  <c r="V618" i="8" s="1"/>
  <c r="T618" i="8"/>
  <c r="I619" i="8"/>
  <c r="P619" i="8" s="1"/>
  <c r="O619" i="8"/>
  <c r="T619" i="8" s="1"/>
  <c r="I620" i="8"/>
  <c r="P620" i="8" s="1"/>
  <c r="O620" i="8"/>
  <c r="T620" i="8"/>
  <c r="I621" i="8"/>
  <c r="R621" i="8" s="1"/>
  <c r="V621" i="8" s="1"/>
  <c r="O621" i="8"/>
  <c r="T621" i="8" s="1"/>
  <c r="P621" i="8"/>
  <c r="I622" i="8"/>
  <c r="R622" i="8" s="1"/>
  <c r="V622" i="8" s="1"/>
  <c r="O622" i="8"/>
  <c r="T622" i="8"/>
  <c r="I623" i="8"/>
  <c r="O623" i="8"/>
  <c r="T623" i="8" s="1"/>
  <c r="P623" i="8"/>
  <c r="R623" i="8"/>
  <c r="I624" i="8"/>
  <c r="P624" i="8" s="1"/>
  <c r="O624" i="8"/>
  <c r="T624" i="8"/>
  <c r="I625" i="8"/>
  <c r="R625" i="8" s="1"/>
  <c r="V625" i="8" s="1"/>
  <c r="O625" i="8"/>
  <c r="T625" i="8" s="1"/>
  <c r="P625" i="8"/>
  <c r="I626" i="8"/>
  <c r="R626" i="8" s="1"/>
  <c r="V626" i="8" s="1"/>
  <c r="O626" i="8"/>
  <c r="T626" i="8"/>
  <c r="I627" i="8"/>
  <c r="O627" i="8"/>
  <c r="T627" i="8" s="1"/>
  <c r="P627" i="8"/>
  <c r="R627" i="8"/>
  <c r="I628" i="8"/>
  <c r="P628" i="8" s="1"/>
  <c r="O628" i="8"/>
  <c r="T628" i="8"/>
  <c r="I629" i="8"/>
  <c r="R629" i="8" s="1"/>
  <c r="V629" i="8" s="1"/>
  <c r="O629" i="8"/>
  <c r="P629" i="8"/>
  <c r="T629" i="8"/>
  <c r="I630" i="8"/>
  <c r="R630" i="8" s="1"/>
  <c r="V630" i="8" s="1"/>
  <c r="O630" i="8"/>
  <c r="T630" i="8"/>
  <c r="I631" i="8"/>
  <c r="O631" i="8"/>
  <c r="T631" i="8" s="1"/>
  <c r="P631" i="8"/>
  <c r="R631" i="8"/>
  <c r="I632" i="8"/>
  <c r="P632" i="8" s="1"/>
  <c r="O632" i="8"/>
  <c r="T632" i="8"/>
  <c r="I633" i="8"/>
  <c r="R633" i="8" s="1"/>
  <c r="V633" i="8" s="1"/>
  <c r="O633" i="8"/>
  <c r="P633" i="8"/>
  <c r="T633" i="8"/>
  <c r="I634" i="8"/>
  <c r="R634" i="8" s="1"/>
  <c r="V634" i="8" s="1"/>
  <c r="O634" i="8"/>
  <c r="T634" i="8"/>
  <c r="I635" i="8"/>
  <c r="R635" i="8" s="1"/>
  <c r="V635" i="8" s="1"/>
  <c r="O635" i="8"/>
  <c r="T635" i="8" s="1"/>
  <c r="P635" i="8"/>
  <c r="I636" i="8"/>
  <c r="P636" i="8" s="1"/>
  <c r="O636" i="8"/>
  <c r="T636" i="8"/>
  <c r="I637" i="8"/>
  <c r="R637" i="8" s="1"/>
  <c r="V637" i="8" s="1"/>
  <c r="O637" i="8"/>
  <c r="P637" i="8"/>
  <c r="T637" i="8"/>
  <c r="I638" i="8"/>
  <c r="R638" i="8" s="1"/>
  <c r="V638" i="8" s="1"/>
  <c r="O638" i="8"/>
  <c r="T638" i="8"/>
  <c r="I639" i="8"/>
  <c r="R639" i="8" s="1"/>
  <c r="O639" i="8"/>
  <c r="T639" i="8" s="1"/>
  <c r="P639" i="8"/>
  <c r="I640" i="8"/>
  <c r="P640" i="8" s="1"/>
  <c r="O640" i="8"/>
  <c r="T640" i="8"/>
  <c r="I641" i="8"/>
  <c r="R641" i="8" s="1"/>
  <c r="V641" i="8" s="1"/>
  <c r="O641" i="8"/>
  <c r="P641" i="8"/>
  <c r="T641" i="8"/>
  <c r="I642" i="8"/>
  <c r="R642" i="8" s="1"/>
  <c r="V642" i="8" s="1"/>
  <c r="O642" i="8"/>
  <c r="T642" i="8"/>
  <c r="I643" i="8"/>
  <c r="R643" i="8" s="1"/>
  <c r="O643" i="8"/>
  <c r="T643" i="8" s="1"/>
  <c r="P643" i="8"/>
  <c r="I644" i="8"/>
  <c r="P644" i="8" s="1"/>
  <c r="O644" i="8"/>
  <c r="T644" i="8"/>
  <c r="I645" i="8"/>
  <c r="R645" i="8" s="1"/>
  <c r="V645" i="8" s="1"/>
  <c r="O645" i="8"/>
  <c r="P645" i="8"/>
  <c r="T645" i="8"/>
  <c r="I646" i="8"/>
  <c r="R646" i="8" s="1"/>
  <c r="V646" i="8" s="1"/>
  <c r="O646" i="8"/>
  <c r="T646" i="8"/>
  <c r="I647" i="8"/>
  <c r="R647" i="8" s="1"/>
  <c r="O647" i="8"/>
  <c r="T647" i="8" s="1"/>
  <c r="P647" i="8"/>
  <c r="I648" i="8"/>
  <c r="P648" i="8" s="1"/>
  <c r="O648" i="8"/>
  <c r="T648" i="8"/>
  <c r="I649" i="8"/>
  <c r="R649" i="8" s="1"/>
  <c r="V649" i="8" s="1"/>
  <c r="O649" i="8"/>
  <c r="P649" i="8"/>
  <c r="T649" i="8"/>
  <c r="I650" i="8"/>
  <c r="R650" i="8" s="1"/>
  <c r="O650" i="8"/>
  <c r="T650" i="8" s="1"/>
  <c r="I651" i="8"/>
  <c r="P651" i="8" s="1"/>
  <c r="O651" i="8"/>
  <c r="T651" i="8" s="1"/>
  <c r="R651" i="8"/>
  <c r="V651" i="8" s="1"/>
  <c r="I652" i="8"/>
  <c r="R652" i="8" s="1"/>
  <c r="V652" i="8" s="1"/>
  <c r="O652" i="8"/>
  <c r="T652" i="8" s="1"/>
  <c r="I653" i="8"/>
  <c r="O653" i="8"/>
  <c r="P653" i="8" s="1"/>
  <c r="R653" i="8"/>
  <c r="I654" i="8"/>
  <c r="P654" i="8" s="1"/>
  <c r="O654" i="8"/>
  <c r="T654" i="8" s="1"/>
  <c r="V654" i="8" s="1"/>
  <c r="R654" i="8"/>
  <c r="I655" i="8"/>
  <c r="P655" i="8" s="1"/>
  <c r="O655" i="8"/>
  <c r="T655" i="8" s="1"/>
  <c r="R655" i="8"/>
  <c r="V655" i="8" s="1"/>
  <c r="I656" i="8"/>
  <c r="R656" i="8" s="1"/>
  <c r="V656" i="8" s="1"/>
  <c r="O656" i="8"/>
  <c r="T656" i="8" s="1"/>
  <c r="I657" i="8"/>
  <c r="O657" i="8"/>
  <c r="P657" i="8" s="1"/>
  <c r="R657" i="8"/>
  <c r="I658" i="8"/>
  <c r="P658" i="8" s="1"/>
  <c r="O658" i="8"/>
  <c r="T658" i="8" s="1"/>
  <c r="V658" i="8" s="1"/>
  <c r="R658" i="8"/>
  <c r="I659" i="8"/>
  <c r="P659" i="8" s="1"/>
  <c r="O659" i="8"/>
  <c r="T659" i="8" s="1"/>
  <c r="R659" i="8"/>
  <c r="V659" i="8" s="1"/>
  <c r="I660" i="8"/>
  <c r="R660" i="8" s="1"/>
  <c r="O660" i="8"/>
  <c r="T660" i="8" s="1"/>
  <c r="I661" i="8"/>
  <c r="O661" i="8"/>
  <c r="P661" i="8" s="1"/>
  <c r="R661" i="8"/>
  <c r="I662" i="8"/>
  <c r="P662" i="8" s="1"/>
  <c r="O662" i="8"/>
  <c r="T662" i="8" s="1"/>
  <c r="V662" i="8" s="1"/>
  <c r="R662" i="8"/>
  <c r="I663" i="8"/>
  <c r="P663" i="8" s="1"/>
  <c r="O663" i="8"/>
  <c r="R663" i="8"/>
  <c r="V663" i="8" s="1"/>
  <c r="T663" i="8"/>
  <c r="I664" i="8"/>
  <c r="R664" i="8" s="1"/>
  <c r="V664" i="8" s="1"/>
  <c r="O664" i="8"/>
  <c r="T664" i="8" s="1"/>
  <c r="I665" i="8"/>
  <c r="O665" i="8"/>
  <c r="P665" i="8" s="1"/>
  <c r="R665" i="8"/>
  <c r="I666" i="8"/>
  <c r="O666" i="8"/>
  <c r="R666" i="8"/>
  <c r="I667" i="8"/>
  <c r="P667" i="8" s="1"/>
  <c r="O667" i="8"/>
  <c r="R667" i="8"/>
  <c r="V667" i="8" s="1"/>
  <c r="T667" i="8"/>
  <c r="I668" i="8"/>
  <c r="R668" i="8" s="1"/>
  <c r="O668" i="8"/>
  <c r="T668" i="8" s="1"/>
  <c r="I669" i="8"/>
  <c r="O669" i="8"/>
  <c r="P669" i="8" s="1"/>
  <c r="R669" i="8"/>
  <c r="I670" i="8"/>
  <c r="O670" i="8"/>
  <c r="R670" i="8"/>
  <c r="I671" i="8"/>
  <c r="P671" i="8" s="1"/>
  <c r="O671" i="8"/>
  <c r="R671" i="8"/>
  <c r="V671" i="8" s="1"/>
  <c r="T671" i="8"/>
  <c r="I672" i="8"/>
  <c r="R672" i="8" s="1"/>
  <c r="O672" i="8"/>
  <c r="I673" i="8"/>
  <c r="O673" i="8"/>
  <c r="P673" i="8" s="1"/>
  <c r="R673" i="8"/>
  <c r="I674" i="8"/>
  <c r="O674" i="8"/>
  <c r="R674" i="8"/>
  <c r="I675" i="8"/>
  <c r="P675" i="8" s="1"/>
  <c r="O675" i="8"/>
  <c r="R675" i="8"/>
  <c r="V675" i="8" s="1"/>
  <c r="T675" i="8"/>
  <c r="I676" i="8"/>
  <c r="P676" i="8" s="1"/>
  <c r="O676" i="8"/>
  <c r="T676" i="8" s="1"/>
  <c r="I677" i="8"/>
  <c r="O677" i="8"/>
  <c r="R677" i="8"/>
  <c r="I678" i="8"/>
  <c r="O678" i="8"/>
  <c r="R678" i="8"/>
  <c r="I679" i="8"/>
  <c r="P679" i="8" s="1"/>
  <c r="O679" i="8"/>
  <c r="R679" i="8"/>
  <c r="T679" i="8"/>
  <c r="V679" i="8"/>
  <c r="I680" i="8"/>
  <c r="R680" i="8" s="1"/>
  <c r="V680" i="8" s="1"/>
  <c r="O680" i="8"/>
  <c r="T680" i="8" s="1"/>
  <c r="P680" i="8"/>
  <c r="I681" i="8"/>
  <c r="O681" i="8"/>
  <c r="T681" i="8" s="1"/>
  <c r="R681" i="8"/>
  <c r="I682" i="8"/>
  <c r="O682" i="8"/>
  <c r="R682" i="8"/>
  <c r="G683" i="8"/>
  <c r="I683" i="8" s="1"/>
  <c r="R683" i="8" s="1"/>
  <c r="V683" i="8" s="1"/>
  <c r="O683" i="8"/>
  <c r="P683" i="8"/>
  <c r="T683" i="8"/>
  <c r="G684" i="8"/>
  <c r="I684" i="8"/>
  <c r="P684" i="8" s="1"/>
  <c r="O684" i="8"/>
  <c r="T684" i="8" s="1"/>
  <c r="R684" i="8"/>
  <c r="V684" i="8" s="1"/>
  <c r="I685" i="8"/>
  <c r="R685" i="8" s="1"/>
  <c r="O685" i="8"/>
  <c r="T685" i="8" s="1"/>
  <c r="P685" i="8"/>
  <c r="V685" i="8"/>
  <c r="I686" i="8"/>
  <c r="O686" i="8"/>
  <c r="P686" i="8" s="1"/>
  <c r="R686" i="8"/>
  <c r="I687" i="8"/>
  <c r="P687" i="8" s="1"/>
  <c r="O687" i="8"/>
  <c r="T687" i="8" s="1"/>
  <c r="R687" i="8"/>
  <c r="I688" i="8"/>
  <c r="O688" i="8"/>
  <c r="T688" i="8" s="1"/>
  <c r="I689" i="8"/>
  <c r="R689" i="8" s="1"/>
  <c r="O689" i="8"/>
  <c r="T689" i="8" s="1"/>
  <c r="V689" i="8" s="1"/>
  <c r="P689" i="8"/>
  <c r="I690" i="8"/>
  <c r="O690" i="8"/>
  <c r="P690" i="8" s="1"/>
  <c r="R690" i="8"/>
  <c r="V690" i="8" s="1"/>
  <c r="T690" i="8"/>
  <c r="I691" i="8"/>
  <c r="O691" i="8"/>
  <c r="T691" i="8" s="1"/>
  <c r="R691" i="8"/>
  <c r="I692" i="8"/>
  <c r="P692" i="8" s="1"/>
  <c r="O692" i="8"/>
  <c r="T692" i="8" s="1"/>
  <c r="T693" i="8"/>
  <c r="V693" i="8" s="1"/>
  <c r="W693" i="8"/>
  <c r="T694" i="8"/>
  <c r="V694" i="8"/>
  <c r="I695" i="8"/>
  <c r="R695" i="8" s="1"/>
  <c r="O695" i="8"/>
  <c r="T695" i="8"/>
  <c r="I696" i="8"/>
  <c r="O696" i="8"/>
  <c r="P696" i="8" s="1"/>
  <c r="R696" i="8"/>
  <c r="I697" i="8"/>
  <c r="P697" i="8" s="1"/>
  <c r="O697" i="8"/>
  <c r="T697" i="8" s="1"/>
  <c r="R697" i="8"/>
  <c r="V697" i="8" s="1"/>
  <c r="I698" i="8"/>
  <c r="P698" i="8" s="1"/>
  <c r="O698" i="8"/>
  <c r="T698" i="8" s="1"/>
  <c r="R698" i="8"/>
  <c r="V698" i="8" s="1"/>
  <c r="I699" i="8"/>
  <c r="R699" i="8" s="1"/>
  <c r="O699" i="8"/>
  <c r="T699" i="8" s="1"/>
  <c r="V699" i="8" s="1"/>
  <c r="P699" i="8"/>
  <c r="I700" i="8"/>
  <c r="O700" i="8"/>
  <c r="P700" i="8" s="1"/>
  <c r="R700" i="8"/>
  <c r="V700" i="8" s="1"/>
  <c r="T700" i="8"/>
  <c r="I701" i="8"/>
  <c r="O701" i="8"/>
  <c r="T701" i="8" s="1"/>
  <c r="R701" i="8"/>
  <c r="I702" i="8"/>
  <c r="P702" i="8" s="1"/>
  <c r="O702" i="8"/>
  <c r="T702" i="8" s="1"/>
  <c r="I703" i="8"/>
  <c r="R703" i="8" s="1"/>
  <c r="O703" i="8"/>
  <c r="T703" i="8" s="1"/>
  <c r="P703" i="8"/>
  <c r="V703" i="8"/>
  <c r="I704" i="8"/>
  <c r="O704" i="8"/>
  <c r="P704" i="8" s="1"/>
  <c r="R704" i="8"/>
  <c r="T704" i="8"/>
  <c r="I705" i="8"/>
  <c r="O705" i="8"/>
  <c r="T705" i="8" s="1"/>
  <c r="R705" i="8"/>
  <c r="V705" i="8" s="1"/>
  <c r="I706" i="8"/>
  <c r="P706" i="8" s="1"/>
  <c r="O706" i="8"/>
  <c r="R706" i="8"/>
  <c r="T706" i="8"/>
  <c r="V706" i="8"/>
  <c r="R707" i="8"/>
  <c r="T707" i="8"/>
  <c r="V707" i="8"/>
  <c r="I708" i="8"/>
  <c r="R708" i="8" s="1"/>
  <c r="V708" i="8" s="1"/>
  <c r="O708" i="8"/>
  <c r="P708" i="8"/>
  <c r="T708" i="8"/>
  <c r="I709" i="8"/>
  <c r="P709" i="8" s="1"/>
  <c r="O709" i="8"/>
  <c r="T709" i="8"/>
  <c r="I710" i="8"/>
  <c r="O710" i="8"/>
  <c r="T710" i="8" s="1"/>
  <c r="I711" i="8"/>
  <c r="R711" i="8" s="1"/>
  <c r="V711" i="8" s="1"/>
  <c r="O711" i="8"/>
  <c r="P711" i="8"/>
  <c r="T711" i="8"/>
  <c r="I712" i="8"/>
  <c r="R712" i="8" s="1"/>
  <c r="V712" i="8" s="1"/>
  <c r="O712" i="8"/>
  <c r="P712" i="8"/>
  <c r="T712" i="8"/>
  <c r="I713" i="8"/>
  <c r="O713" i="8"/>
  <c r="T713" i="8" s="1"/>
  <c r="I714" i="8"/>
  <c r="P714" i="8" s="1"/>
  <c r="O714" i="8"/>
  <c r="T714" i="8" s="1"/>
  <c r="R714" i="8"/>
  <c r="I715" i="8"/>
  <c r="R715" i="8" s="1"/>
  <c r="V715" i="8" s="1"/>
  <c r="O715" i="8"/>
  <c r="T715" i="8"/>
  <c r="I716" i="8"/>
  <c r="O716" i="8"/>
  <c r="P716" i="8"/>
  <c r="R716" i="8"/>
  <c r="T716" i="8"/>
  <c r="V716" i="8" s="1"/>
  <c r="I717" i="8"/>
  <c r="O717" i="8"/>
  <c r="T717" i="8" s="1"/>
  <c r="I718" i="8"/>
  <c r="P718" i="8" s="1"/>
  <c r="O718" i="8"/>
  <c r="T718" i="8" s="1"/>
  <c r="R718" i="8"/>
  <c r="I719" i="8"/>
  <c r="R719" i="8" s="1"/>
  <c r="V719" i="8" s="1"/>
  <c r="O719" i="8"/>
  <c r="T719" i="8"/>
  <c r="I720" i="8"/>
  <c r="O720" i="8"/>
  <c r="P720" i="8"/>
  <c r="R720" i="8"/>
  <c r="T720" i="8"/>
  <c r="V720" i="8" s="1"/>
  <c r="I721" i="8"/>
  <c r="O721" i="8"/>
  <c r="T721" i="8" s="1"/>
  <c r="I722" i="8"/>
  <c r="P722" i="8" s="1"/>
  <c r="O722" i="8"/>
  <c r="T722" i="8" s="1"/>
  <c r="R722" i="8"/>
  <c r="I723" i="8"/>
  <c r="R723" i="8" s="1"/>
  <c r="V723" i="8" s="1"/>
  <c r="O723" i="8"/>
  <c r="T723" i="8"/>
  <c r="I724" i="8"/>
  <c r="O724" i="8"/>
  <c r="P724" i="8"/>
  <c r="R724" i="8"/>
  <c r="T724" i="8"/>
  <c r="V724" i="8" s="1"/>
  <c r="I725" i="8"/>
  <c r="O725" i="8"/>
  <c r="T725" i="8" s="1"/>
  <c r="I726" i="8"/>
  <c r="P726" i="8" s="1"/>
  <c r="O726" i="8"/>
  <c r="T726" i="8" s="1"/>
  <c r="R726" i="8"/>
  <c r="I727" i="8"/>
  <c r="R727" i="8" s="1"/>
  <c r="V727" i="8" s="1"/>
  <c r="O727" i="8"/>
  <c r="T727" i="8"/>
  <c r="I728" i="8"/>
  <c r="O728" i="8"/>
  <c r="P728" i="8"/>
  <c r="R728" i="8"/>
  <c r="T728" i="8"/>
  <c r="V728" i="8" s="1"/>
  <c r="I729" i="8"/>
  <c r="O729" i="8"/>
  <c r="T729" i="8" s="1"/>
  <c r="I730" i="8"/>
  <c r="P730" i="8" s="1"/>
  <c r="O730" i="8"/>
  <c r="T730" i="8" s="1"/>
  <c r="R730" i="8"/>
  <c r="I731" i="8"/>
  <c r="R731" i="8" s="1"/>
  <c r="V731" i="8" s="1"/>
  <c r="O731" i="8"/>
  <c r="T731" i="8"/>
  <c r="I732" i="8"/>
  <c r="O732" i="8"/>
  <c r="P732" i="8"/>
  <c r="R732" i="8"/>
  <c r="T732" i="8"/>
  <c r="V732" i="8" s="1"/>
  <c r="I733" i="8"/>
  <c r="O733" i="8"/>
  <c r="T733" i="8" s="1"/>
  <c r="I734" i="8"/>
  <c r="P734" i="8" s="1"/>
  <c r="O734" i="8"/>
  <c r="T734" i="8" s="1"/>
  <c r="R734" i="8"/>
  <c r="I735" i="8"/>
  <c r="R735" i="8" s="1"/>
  <c r="V735" i="8" s="1"/>
  <c r="O735" i="8"/>
  <c r="T735" i="8"/>
  <c r="I736" i="8"/>
  <c r="O736" i="8"/>
  <c r="P736" i="8"/>
  <c r="R736" i="8"/>
  <c r="T736" i="8"/>
  <c r="V736" i="8" s="1"/>
  <c r="I737" i="8"/>
  <c r="O737" i="8"/>
  <c r="T737" i="8" s="1"/>
  <c r="I738" i="8"/>
  <c r="P738" i="8" s="1"/>
  <c r="O738" i="8"/>
  <c r="T738" i="8" s="1"/>
  <c r="R738" i="8"/>
  <c r="I739" i="8"/>
  <c r="R739" i="8" s="1"/>
  <c r="V739" i="8" s="1"/>
  <c r="O739" i="8"/>
  <c r="T739" i="8"/>
  <c r="I741" i="8"/>
  <c r="R741" i="8" s="1"/>
  <c r="O741" i="8"/>
  <c r="P741" i="8"/>
  <c r="T741" i="8"/>
  <c r="I742" i="8"/>
  <c r="P742" i="8" s="1"/>
  <c r="O742" i="8"/>
  <c r="T742" i="8"/>
  <c r="I743" i="8"/>
  <c r="P743" i="8" s="1"/>
  <c r="O743" i="8"/>
  <c r="T743" i="8" s="1"/>
  <c r="R743" i="8"/>
  <c r="V743" i="8" s="1"/>
  <c r="I744" i="8"/>
  <c r="R744" i="8" s="1"/>
  <c r="O744" i="8"/>
  <c r="T744" i="8"/>
  <c r="V744" i="8"/>
  <c r="I745" i="8"/>
  <c r="R745" i="8" s="1"/>
  <c r="O745" i="8"/>
  <c r="P745" i="8"/>
  <c r="T745" i="8"/>
  <c r="I746" i="8"/>
  <c r="P746" i="8" s="1"/>
  <c r="O746" i="8"/>
  <c r="T746" i="8" s="1"/>
  <c r="I747" i="8"/>
  <c r="P747" i="8" s="1"/>
  <c r="O747" i="8"/>
  <c r="T747" i="8" s="1"/>
  <c r="I748" i="8"/>
  <c r="O748" i="8"/>
  <c r="T748" i="8"/>
  <c r="I749" i="8"/>
  <c r="R749" i="8" s="1"/>
  <c r="O749" i="8"/>
  <c r="P749" i="8"/>
  <c r="T749" i="8"/>
  <c r="I750" i="8"/>
  <c r="O750" i="8"/>
  <c r="T750" i="8" s="1"/>
  <c r="I751" i="8"/>
  <c r="P751" i="8" s="1"/>
  <c r="O751" i="8"/>
  <c r="T751" i="8" s="1"/>
  <c r="R751" i="8"/>
  <c r="I752" i="8"/>
  <c r="R752" i="8" s="1"/>
  <c r="O752" i="8"/>
  <c r="P752" i="8"/>
  <c r="T752" i="8"/>
  <c r="V752" i="8"/>
  <c r="I753" i="8"/>
  <c r="R753" i="8" s="1"/>
  <c r="O753" i="8"/>
  <c r="P753" i="8"/>
  <c r="T753" i="8"/>
  <c r="I754" i="8"/>
  <c r="P754" i="8" s="1"/>
  <c r="O754" i="8"/>
  <c r="T754" i="8"/>
  <c r="I755" i="8"/>
  <c r="P755" i="8" s="1"/>
  <c r="O755" i="8"/>
  <c r="T755" i="8" s="1"/>
  <c r="R755" i="8"/>
  <c r="V755" i="8" s="1"/>
  <c r="I756" i="8"/>
  <c r="R756" i="8" s="1"/>
  <c r="O756" i="8"/>
  <c r="P756" i="8"/>
  <c r="T756" i="8"/>
  <c r="V756" i="8"/>
  <c r="I757" i="8"/>
  <c r="O757" i="8"/>
  <c r="P757" i="8"/>
  <c r="R757" i="8"/>
  <c r="T757" i="8"/>
  <c r="V757" i="8" s="1"/>
  <c r="I758" i="8"/>
  <c r="P758" i="8" s="1"/>
  <c r="O758" i="8"/>
  <c r="T758" i="8"/>
  <c r="I759" i="8"/>
  <c r="P759" i="8" s="1"/>
  <c r="O759" i="8"/>
  <c r="T759" i="8" s="1"/>
  <c r="R759" i="8"/>
  <c r="V759" i="8" s="1"/>
  <c r="I760" i="8"/>
  <c r="R760" i="8" s="1"/>
  <c r="O760" i="8"/>
  <c r="P760" i="8"/>
  <c r="T760" i="8"/>
  <c r="V760" i="8"/>
  <c r="I761" i="8"/>
  <c r="O761" i="8"/>
  <c r="P761" i="8"/>
  <c r="R761" i="8"/>
  <c r="T761" i="8"/>
  <c r="V761" i="8" s="1"/>
  <c r="I762" i="8"/>
  <c r="P762" i="8" s="1"/>
  <c r="O762" i="8"/>
  <c r="T762" i="8"/>
  <c r="I763" i="8"/>
  <c r="P763" i="8" s="1"/>
  <c r="O763" i="8"/>
  <c r="T763" i="8" s="1"/>
  <c r="R763" i="8"/>
  <c r="V763" i="8" s="1"/>
  <c r="I764" i="8"/>
  <c r="R764" i="8" s="1"/>
  <c r="O764" i="8"/>
  <c r="P764" i="8"/>
  <c r="T764" i="8"/>
  <c r="V764" i="8"/>
  <c r="I765" i="8"/>
  <c r="O765" i="8"/>
  <c r="P765" i="8"/>
  <c r="R765" i="8"/>
  <c r="T765" i="8"/>
  <c r="V765" i="8" s="1"/>
  <c r="I766" i="8"/>
  <c r="P766" i="8" s="1"/>
  <c r="O766" i="8"/>
  <c r="T766" i="8"/>
  <c r="I767" i="8"/>
  <c r="P767" i="8" s="1"/>
  <c r="O767" i="8"/>
  <c r="T767" i="8" s="1"/>
  <c r="R767" i="8"/>
  <c r="V767" i="8" s="1"/>
  <c r="I768" i="8"/>
  <c r="R768" i="8" s="1"/>
  <c r="O768" i="8"/>
  <c r="P768" i="8"/>
  <c r="T768" i="8"/>
  <c r="V768" i="8"/>
  <c r="I769" i="8"/>
  <c r="O769" i="8"/>
  <c r="P769" i="8"/>
  <c r="R769" i="8"/>
  <c r="T769" i="8"/>
  <c r="V769" i="8" s="1"/>
  <c r="I770" i="8"/>
  <c r="P770" i="8" s="1"/>
  <c r="O770" i="8"/>
  <c r="T770" i="8"/>
  <c r="I771" i="8"/>
  <c r="P771" i="8" s="1"/>
  <c r="O771" i="8"/>
  <c r="T771" i="8" s="1"/>
  <c r="R771" i="8"/>
  <c r="V771" i="8" s="1"/>
  <c r="I772" i="8"/>
  <c r="R772" i="8" s="1"/>
  <c r="O772" i="8"/>
  <c r="P772" i="8"/>
  <c r="T772" i="8"/>
  <c r="V772" i="8"/>
  <c r="I773" i="8"/>
  <c r="O773" i="8"/>
  <c r="P773" i="8"/>
  <c r="R773" i="8"/>
  <c r="T773" i="8"/>
  <c r="V773" i="8" s="1"/>
  <c r="I774" i="8"/>
  <c r="P774" i="8" s="1"/>
  <c r="O774" i="8"/>
  <c r="T774" i="8"/>
  <c r="I775" i="8"/>
  <c r="P775" i="8" s="1"/>
  <c r="O775" i="8"/>
  <c r="T775" i="8" s="1"/>
  <c r="R775" i="8"/>
  <c r="V775" i="8" s="1"/>
  <c r="I776" i="8"/>
  <c r="R776" i="8" s="1"/>
  <c r="O776" i="8"/>
  <c r="P776" i="8"/>
  <c r="T776" i="8"/>
  <c r="V776" i="8"/>
  <c r="I777" i="8"/>
  <c r="O777" i="8"/>
  <c r="P777" i="8"/>
  <c r="R777" i="8"/>
  <c r="T777" i="8"/>
  <c r="V777" i="8" s="1"/>
  <c r="I778" i="8"/>
  <c r="P778" i="8" s="1"/>
  <c r="O778" i="8"/>
  <c r="T778" i="8"/>
  <c r="I779" i="8"/>
  <c r="P779" i="8" s="1"/>
  <c r="O779" i="8"/>
  <c r="T779" i="8" s="1"/>
  <c r="R779" i="8"/>
  <c r="V779" i="8" s="1"/>
  <c r="I780" i="8"/>
  <c r="R780" i="8" s="1"/>
  <c r="O780" i="8"/>
  <c r="P780" i="8"/>
  <c r="T780" i="8"/>
  <c r="V780" i="8"/>
  <c r="I781" i="8"/>
  <c r="O781" i="8"/>
  <c r="P781" i="8"/>
  <c r="R781" i="8"/>
  <c r="T781" i="8"/>
  <c r="V781" i="8" s="1"/>
  <c r="I782" i="8"/>
  <c r="P782" i="8" s="1"/>
  <c r="O782" i="8"/>
  <c r="T782" i="8"/>
  <c r="I783" i="8"/>
  <c r="P783" i="8" s="1"/>
  <c r="O783" i="8"/>
  <c r="T783" i="8" s="1"/>
  <c r="R783" i="8"/>
  <c r="V783" i="8" s="1"/>
  <c r="I784" i="8"/>
  <c r="R784" i="8" s="1"/>
  <c r="O784" i="8"/>
  <c r="P784" i="8"/>
  <c r="T784" i="8"/>
  <c r="V784" i="8"/>
  <c r="I785" i="8"/>
  <c r="O785" i="8"/>
  <c r="P785" i="8"/>
  <c r="R785" i="8"/>
  <c r="T785" i="8"/>
  <c r="V785" i="8" s="1"/>
  <c r="I786" i="8"/>
  <c r="P786" i="8" s="1"/>
  <c r="O786" i="8"/>
  <c r="T786" i="8"/>
  <c r="I787" i="8"/>
  <c r="P787" i="8" s="1"/>
  <c r="O787" i="8"/>
  <c r="T787" i="8" s="1"/>
  <c r="R787" i="8"/>
  <c r="V787" i="8" s="1"/>
  <c r="I788" i="8"/>
  <c r="R788" i="8" s="1"/>
  <c r="O788" i="8"/>
  <c r="P788" i="8"/>
  <c r="T788" i="8"/>
  <c r="V788" i="8"/>
  <c r="I789" i="8"/>
  <c r="O789" i="8"/>
  <c r="P789" i="8"/>
  <c r="R789" i="8"/>
  <c r="T789" i="8"/>
  <c r="V789" i="8" s="1"/>
  <c r="I790" i="8"/>
  <c r="P790" i="8" s="1"/>
  <c r="O790" i="8"/>
  <c r="T790" i="8"/>
  <c r="I791" i="8"/>
  <c r="P791" i="8" s="1"/>
  <c r="O791" i="8"/>
  <c r="T791" i="8" s="1"/>
  <c r="R791" i="8"/>
  <c r="V791" i="8" s="1"/>
  <c r="I792" i="8"/>
  <c r="R792" i="8" s="1"/>
  <c r="O792" i="8"/>
  <c r="P792" i="8"/>
  <c r="T792" i="8"/>
  <c r="V792" i="8"/>
  <c r="I793" i="8"/>
  <c r="O793" i="8"/>
  <c r="P793" i="8"/>
  <c r="R793" i="8"/>
  <c r="T793" i="8"/>
  <c r="V793" i="8" s="1"/>
  <c r="I794" i="8"/>
  <c r="P794" i="8" s="1"/>
  <c r="O794" i="8"/>
  <c r="T794" i="8"/>
  <c r="I795" i="8"/>
  <c r="P795" i="8" s="1"/>
  <c r="O795" i="8"/>
  <c r="T795" i="8" s="1"/>
  <c r="R795" i="8"/>
  <c r="V795" i="8" s="1"/>
  <c r="I796" i="8"/>
  <c r="R796" i="8" s="1"/>
  <c r="O796" i="8"/>
  <c r="P796" i="8"/>
  <c r="T796" i="8"/>
  <c r="V796" i="8"/>
  <c r="I797" i="8"/>
  <c r="O797" i="8"/>
  <c r="P797" i="8"/>
  <c r="R797" i="8"/>
  <c r="T797" i="8"/>
  <c r="V797" i="8" s="1"/>
  <c r="I798" i="8"/>
  <c r="P798" i="8" s="1"/>
  <c r="O798" i="8"/>
  <c r="T798" i="8"/>
  <c r="I799" i="8"/>
  <c r="P799" i="8" s="1"/>
  <c r="O799" i="8"/>
  <c r="T799" i="8" s="1"/>
  <c r="R799" i="8"/>
  <c r="V799" i="8" s="1"/>
  <c r="I800" i="8"/>
  <c r="R800" i="8" s="1"/>
  <c r="O800" i="8"/>
  <c r="P800" i="8"/>
  <c r="T800" i="8"/>
  <c r="V800" i="8"/>
  <c r="I801" i="8"/>
  <c r="O801" i="8"/>
  <c r="P801" i="8"/>
  <c r="R801" i="8"/>
  <c r="T801" i="8"/>
  <c r="V801" i="8" s="1"/>
  <c r="I802" i="8"/>
  <c r="P802" i="8" s="1"/>
  <c r="O802" i="8"/>
  <c r="T802" i="8"/>
  <c r="I803" i="8"/>
  <c r="P803" i="8" s="1"/>
  <c r="O803" i="8"/>
  <c r="T803" i="8" s="1"/>
  <c r="R803" i="8"/>
  <c r="V803" i="8" s="1"/>
  <c r="I804" i="8"/>
  <c r="R804" i="8" s="1"/>
  <c r="O804" i="8"/>
  <c r="P804" i="8"/>
  <c r="T804" i="8"/>
  <c r="V804" i="8"/>
  <c r="I805" i="8"/>
  <c r="O805" i="8"/>
  <c r="P805" i="8"/>
  <c r="R805" i="8"/>
  <c r="T805" i="8"/>
  <c r="V805" i="8"/>
  <c r="I806" i="8"/>
  <c r="O806" i="8"/>
  <c r="T806" i="8" s="1"/>
  <c r="I807" i="8"/>
  <c r="O807" i="8"/>
  <c r="T807" i="8" s="1"/>
  <c r="R807" i="8"/>
  <c r="I808" i="8"/>
  <c r="O808" i="8"/>
  <c r="P808" i="8"/>
  <c r="R808" i="8"/>
  <c r="V808" i="8" s="1"/>
  <c r="T808" i="8"/>
  <c r="I809" i="8"/>
  <c r="O809" i="8"/>
  <c r="P809" i="8"/>
  <c r="R809" i="8"/>
  <c r="T809" i="8"/>
  <c r="V809" i="8"/>
  <c r="I810" i="8"/>
  <c r="P810" i="8" s="1"/>
  <c r="O810" i="8"/>
  <c r="T810" i="8"/>
  <c r="I811" i="8"/>
  <c r="P811" i="8" s="1"/>
  <c r="O811" i="8"/>
  <c r="T811" i="8" s="1"/>
  <c r="R811" i="8"/>
  <c r="V811" i="8" s="1"/>
  <c r="I812" i="8"/>
  <c r="R812" i="8" s="1"/>
  <c r="V812" i="8" s="1"/>
  <c r="O812" i="8"/>
  <c r="P812" i="8"/>
  <c r="T812" i="8"/>
  <c r="W813" i="8"/>
  <c r="O814" i="8"/>
  <c r="P814" i="8"/>
  <c r="R814" i="8"/>
  <c r="T814" i="8"/>
  <c r="V814" i="8"/>
  <c r="I815" i="8"/>
  <c r="P815" i="8" s="1"/>
  <c r="O815" i="8"/>
  <c r="R815" i="8"/>
  <c r="T815" i="8"/>
  <c r="I816" i="8"/>
  <c r="P816" i="8" s="1"/>
  <c r="O816" i="8"/>
  <c r="T816" i="8"/>
  <c r="I817" i="8"/>
  <c r="R817" i="8" s="1"/>
  <c r="V817" i="8" s="1"/>
  <c r="O817" i="8"/>
  <c r="P817" i="8"/>
  <c r="T817" i="8"/>
  <c r="I818" i="8"/>
  <c r="P818" i="8" s="1"/>
  <c r="O818" i="8"/>
  <c r="T818" i="8" s="1"/>
  <c r="I819" i="8"/>
  <c r="O819" i="8"/>
  <c r="T819" i="8" s="1"/>
  <c r="I820" i="8"/>
  <c r="R820" i="8" s="1"/>
  <c r="V820" i="8" s="1"/>
  <c r="O820" i="8"/>
  <c r="P820" i="8"/>
  <c r="T820" i="8"/>
  <c r="I821" i="8"/>
  <c r="R821" i="8" s="1"/>
  <c r="O821" i="8"/>
  <c r="P821" i="8"/>
  <c r="T821" i="8"/>
  <c r="V821" i="8"/>
  <c r="I822" i="8"/>
  <c r="P822" i="8" s="1"/>
  <c r="O822" i="8"/>
  <c r="T822" i="8"/>
  <c r="I823" i="8"/>
  <c r="R823" i="8" s="1"/>
  <c r="V823" i="8" s="1"/>
  <c r="O823" i="8"/>
  <c r="T823" i="8" s="1"/>
  <c r="I824" i="8"/>
  <c r="P824" i="8" s="1"/>
  <c r="O824" i="8"/>
  <c r="R824" i="8"/>
  <c r="V824" i="8" s="1"/>
  <c r="T824" i="8"/>
  <c r="I825" i="8"/>
  <c r="R825" i="8" s="1"/>
  <c r="V825" i="8" s="1"/>
  <c r="O825" i="8"/>
  <c r="P825" i="8"/>
  <c r="T825" i="8"/>
  <c r="I826" i="8"/>
  <c r="O826" i="8"/>
  <c r="T826" i="8"/>
  <c r="I827" i="8"/>
  <c r="R827" i="8" s="1"/>
  <c r="V827" i="8" s="1"/>
  <c r="O827" i="8"/>
  <c r="T827" i="8" s="1"/>
  <c r="P827" i="8"/>
  <c r="I828" i="8"/>
  <c r="O828" i="8"/>
  <c r="P828" i="8"/>
  <c r="R828" i="8"/>
  <c r="V828" i="8" s="1"/>
  <c r="T828" i="8"/>
  <c r="I829" i="8"/>
  <c r="R829" i="8" s="1"/>
  <c r="O829" i="8"/>
  <c r="P829" i="8"/>
  <c r="T829" i="8"/>
  <c r="I830" i="8"/>
  <c r="O830" i="8"/>
  <c r="T830" i="8" s="1"/>
  <c r="I831" i="8"/>
  <c r="P831" i="8" s="1"/>
  <c r="O831" i="8"/>
  <c r="T831" i="8" s="1"/>
  <c r="R831" i="8"/>
  <c r="V831" i="8" s="1"/>
  <c r="I832" i="8"/>
  <c r="R832" i="8" s="1"/>
  <c r="V832" i="8" s="1"/>
  <c r="O832" i="8"/>
  <c r="P832" i="8"/>
  <c r="T832" i="8"/>
  <c r="I833" i="8"/>
  <c r="R833" i="8" s="1"/>
  <c r="O833" i="8"/>
  <c r="P833" i="8"/>
  <c r="T833" i="8"/>
  <c r="V833" i="8" s="1"/>
  <c r="I836" i="8"/>
  <c r="O836" i="8"/>
  <c r="T836" i="8" s="1"/>
  <c r="R836" i="8"/>
  <c r="I837" i="8"/>
  <c r="O837" i="8"/>
  <c r="T837" i="8" s="1"/>
  <c r="I838" i="8"/>
  <c r="P838" i="8" s="1"/>
  <c r="O838" i="8"/>
  <c r="R838" i="8"/>
  <c r="V838" i="8" s="1"/>
  <c r="T838" i="8"/>
  <c r="I839" i="8"/>
  <c r="O839" i="8"/>
  <c r="P839" i="8"/>
  <c r="R839" i="8"/>
  <c r="T839" i="8"/>
  <c r="V839" i="8"/>
  <c r="I840" i="8"/>
  <c r="R840" i="8" s="1"/>
  <c r="V840" i="8" s="1"/>
  <c r="O840" i="8"/>
  <c r="T840" i="8" s="1"/>
  <c r="I841" i="8"/>
  <c r="O841" i="8"/>
  <c r="P841" i="8"/>
  <c r="R845" i="8"/>
  <c r="V845" i="8" s="1"/>
  <c r="T845" i="8"/>
  <c r="I846" i="8"/>
  <c r="O846" i="8"/>
  <c r="T846" i="8" s="1"/>
  <c r="R846" i="8"/>
  <c r="I847" i="8"/>
  <c r="P847" i="8" s="1"/>
  <c r="O847" i="8"/>
  <c r="R847" i="8"/>
  <c r="V847" i="8" s="1"/>
  <c r="T847" i="8"/>
  <c r="I848" i="8"/>
  <c r="R848" i="8" s="1"/>
  <c r="O848" i="8"/>
  <c r="P848" i="8"/>
  <c r="T848" i="8"/>
  <c r="V848" i="8"/>
  <c r="I849" i="8"/>
  <c r="P849" i="8" s="1"/>
  <c r="O849" i="8"/>
  <c r="T849" i="8" s="1"/>
  <c r="I850" i="8"/>
  <c r="O850" i="8"/>
  <c r="R850" i="8"/>
  <c r="I851" i="8"/>
  <c r="P851" i="8" s="1"/>
  <c r="O851" i="8"/>
  <c r="R851" i="8"/>
  <c r="V851" i="8" s="1"/>
  <c r="T851" i="8"/>
  <c r="I852" i="8"/>
  <c r="R852" i="8" s="1"/>
  <c r="V852" i="8" s="1"/>
  <c r="O852" i="8"/>
  <c r="P852" i="8"/>
  <c r="T852" i="8"/>
  <c r="I853" i="8"/>
  <c r="P853" i="8" s="1"/>
  <c r="O853" i="8"/>
  <c r="T853" i="8" s="1"/>
  <c r="I854" i="8"/>
  <c r="O854" i="8"/>
  <c r="R854" i="8"/>
  <c r="I855" i="8"/>
  <c r="P855" i="8" s="1"/>
  <c r="O855" i="8"/>
  <c r="R855" i="8"/>
  <c r="T855" i="8"/>
  <c r="V855" i="8"/>
  <c r="I856" i="8"/>
  <c r="R856" i="8" s="1"/>
  <c r="O856" i="8"/>
  <c r="P856" i="8"/>
  <c r="T856" i="8"/>
  <c r="V856" i="8"/>
  <c r="I857" i="8"/>
  <c r="P857" i="8" s="1"/>
  <c r="O857" i="8"/>
  <c r="T857" i="8" s="1"/>
  <c r="I858" i="8"/>
  <c r="O858" i="8"/>
  <c r="R858" i="8"/>
  <c r="R859" i="8"/>
  <c r="V859" i="8" s="1"/>
  <c r="T859" i="8"/>
  <c r="R860" i="8"/>
  <c r="V860" i="8" s="1"/>
  <c r="T860" i="8"/>
  <c r="I861" i="8"/>
  <c r="R861" i="8" s="1"/>
  <c r="O861" i="8"/>
  <c r="P861" i="8"/>
  <c r="T861" i="8"/>
  <c r="I862" i="8"/>
  <c r="O862" i="8"/>
  <c r="P862" i="8" s="1"/>
  <c r="R862" i="8"/>
  <c r="T862" i="8"/>
  <c r="V862" i="8" s="1"/>
  <c r="I863" i="8"/>
  <c r="O863" i="8"/>
  <c r="T863" i="8" s="1"/>
  <c r="I864" i="8"/>
  <c r="R864" i="8" s="1"/>
  <c r="V864" i="8" s="1"/>
  <c r="O864" i="8"/>
  <c r="T864" i="8" s="1"/>
  <c r="I865" i="8"/>
  <c r="O865" i="8"/>
  <c r="P865" i="8"/>
  <c r="R865" i="8"/>
  <c r="T865" i="8"/>
  <c r="I866" i="8"/>
  <c r="O866" i="8"/>
  <c r="P866" i="8" s="1"/>
  <c r="R866" i="8"/>
  <c r="T866" i="8"/>
  <c r="V866" i="8" s="1"/>
  <c r="I867" i="8"/>
  <c r="T867" i="8"/>
  <c r="I868" i="8"/>
  <c r="T868" i="8"/>
  <c r="I869" i="8"/>
  <c r="P869" i="8"/>
  <c r="R869" i="8"/>
  <c r="T869" i="8"/>
  <c r="I870" i="8"/>
  <c r="P870" i="8"/>
  <c r="R870" i="8"/>
  <c r="T870" i="8"/>
  <c r="V870" i="8"/>
  <c r="I871" i="8"/>
  <c r="R871" i="8" s="1"/>
  <c r="V871" i="8" s="1"/>
  <c r="P871" i="8"/>
  <c r="T871" i="8"/>
  <c r="I872" i="8"/>
  <c r="P872" i="8"/>
  <c r="R872" i="8"/>
  <c r="T872" i="8"/>
  <c r="V872" i="8"/>
  <c r="I873" i="8"/>
  <c r="P873" i="8" s="1"/>
  <c r="R873" i="8"/>
  <c r="V873" i="8" s="1"/>
  <c r="T873" i="8"/>
  <c r="I874" i="8"/>
  <c r="P874" i="8" s="1"/>
  <c r="R874" i="8"/>
  <c r="V874" i="8" s="1"/>
  <c r="T874" i="8"/>
  <c r="I875" i="8"/>
  <c r="T875" i="8"/>
  <c r="I876" i="8"/>
  <c r="T876" i="8"/>
  <c r="I877" i="8"/>
  <c r="P877" i="8"/>
  <c r="R877" i="8"/>
  <c r="V877" i="8" s="1"/>
  <c r="T877" i="8"/>
  <c r="I878" i="8"/>
  <c r="P878" i="8"/>
  <c r="R878" i="8"/>
  <c r="T878" i="8"/>
  <c r="V878" i="8"/>
  <c r="I879" i="8"/>
  <c r="R879" i="8" s="1"/>
  <c r="P879" i="8"/>
  <c r="T879" i="8"/>
  <c r="V879" i="8"/>
  <c r="I880" i="8"/>
  <c r="P880" i="8"/>
  <c r="R880" i="8"/>
  <c r="V880" i="8" s="1"/>
  <c r="T880" i="8"/>
  <c r="I881" i="8"/>
  <c r="P881" i="8" s="1"/>
  <c r="R881" i="8"/>
  <c r="V881" i="8" s="1"/>
  <c r="T881" i="8"/>
  <c r="I882" i="8"/>
  <c r="P882" i="8" s="1"/>
  <c r="T882" i="8"/>
  <c r="I883" i="8"/>
  <c r="T883" i="8"/>
  <c r="I884" i="8"/>
  <c r="T884" i="8"/>
  <c r="I885" i="8"/>
  <c r="P885" i="8"/>
  <c r="R885" i="8"/>
  <c r="T885" i="8"/>
  <c r="I886" i="8"/>
  <c r="P886" i="8"/>
  <c r="R886" i="8"/>
  <c r="T886" i="8"/>
  <c r="V886" i="8"/>
  <c r="I887" i="8"/>
  <c r="R887" i="8" s="1"/>
  <c r="V887" i="8" s="1"/>
  <c r="P887" i="8"/>
  <c r="T887" i="8"/>
  <c r="I888" i="8"/>
  <c r="P888" i="8"/>
  <c r="R888" i="8"/>
  <c r="T888" i="8"/>
  <c r="V888" i="8"/>
  <c r="I889" i="8"/>
  <c r="P889" i="8" s="1"/>
  <c r="R889" i="8"/>
  <c r="V889" i="8" s="1"/>
  <c r="T889" i="8"/>
  <c r="I890" i="8"/>
  <c r="P890" i="8" s="1"/>
  <c r="R890" i="8"/>
  <c r="V890" i="8" s="1"/>
  <c r="T890" i="8"/>
  <c r="I891" i="8"/>
  <c r="T891" i="8"/>
  <c r="I892" i="8"/>
  <c r="T892" i="8"/>
  <c r="I893" i="8"/>
  <c r="P893" i="8"/>
  <c r="R893" i="8"/>
  <c r="V893" i="8" s="1"/>
  <c r="T893" i="8"/>
  <c r="I894" i="8"/>
  <c r="P894" i="8"/>
  <c r="R894" i="8"/>
  <c r="T894" i="8"/>
  <c r="V894" i="8"/>
  <c r="I895" i="8"/>
  <c r="R895" i="8" s="1"/>
  <c r="P895" i="8"/>
  <c r="T895" i="8"/>
  <c r="V895" i="8"/>
  <c r="I896" i="8"/>
  <c r="P896" i="8" s="1"/>
  <c r="R896" i="8"/>
  <c r="T896" i="8"/>
  <c r="V896" i="8"/>
  <c r="I897" i="8"/>
  <c r="P897" i="8" s="1"/>
  <c r="R897" i="8"/>
  <c r="V897" i="8" s="1"/>
  <c r="T897" i="8"/>
  <c r="I898" i="8"/>
  <c r="P898" i="8" s="1"/>
  <c r="T898" i="8"/>
  <c r="I899" i="8"/>
  <c r="T899" i="8"/>
  <c r="I900" i="8"/>
  <c r="T900" i="8"/>
  <c r="I901" i="8"/>
  <c r="P901" i="8"/>
  <c r="R901" i="8"/>
  <c r="V901" i="8" s="1"/>
  <c r="T901" i="8"/>
  <c r="I902" i="8"/>
  <c r="P902" i="8"/>
  <c r="R902" i="8"/>
  <c r="T902" i="8"/>
  <c r="V902" i="8"/>
  <c r="I903" i="8"/>
  <c r="R903" i="8" s="1"/>
  <c r="P903" i="8"/>
  <c r="T903" i="8"/>
  <c r="V903" i="8"/>
  <c r="I904" i="8"/>
  <c r="P904" i="8" s="1"/>
  <c r="R904" i="8"/>
  <c r="V904" i="8" s="1"/>
  <c r="T904" i="8"/>
  <c r="I905" i="8"/>
  <c r="P905" i="8" s="1"/>
  <c r="R905" i="8"/>
  <c r="V905" i="8" s="1"/>
  <c r="T905" i="8"/>
  <c r="I906" i="8"/>
  <c r="P906" i="8" s="1"/>
  <c r="T906" i="8"/>
  <c r="I907" i="8"/>
  <c r="T907" i="8"/>
  <c r="I908" i="8"/>
  <c r="T908" i="8"/>
  <c r="I909" i="8"/>
  <c r="P909" i="8"/>
  <c r="R909" i="8"/>
  <c r="T909" i="8"/>
  <c r="I910" i="8"/>
  <c r="P910" i="8"/>
  <c r="R910" i="8"/>
  <c r="T910" i="8"/>
  <c r="V910" i="8"/>
  <c r="I911" i="8"/>
  <c r="R911" i="8" s="1"/>
  <c r="V911" i="8" s="1"/>
  <c r="P911" i="8"/>
  <c r="T911" i="8"/>
  <c r="I912" i="8"/>
  <c r="P912" i="8" s="1"/>
  <c r="R912" i="8"/>
  <c r="V912" i="8" s="1"/>
  <c r="T912" i="8"/>
  <c r="I913" i="8"/>
  <c r="P913" i="8" s="1"/>
  <c r="R913" i="8"/>
  <c r="V913" i="8" s="1"/>
  <c r="T913" i="8"/>
  <c r="I914" i="8"/>
  <c r="P914" i="8" s="1"/>
  <c r="T914" i="8"/>
  <c r="I915" i="8"/>
  <c r="T915" i="8"/>
  <c r="I916" i="8"/>
  <c r="T916" i="8"/>
  <c r="I917" i="8"/>
  <c r="P917" i="8"/>
  <c r="R917" i="8"/>
  <c r="T917" i="8"/>
  <c r="I918" i="8"/>
  <c r="P918" i="8"/>
  <c r="R918" i="8"/>
  <c r="T918" i="8"/>
  <c r="V918" i="8"/>
  <c r="I919" i="8"/>
  <c r="R919" i="8" s="1"/>
  <c r="V919" i="8" s="1"/>
  <c r="P919" i="8"/>
  <c r="T919" i="8"/>
  <c r="I920" i="8"/>
  <c r="P920" i="8" s="1"/>
  <c r="R920" i="8"/>
  <c r="V920" i="8" s="1"/>
  <c r="T920" i="8"/>
  <c r="I921" i="8"/>
  <c r="P921" i="8" s="1"/>
  <c r="R921" i="8"/>
  <c r="V921" i="8" s="1"/>
  <c r="T921" i="8"/>
  <c r="I922" i="8"/>
  <c r="P922" i="8" s="1"/>
  <c r="T922" i="8"/>
  <c r="I923" i="8"/>
  <c r="T923" i="8"/>
  <c r="I924" i="8"/>
  <c r="T924" i="8"/>
  <c r="I925" i="8"/>
  <c r="P925" i="8"/>
  <c r="R925" i="8"/>
  <c r="T925" i="8"/>
  <c r="I926" i="8"/>
  <c r="P926" i="8"/>
  <c r="R926" i="8"/>
  <c r="T926" i="8"/>
  <c r="V926" i="8"/>
  <c r="I927" i="8"/>
  <c r="R927" i="8" s="1"/>
  <c r="V927" i="8" s="1"/>
  <c r="P927" i="8"/>
  <c r="T927" i="8"/>
  <c r="I928" i="8"/>
  <c r="P928" i="8" s="1"/>
  <c r="R928" i="8"/>
  <c r="V928" i="8" s="1"/>
  <c r="T928" i="8"/>
  <c r="I929" i="8"/>
  <c r="P929" i="8" s="1"/>
  <c r="R929" i="8"/>
  <c r="V929" i="8" s="1"/>
  <c r="T929" i="8"/>
  <c r="I930" i="8"/>
  <c r="P930" i="8" s="1"/>
  <c r="R930" i="8"/>
  <c r="V930" i="8" s="1"/>
  <c r="T930" i="8"/>
  <c r="P931" i="8"/>
  <c r="R931" i="8"/>
  <c r="S931" i="8" s="1"/>
  <c r="T931" i="8"/>
  <c r="V931" i="8" s="1"/>
  <c r="P932" i="8"/>
  <c r="R932" i="8"/>
  <c r="V932" i="8" s="1"/>
  <c r="T932" i="8"/>
  <c r="P933" i="8"/>
  <c r="R933" i="8"/>
  <c r="T933" i="8"/>
  <c r="P934" i="8"/>
  <c r="R934" i="8"/>
  <c r="V934" i="8" s="1"/>
  <c r="T934" i="8"/>
  <c r="P935" i="8"/>
  <c r="R935" i="8"/>
  <c r="T935" i="8"/>
  <c r="I936" i="8"/>
  <c r="O936" i="8"/>
  <c r="R936" i="8"/>
  <c r="I937" i="8"/>
  <c r="P937" i="8" s="1"/>
  <c r="O937" i="8"/>
  <c r="R937" i="8"/>
  <c r="V937" i="8" s="1"/>
  <c r="T937" i="8"/>
  <c r="I938" i="8"/>
  <c r="R938" i="8" s="1"/>
  <c r="O938" i="8"/>
  <c r="P938" i="8"/>
  <c r="T938" i="8"/>
  <c r="V938" i="8"/>
  <c r="I939" i="8"/>
  <c r="P939" i="8" s="1"/>
  <c r="O939" i="8"/>
  <c r="T939" i="8"/>
  <c r="I940" i="8"/>
  <c r="O940" i="8"/>
  <c r="R940" i="8"/>
  <c r="I941" i="8"/>
  <c r="P941" i="8" s="1"/>
  <c r="O941" i="8"/>
  <c r="R941" i="8"/>
  <c r="V941" i="8" s="1"/>
  <c r="T941" i="8"/>
  <c r="I942" i="8"/>
  <c r="R942" i="8" s="1"/>
  <c r="O942" i="8"/>
  <c r="P942" i="8"/>
  <c r="T942" i="8"/>
  <c r="V942" i="8"/>
  <c r="I943" i="8"/>
  <c r="O943" i="8"/>
  <c r="P943" i="8" s="1"/>
  <c r="R943" i="8"/>
  <c r="T943" i="8"/>
  <c r="V943" i="8" s="1"/>
  <c r="I944" i="8"/>
  <c r="P944" i="8" s="1"/>
  <c r="O944" i="8"/>
  <c r="T944" i="8" s="1"/>
  <c r="R944" i="8"/>
  <c r="I945" i="8"/>
  <c r="R945" i="8" s="1"/>
  <c r="O945" i="8"/>
  <c r="T945" i="8" s="1"/>
  <c r="V945" i="8" s="1"/>
  <c r="I946" i="8"/>
  <c r="O946" i="8"/>
  <c r="P946" i="8"/>
  <c r="R946" i="8"/>
  <c r="T946" i="8"/>
  <c r="V946" i="8"/>
  <c r="I947" i="8"/>
  <c r="O947" i="8"/>
  <c r="R947" i="8"/>
  <c r="I948" i="8"/>
  <c r="P948" i="8" s="1"/>
  <c r="O948" i="8"/>
  <c r="T948" i="8"/>
  <c r="I949" i="8"/>
  <c r="R949" i="8" s="1"/>
  <c r="S949" i="8" s="1"/>
  <c r="O949" i="8"/>
  <c r="P949" i="8"/>
  <c r="T949" i="8"/>
  <c r="U949" i="8" s="1"/>
  <c r="I950" i="8"/>
  <c r="O950" i="8"/>
  <c r="R950" i="8"/>
  <c r="S950" i="8"/>
  <c r="I951" i="8"/>
  <c r="P951" i="8" s="1"/>
  <c r="O951" i="8"/>
  <c r="R951" i="8"/>
  <c r="T951" i="8"/>
  <c r="V951" i="8"/>
  <c r="I952" i="8"/>
  <c r="R952" i="8" s="1"/>
  <c r="O952" i="8"/>
  <c r="P952" i="8"/>
  <c r="T952" i="8"/>
  <c r="V952" i="8"/>
  <c r="I953" i="8"/>
  <c r="O953" i="8"/>
  <c r="P953" i="8" s="1"/>
  <c r="R953" i="8"/>
  <c r="I954" i="8"/>
  <c r="P954" i="8" s="1"/>
  <c r="O954" i="8"/>
  <c r="T954" i="8" s="1"/>
  <c r="I955" i="8"/>
  <c r="R955" i="8" s="1"/>
  <c r="O955" i="8"/>
  <c r="T955" i="8"/>
  <c r="I956" i="8"/>
  <c r="P956" i="8" s="1"/>
  <c r="O956" i="8"/>
  <c r="T956" i="8" s="1"/>
  <c r="I957" i="8"/>
  <c r="O957" i="8"/>
  <c r="R957" i="8"/>
  <c r="I958" i="8"/>
  <c r="R958" i="8" s="1"/>
  <c r="O958" i="8"/>
  <c r="T958" i="8"/>
  <c r="I959" i="8"/>
  <c r="O959" i="8"/>
  <c r="P959" i="8"/>
  <c r="R959" i="8"/>
  <c r="V959" i="8" s="1"/>
  <c r="T959" i="8"/>
  <c r="I960" i="8"/>
  <c r="O960" i="8"/>
  <c r="P960" i="8" s="1"/>
  <c r="R960" i="8"/>
  <c r="T960" i="8"/>
  <c r="V960" i="8" s="1"/>
  <c r="I961" i="8"/>
  <c r="O961" i="8"/>
  <c r="P961" i="8" s="1"/>
  <c r="R961" i="8"/>
  <c r="I962" i="8"/>
  <c r="R962" i="8" s="1"/>
  <c r="O962" i="8"/>
  <c r="T962" i="8" s="1"/>
  <c r="V962" i="8" s="1"/>
  <c r="P962" i="8"/>
  <c r="I963" i="8"/>
  <c r="O963" i="8"/>
  <c r="P963" i="8"/>
  <c r="R963" i="8"/>
  <c r="V963" i="8" s="1"/>
  <c r="T963" i="8"/>
  <c r="I964" i="8"/>
  <c r="O964" i="8"/>
  <c r="P964" i="8" s="1"/>
  <c r="R964" i="8"/>
  <c r="T964" i="8"/>
  <c r="V964" i="8" s="1"/>
  <c r="I965" i="8"/>
  <c r="O965" i="8"/>
  <c r="P965" i="8" s="1"/>
  <c r="R965" i="8"/>
  <c r="I966" i="8"/>
  <c r="R966" i="8" s="1"/>
  <c r="V966" i="8" s="1"/>
  <c r="O966" i="8"/>
  <c r="T966" i="8" s="1"/>
  <c r="P966" i="8"/>
  <c r="R967" i="8"/>
  <c r="T967" i="8"/>
  <c r="V967" i="8"/>
  <c r="W967" i="8"/>
  <c r="R968" i="8"/>
  <c r="V968" i="8" s="1"/>
  <c r="T968" i="8"/>
  <c r="R969" i="8"/>
  <c r="V969" i="8" s="1"/>
  <c r="T969" i="8"/>
  <c r="R970" i="8"/>
  <c r="V970" i="8" s="1"/>
  <c r="T970" i="8"/>
  <c r="R971" i="8"/>
  <c r="T971" i="8"/>
  <c r="V971" i="8"/>
  <c r="R972" i="8"/>
  <c r="T972" i="8"/>
  <c r="V972" i="8"/>
  <c r="R973" i="8"/>
  <c r="T973" i="8"/>
  <c r="R974" i="8"/>
  <c r="T974" i="8"/>
  <c r="V974" i="8" s="1"/>
  <c r="R975" i="8"/>
  <c r="T975" i="8"/>
  <c r="V975" i="8" s="1"/>
  <c r="R976" i="8"/>
  <c r="V976" i="8" s="1"/>
  <c r="T976" i="8"/>
  <c r="R977" i="8"/>
  <c r="V977" i="8" s="1"/>
  <c r="T977" i="8"/>
  <c r="R978" i="8"/>
  <c r="V978" i="8" s="1"/>
  <c r="T978" i="8"/>
  <c r="R979" i="8"/>
  <c r="T979" i="8"/>
  <c r="V979" i="8"/>
  <c r="R980" i="8"/>
  <c r="T980" i="8"/>
  <c r="V980" i="8"/>
  <c r="R981" i="8"/>
  <c r="T981" i="8"/>
  <c r="R982" i="8"/>
  <c r="T982" i="8"/>
  <c r="V982" i="8" s="1"/>
  <c r="R983" i="8"/>
  <c r="T983" i="8"/>
  <c r="V983" i="8" s="1"/>
  <c r="R984" i="8"/>
  <c r="V984" i="8" s="1"/>
  <c r="T984" i="8"/>
  <c r="I985" i="8"/>
  <c r="P985" i="8" s="1"/>
  <c r="O985" i="8"/>
  <c r="R985" i="8"/>
  <c r="T985" i="8"/>
  <c r="I986" i="8"/>
  <c r="O986" i="8"/>
  <c r="P986" i="8"/>
  <c r="R986" i="8"/>
  <c r="T986" i="8"/>
  <c r="I987" i="8"/>
  <c r="O987" i="8"/>
  <c r="P987" i="8" s="1"/>
  <c r="R987" i="8"/>
  <c r="T987" i="8"/>
  <c r="V987" i="8" s="1"/>
  <c r="I988" i="8"/>
  <c r="P988" i="8" s="1"/>
  <c r="O988" i="8"/>
  <c r="T988" i="8" s="1"/>
  <c r="I989" i="8"/>
  <c r="R989" i="8" s="1"/>
  <c r="O989" i="8"/>
  <c r="T989" i="8" s="1"/>
  <c r="V989" i="8"/>
  <c r="I990" i="8"/>
  <c r="O990" i="8"/>
  <c r="P990" i="8"/>
  <c r="R990" i="8"/>
  <c r="T990" i="8"/>
  <c r="I991" i="8"/>
  <c r="O991" i="8"/>
  <c r="P991" i="8" s="1"/>
  <c r="R991" i="8"/>
  <c r="T991" i="8"/>
  <c r="V991" i="8" s="1"/>
  <c r="I992" i="8"/>
  <c r="P992" i="8" s="1"/>
  <c r="O992" i="8"/>
  <c r="T992" i="8" s="1"/>
  <c r="I993" i="8"/>
  <c r="R993" i="8" s="1"/>
  <c r="O993" i="8"/>
  <c r="T993" i="8" s="1"/>
  <c r="V993" i="8"/>
  <c r="I994" i="8"/>
  <c r="O994" i="8"/>
  <c r="P994" i="8"/>
  <c r="R994" i="8"/>
  <c r="T994" i="8"/>
  <c r="I995" i="8"/>
  <c r="O995" i="8"/>
  <c r="P995" i="8" s="1"/>
  <c r="R995" i="8"/>
  <c r="T995" i="8"/>
  <c r="V995" i="8" s="1"/>
  <c r="I996" i="8"/>
  <c r="P996" i="8" s="1"/>
  <c r="O996" i="8"/>
  <c r="T996" i="8" s="1"/>
  <c r="I997" i="8"/>
  <c r="R997" i="8" s="1"/>
  <c r="O997" i="8"/>
  <c r="T997" i="8" s="1"/>
  <c r="V997" i="8"/>
  <c r="I998" i="8"/>
  <c r="O998" i="8"/>
  <c r="P998" i="8"/>
  <c r="R998" i="8"/>
  <c r="T998" i="8"/>
  <c r="I999" i="8"/>
  <c r="O999" i="8"/>
  <c r="P999" i="8" s="1"/>
  <c r="R999" i="8"/>
  <c r="T999" i="8"/>
  <c r="V999" i="8" s="1"/>
  <c r="I1000" i="8"/>
  <c r="P1000" i="8" s="1"/>
  <c r="O1000" i="8"/>
  <c r="T1000" i="8" s="1"/>
  <c r="I1001" i="8"/>
  <c r="R1001" i="8" s="1"/>
  <c r="O1001" i="8"/>
  <c r="T1001" i="8" s="1"/>
  <c r="V1001" i="8"/>
  <c r="I1002" i="8"/>
  <c r="O1002" i="8"/>
  <c r="P1002" i="8"/>
  <c r="R1002" i="8"/>
  <c r="T1002" i="8"/>
  <c r="I1003" i="8"/>
  <c r="O1003" i="8"/>
  <c r="P1003" i="8" s="1"/>
  <c r="R1003" i="8"/>
  <c r="T1003" i="8"/>
  <c r="V1003" i="8" s="1"/>
  <c r="I1004" i="8"/>
  <c r="P1004" i="8" s="1"/>
  <c r="O1004" i="8"/>
  <c r="T1004" i="8" s="1"/>
  <c r="I1005" i="8"/>
  <c r="R1005" i="8" s="1"/>
  <c r="O1005" i="8"/>
  <c r="T1005" i="8" s="1"/>
  <c r="V1005" i="8"/>
  <c r="I1006" i="8"/>
  <c r="O1006" i="8"/>
  <c r="P1006" i="8"/>
  <c r="R1006" i="8"/>
  <c r="T1006" i="8"/>
  <c r="I1007" i="8"/>
  <c r="O1007" i="8"/>
  <c r="P1007" i="8" s="1"/>
  <c r="R1007" i="8"/>
  <c r="T1007" i="8"/>
  <c r="V1007" i="8" s="1"/>
  <c r="I1008" i="8"/>
  <c r="P1008" i="8" s="1"/>
  <c r="O1008" i="8"/>
  <c r="T1008" i="8" s="1"/>
  <c r="I1009" i="8"/>
  <c r="R1009" i="8" s="1"/>
  <c r="O1009" i="8"/>
  <c r="T1009" i="8" s="1"/>
  <c r="V1009" i="8"/>
  <c r="I1010" i="8"/>
  <c r="O1010" i="8"/>
  <c r="P1010" i="8"/>
  <c r="R1010" i="8"/>
  <c r="T1010" i="8"/>
  <c r="I1011" i="8"/>
  <c r="O1011" i="8"/>
  <c r="P1011" i="8" s="1"/>
  <c r="R1011" i="8"/>
  <c r="T1011" i="8"/>
  <c r="V1011" i="8" s="1"/>
  <c r="I1012" i="8"/>
  <c r="P1012" i="8" s="1"/>
  <c r="O1012" i="8"/>
  <c r="T1012" i="8" s="1"/>
  <c r="I1013" i="8"/>
  <c r="R1013" i="8" s="1"/>
  <c r="O1013" i="8"/>
  <c r="T1013" i="8" s="1"/>
  <c r="V1013" i="8"/>
  <c r="I1014" i="8"/>
  <c r="O1014" i="8"/>
  <c r="P1014" i="8"/>
  <c r="R1014" i="8"/>
  <c r="T1014" i="8"/>
  <c r="I1015" i="8"/>
  <c r="O1015" i="8"/>
  <c r="P1015" i="8" s="1"/>
  <c r="R1015" i="8"/>
  <c r="T1015" i="8"/>
  <c r="V1015" i="8" s="1"/>
  <c r="I1016" i="8"/>
  <c r="P1016" i="8" s="1"/>
  <c r="O1016" i="8"/>
  <c r="T1016" i="8" s="1"/>
  <c r="I1017" i="8"/>
  <c r="R1017" i="8" s="1"/>
  <c r="O1017" i="8"/>
  <c r="T1017" i="8" s="1"/>
  <c r="V1017" i="8"/>
  <c r="I1018" i="8"/>
  <c r="O1018" i="8"/>
  <c r="P1018" i="8"/>
  <c r="R1018" i="8"/>
  <c r="T1018" i="8"/>
  <c r="I1019" i="8"/>
  <c r="O1019" i="8"/>
  <c r="T1019" i="8"/>
  <c r="I1020" i="8"/>
  <c r="P1020" i="8" s="1"/>
  <c r="O1020" i="8"/>
  <c r="T1020" i="8" s="1"/>
  <c r="I1021" i="8"/>
  <c r="R1021" i="8" s="1"/>
  <c r="O1021" i="8"/>
  <c r="T1021" i="8" s="1"/>
  <c r="V1021" i="8"/>
  <c r="I1022" i="8"/>
  <c r="O1022" i="8"/>
  <c r="P1022" i="8"/>
  <c r="R1022" i="8"/>
  <c r="T1022" i="8"/>
  <c r="I1023" i="8"/>
  <c r="O1023" i="8"/>
  <c r="T1023" i="8"/>
  <c r="I1024" i="8"/>
  <c r="P1024" i="8" s="1"/>
  <c r="O1024" i="8"/>
  <c r="T1024" i="8" s="1"/>
  <c r="I1025" i="8"/>
  <c r="R1025" i="8" s="1"/>
  <c r="O1025" i="8"/>
  <c r="T1025" i="8" s="1"/>
  <c r="V1025" i="8"/>
  <c r="I1026" i="8"/>
  <c r="O1026" i="8"/>
  <c r="P1026" i="8"/>
  <c r="R1026" i="8"/>
  <c r="T1026" i="8"/>
  <c r="I1027" i="8"/>
  <c r="P1027" i="8" s="1"/>
  <c r="O1027" i="8"/>
  <c r="T1027" i="8"/>
  <c r="I1028" i="8"/>
  <c r="P1028" i="8" s="1"/>
  <c r="O1028" i="8"/>
  <c r="T1028" i="8" s="1"/>
  <c r="I1029" i="8"/>
  <c r="R1029" i="8" s="1"/>
  <c r="O1029" i="8"/>
  <c r="T1029" i="8" s="1"/>
  <c r="V1029" i="8"/>
  <c r="I1030" i="8"/>
  <c r="O1030" i="8"/>
  <c r="P1030" i="8"/>
  <c r="R1030" i="8"/>
  <c r="T1030" i="8"/>
  <c r="I1031" i="8"/>
  <c r="P1031" i="8" s="1"/>
  <c r="O1031" i="8"/>
  <c r="T1031" i="8"/>
  <c r="I1032" i="8"/>
  <c r="P1032" i="8" s="1"/>
  <c r="O1032" i="8"/>
  <c r="T1032" i="8" s="1"/>
  <c r="I1033" i="8"/>
  <c r="R1033" i="8" s="1"/>
  <c r="O1033" i="8"/>
  <c r="T1033" i="8" s="1"/>
  <c r="V1033" i="8"/>
  <c r="I1034" i="8"/>
  <c r="O1034" i="8"/>
  <c r="P1034" i="8"/>
  <c r="R1034" i="8"/>
  <c r="T1034" i="8"/>
  <c r="I1035" i="8"/>
  <c r="P1035" i="8" s="1"/>
  <c r="O1035" i="8"/>
  <c r="T1035" i="8"/>
  <c r="I1036" i="8"/>
  <c r="P1036" i="8" s="1"/>
  <c r="O1036" i="8"/>
  <c r="T1036" i="8" s="1"/>
  <c r="I1037" i="8"/>
  <c r="R1037" i="8" s="1"/>
  <c r="O1037" i="8"/>
  <c r="T1037" i="8" s="1"/>
  <c r="V1037" i="8"/>
  <c r="I1038" i="8"/>
  <c r="O1038" i="8"/>
  <c r="P1038" i="8"/>
  <c r="R1038" i="8"/>
  <c r="T1038" i="8"/>
  <c r="I1039" i="8"/>
  <c r="P1039" i="8" s="1"/>
  <c r="O1039" i="8"/>
  <c r="T1039" i="8"/>
  <c r="I1040" i="8"/>
  <c r="P1040" i="8" s="1"/>
  <c r="O1040" i="8"/>
  <c r="T1040" i="8" s="1"/>
  <c r="I1041" i="8"/>
  <c r="R1041" i="8" s="1"/>
  <c r="O1041" i="8"/>
  <c r="T1041" i="8" s="1"/>
  <c r="V1041" i="8"/>
  <c r="I1042" i="8"/>
  <c r="O1042" i="8"/>
  <c r="P1042" i="8"/>
  <c r="R1042" i="8"/>
  <c r="T1042" i="8"/>
  <c r="V1042" i="8" s="1"/>
  <c r="I1043" i="8"/>
  <c r="O1043" i="8"/>
  <c r="T1043" i="8" s="1"/>
  <c r="I1044" i="8"/>
  <c r="P1044" i="8" s="1"/>
  <c r="O1044" i="8"/>
  <c r="T1044" i="8" s="1"/>
  <c r="R1044" i="8"/>
  <c r="V1044" i="8" s="1"/>
  <c r="I1045" i="8"/>
  <c r="R1045" i="8" s="1"/>
  <c r="V1045" i="8" s="1"/>
  <c r="O1045" i="8"/>
  <c r="T1045" i="8" s="1"/>
  <c r="P1045" i="8"/>
  <c r="I1046" i="8"/>
  <c r="O1046" i="8"/>
  <c r="P1046" i="8"/>
  <c r="R1046" i="8"/>
  <c r="T1046" i="8"/>
  <c r="V1046" i="8"/>
  <c r="I1047" i="8"/>
  <c r="O1047" i="8"/>
  <c r="T1047" i="8" s="1"/>
  <c r="I1048" i="8"/>
  <c r="P1048" i="8" s="1"/>
  <c r="O1048" i="8"/>
  <c r="T1048" i="8" s="1"/>
  <c r="R1048" i="8"/>
  <c r="V1048" i="8" s="1"/>
  <c r="I1049" i="8"/>
  <c r="P1049" i="8" s="1"/>
  <c r="O1049" i="8"/>
  <c r="T1049" i="8" s="1"/>
  <c r="I1050" i="8"/>
  <c r="R1050" i="8" s="1"/>
  <c r="O1050" i="8"/>
  <c r="T1050" i="8" s="1"/>
  <c r="I1051" i="8"/>
  <c r="R1051" i="8" s="1"/>
  <c r="V1051" i="8" s="1"/>
  <c r="O1051" i="8"/>
  <c r="P1051" i="8"/>
  <c r="T1051" i="8"/>
  <c r="I1052" i="8"/>
  <c r="O1052" i="8"/>
  <c r="P1052" i="8" s="1"/>
  <c r="R1052" i="8"/>
  <c r="V1052" i="8" s="1"/>
  <c r="T1052" i="8"/>
  <c r="I1053" i="8"/>
  <c r="P1053" i="8" s="1"/>
  <c r="O1053" i="8"/>
  <c r="T1053" i="8" s="1"/>
  <c r="I1054" i="8"/>
  <c r="R1054" i="8" s="1"/>
  <c r="V1054" i="8" s="1"/>
  <c r="O1054" i="8"/>
  <c r="T1054" i="8"/>
  <c r="I1055" i="8"/>
  <c r="R1055" i="8" s="1"/>
  <c r="V1055" i="8" s="1"/>
  <c r="O1055" i="8"/>
  <c r="P1055" i="8"/>
  <c r="T1055" i="8"/>
  <c r="I1056" i="8"/>
  <c r="O1056" i="8"/>
  <c r="P1056" i="8" s="1"/>
  <c r="R1056" i="8"/>
  <c r="V1056" i="8" s="1"/>
  <c r="T1056" i="8"/>
  <c r="I1057" i="8"/>
  <c r="P1057" i="8" s="1"/>
  <c r="O1057" i="8"/>
  <c r="T1057" i="8" s="1"/>
  <c r="I1058" i="8"/>
  <c r="R1058" i="8" s="1"/>
  <c r="V1058" i="8" s="1"/>
  <c r="O1058" i="8"/>
  <c r="T1058" i="8"/>
  <c r="I1059" i="8"/>
  <c r="R1059" i="8" s="1"/>
  <c r="V1059" i="8" s="1"/>
  <c r="O1059" i="8"/>
  <c r="P1059" i="8"/>
  <c r="T1059" i="8"/>
  <c r="I1060" i="8"/>
  <c r="O1060" i="8"/>
  <c r="P1060" i="8" s="1"/>
  <c r="R1060" i="8"/>
  <c r="V1060" i="8" s="1"/>
  <c r="T1060" i="8"/>
  <c r="I1061" i="8"/>
  <c r="P1061" i="8" s="1"/>
  <c r="O1061" i="8"/>
  <c r="T1061" i="8" s="1"/>
  <c r="I1062" i="8"/>
  <c r="R1062" i="8" s="1"/>
  <c r="V1062" i="8" s="1"/>
  <c r="O1062" i="8"/>
  <c r="T1062" i="8"/>
  <c r="I1063" i="8"/>
  <c r="R1063" i="8" s="1"/>
  <c r="V1063" i="8" s="1"/>
  <c r="O1063" i="8"/>
  <c r="P1063" i="8"/>
  <c r="T1063" i="8"/>
  <c r="I1064" i="8"/>
  <c r="O1064" i="8"/>
  <c r="P1064" i="8" s="1"/>
  <c r="R1064" i="8"/>
  <c r="V1064" i="8" s="1"/>
  <c r="T1064" i="8"/>
  <c r="I1065" i="8"/>
  <c r="P1065" i="8" s="1"/>
  <c r="O1065" i="8"/>
  <c r="T1065" i="8" s="1"/>
  <c r="I1066" i="8"/>
  <c r="R1066" i="8" s="1"/>
  <c r="V1066" i="8" s="1"/>
  <c r="O1066" i="8"/>
  <c r="T1066" i="8"/>
  <c r="I1067" i="8"/>
  <c r="R1067" i="8" s="1"/>
  <c r="V1067" i="8" s="1"/>
  <c r="O1067" i="8"/>
  <c r="P1067" i="8"/>
  <c r="T1067" i="8"/>
  <c r="I1068" i="8"/>
  <c r="O1068" i="8"/>
  <c r="P1068" i="8" s="1"/>
  <c r="R1068" i="8"/>
  <c r="V1068" i="8" s="1"/>
  <c r="T1068" i="8"/>
  <c r="I1069" i="8"/>
  <c r="P1069" i="8" s="1"/>
  <c r="O1069" i="8"/>
  <c r="T1069" i="8" s="1"/>
  <c r="I1070" i="8"/>
  <c r="R1070" i="8" s="1"/>
  <c r="V1070" i="8" s="1"/>
  <c r="O1070" i="8"/>
  <c r="T1070" i="8"/>
  <c r="I1071" i="8"/>
  <c r="R1071" i="8" s="1"/>
  <c r="V1071" i="8" s="1"/>
  <c r="O1071" i="8"/>
  <c r="P1071" i="8"/>
  <c r="T1071" i="8"/>
  <c r="I1072" i="8"/>
  <c r="O1072" i="8"/>
  <c r="P1072" i="8" s="1"/>
  <c r="R1072" i="8"/>
  <c r="V1072" i="8" s="1"/>
  <c r="T1072" i="8"/>
  <c r="I1073" i="8"/>
  <c r="P1073" i="8" s="1"/>
  <c r="O1073" i="8"/>
  <c r="T1073" i="8" s="1"/>
  <c r="I1074" i="8"/>
  <c r="R1074" i="8" s="1"/>
  <c r="V1074" i="8" s="1"/>
  <c r="O1074" i="8"/>
  <c r="T1074" i="8"/>
  <c r="I1075" i="8"/>
  <c r="R1075" i="8" s="1"/>
  <c r="V1075" i="8" s="1"/>
  <c r="O1075" i="8"/>
  <c r="P1075" i="8"/>
  <c r="T1075" i="8"/>
  <c r="I1076" i="8"/>
  <c r="O1076" i="8"/>
  <c r="P1076" i="8" s="1"/>
  <c r="R1076" i="8"/>
  <c r="V1076" i="8" s="1"/>
  <c r="T1076" i="8"/>
  <c r="I1077" i="8"/>
  <c r="P1077" i="8" s="1"/>
  <c r="O1077" i="8"/>
  <c r="T1077" i="8" s="1"/>
  <c r="I1078" i="8"/>
  <c r="R1078" i="8" s="1"/>
  <c r="O1078" i="8"/>
  <c r="T1078" i="8" s="1"/>
  <c r="P1078" i="8"/>
  <c r="I1079" i="8"/>
  <c r="O1079" i="8"/>
  <c r="P1079" i="8" s="1"/>
  <c r="R1079" i="8"/>
  <c r="I1080" i="8"/>
  <c r="P1080" i="8" s="1"/>
  <c r="O1080" i="8"/>
  <c r="T1080" i="8" s="1"/>
  <c r="R1080" i="8"/>
  <c r="I1081" i="8"/>
  <c r="P1081" i="8" s="1"/>
  <c r="O1081" i="8"/>
  <c r="T1081" i="8" s="1"/>
  <c r="R1081" i="8"/>
  <c r="I1082" i="8"/>
  <c r="R1082" i="8" s="1"/>
  <c r="O1082" i="8"/>
  <c r="T1082" i="8" s="1"/>
  <c r="P1082" i="8"/>
  <c r="I1083" i="8"/>
  <c r="O1083" i="8"/>
  <c r="P1083" i="8" s="1"/>
  <c r="R1083" i="8"/>
  <c r="I1084" i="8"/>
  <c r="P1084" i="8" s="1"/>
  <c r="O1084" i="8"/>
  <c r="T1084" i="8" s="1"/>
  <c r="R1084" i="8"/>
  <c r="I1085" i="8"/>
  <c r="P1085" i="8" s="1"/>
  <c r="O1085" i="8"/>
  <c r="T1085" i="8" s="1"/>
  <c r="R1085" i="8"/>
  <c r="V1085" i="8" s="1"/>
  <c r="I1086" i="8"/>
  <c r="R1086" i="8" s="1"/>
  <c r="O1086" i="8"/>
  <c r="T1086" i="8" s="1"/>
  <c r="P1086" i="8"/>
  <c r="I1087" i="8"/>
  <c r="O1087" i="8"/>
  <c r="P1087" i="8" s="1"/>
  <c r="R1087" i="8"/>
  <c r="I1088" i="8"/>
  <c r="P1088" i="8" s="1"/>
  <c r="O1088" i="8"/>
  <c r="T1088" i="8" s="1"/>
  <c r="R1088" i="8"/>
  <c r="I1089" i="8"/>
  <c r="P1089" i="8" s="1"/>
  <c r="O1089" i="8"/>
  <c r="T1089" i="8" s="1"/>
  <c r="R1089" i="8"/>
  <c r="I1090" i="8"/>
  <c r="R1090" i="8" s="1"/>
  <c r="O1090" i="8"/>
  <c r="T1090" i="8" s="1"/>
  <c r="P1090" i="8"/>
  <c r="I1091" i="8"/>
  <c r="P1091" i="8"/>
  <c r="R1091" i="8"/>
  <c r="S1091" i="8" s="1"/>
  <c r="T1091" i="8"/>
  <c r="U1091" i="8" s="1"/>
  <c r="P1092" i="8"/>
  <c r="R1092" i="8"/>
  <c r="V1092" i="8" s="1"/>
  <c r="T1092" i="8"/>
  <c r="P1093" i="8"/>
  <c r="R1093" i="8"/>
  <c r="T1093" i="8"/>
  <c r="V1093" i="8"/>
  <c r="P1094" i="8"/>
  <c r="R1094" i="8"/>
  <c r="V1094" i="8" s="1"/>
  <c r="T1094" i="8"/>
  <c r="P1095" i="8"/>
  <c r="R1095" i="8"/>
  <c r="T1095" i="8"/>
  <c r="V1095" i="8"/>
  <c r="P1096" i="8"/>
  <c r="R1096" i="8"/>
  <c r="V1096" i="8" s="1"/>
  <c r="T1096" i="8"/>
  <c r="P1097" i="8"/>
  <c r="R1097" i="8"/>
  <c r="T1097" i="8"/>
  <c r="V1097" i="8"/>
  <c r="P1098" i="8"/>
  <c r="R1098" i="8"/>
  <c r="V1098" i="8" s="1"/>
  <c r="T1098" i="8"/>
  <c r="P1099" i="8"/>
  <c r="R1099" i="8"/>
  <c r="T1099" i="8"/>
  <c r="V1099" i="8"/>
  <c r="P1100" i="8"/>
  <c r="R1100" i="8"/>
  <c r="V1100" i="8" s="1"/>
  <c r="T1100" i="8"/>
  <c r="P1101" i="8"/>
  <c r="R1101" i="8"/>
  <c r="T1101" i="8"/>
  <c r="V1101" i="8"/>
  <c r="P1102" i="8"/>
  <c r="R1102" i="8"/>
  <c r="V1102" i="8" s="1"/>
  <c r="T1102" i="8"/>
  <c r="P1103" i="8"/>
  <c r="R1103" i="8"/>
  <c r="T1103" i="8"/>
  <c r="V1103" i="8"/>
  <c r="P1104" i="8"/>
  <c r="R1104" i="8"/>
  <c r="V1104" i="8" s="1"/>
  <c r="T1104" i="8"/>
  <c r="P1105" i="8"/>
  <c r="R1105" i="8"/>
  <c r="T1105" i="8"/>
  <c r="V1105" i="8"/>
  <c r="P1106" i="8"/>
  <c r="R1106" i="8"/>
  <c r="V1106" i="8" s="1"/>
  <c r="T1106" i="8"/>
  <c r="P1107" i="8"/>
  <c r="R1107" i="8"/>
  <c r="T1107" i="8"/>
  <c r="V1107" i="8"/>
  <c r="P1108" i="8"/>
  <c r="R1108" i="8"/>
  <c r="V1108" i="8" s="1"/>
  <c r="T1108" i="8"/>
  <c r="P1109" i="8"/>
  <c r="R1109" i="8"/>
  <c r="T1109" i="8"/>
  <c r="V1109" i="8"/>
  <c r="P1110" i="8"/>
  <c r="R1110" i="8"/>
  <c r="V1110" i="8" s="1"/>
  <c r="T1110" i="8"/>
  <c r="P1111" i="8"/>
  <c r="R1111" i="8"/>
  <c r="T1111" i="8"/>
  <c r="V1111" i="8"/>
  <c r="P1112" i="8"/>
  <c r="R1112" i="8"/>
  <c r="V1112" i="8" s="1"/>
  <c r="T1112" i="8"/>
  <c r="P1113" i="8"/>
  <c r="R1113" i="8"/>
  <c r="T1113" i="8"/>
  <c r="V1113" i="8"/>
  <c r="I1114" i="8"/>
  <c r="R1114" i="8" s="1"/>
  <c r="O1114" i="8"/>
  <c r="P1114" i="8" s="1"/>
  <c r="I1115" i="8"/>
  <c r="P1115" i="8" s="1"/>
  <c r="O1115" i="8"/>
  <c r="T1115" i="8" s="1"/>
  <c r="I1116" i="8"/>
  <c r="R1116" i="8" s="1"/>
  <c r="O1116" i="8"/>
  <c r="T1116" i="8" s="1"/>
  <c r="I1117" i="8"/>
  <c r="R1117" i="8" s="1"/>
  <c r="V1117" i="8" s="1"/>
  <c r="O1117" i="8"/>
  <c r="P1117" i="8"/>
  <c r="T1117" i="8"/>
  <c r="I1118" i="8"/>
  <c r="O1118" i="8"/>
  <c r="P1118" i="8" s="1"/>
  <c r="R1118" i="8"/>
  <c r="T1118" i="8"/>
  <c r="V1118" i="8" s="1"/>
  <c r="I1119" i="8"/>
  <c r="P1119" i="8" s="1"/>
  <c r="O1119" i="8"/>
  <c r="T1119" i="8" s="1"/>
  <c r="I1120" i="8"/>
  <c r="R1120" i="8" s="1"/>
  <c r="O1120" i="8"/>
  <c r="T1120" i="8" s="1"/>
  <c r="I1121" i="8"/>
  <c r="R1121" i="8" s="1"/>
  <c r="V1121" i="8" s="1"/>
  <c r="O1121" i="8"/>
  <c r="P1121" i="8"/>
  <c r="T1121" i="8"/>
  <c r="I1122" i="8"/>
  <c r="O1122" i="8"/>
  <c r="P1122" i="8" s="1"/>
  <c r="R1122" i="8"/>
  <c r="S1122" i="8"/>
  <c r="I1123" i="8"/>
  <c r="P1123" i="8" s="1"/>
  <c r="O1123" i="8"/>
  <c r="R1123" i="8"/>
  <c r="V1123" i="8" s="1"/>
  <c r="T1123" i="8"/>
  <c r="U1123" i="8" s="1"/>
  <c r="I1124" i="8"/>
  <c r="R1124" i="8" s="1"/>
  <c r="V1124" i="8" s="1"/>
  <c r="O1124" i="8"/>
  <c r="P1124" i="8"/>
  <c r="T1124" i="8"/>
  <c r="I1125" i="8"/>
  <c r="O1125" i="8"/>
  <c r="P1125" i="8" s="1"/>
  <c r="R1125" i="8"/>
  <c r="S1125" i="8"/>
  <c r="W1125" i="8" s="1"/>
  <c r="I1126" i="8"/>
  <c r="P1126" i="8" s="1"/>
  <c r="O1126" i="8"/>
  <c r="R1126" i="8"/>
  <c r="V1126" i="8" s="1"/>
  <c r="T1126" i="8"/>
  <c r="I1127" i="8"/>
  <c r="P1127" i="8" s="1"/>
  <c r="O1127" i="8"/>
  <c r="T1127" i="8" s="1"/>
  <c r="I1128" i="8"/>
  <c r="R1128" i="8" s="1"/>
  <c r="O1128" i="8"/>
  <c r="T1128" i="8" s="1"/>
  <c r="P1128" i="8"/>
  <c r="I1129" i="8"/>
  <c r="R1129" i="8" s="1"/>
  <c r="O1129" i="8"/>
  <c r="P1129" i="8" s="1"/>
  <c r="I1130" i="8"/>
  <c r="O1130" i="8"/>
  <c r="T1130" i="8" s="1"/>
  <c r="R1130" i="8"/>
  <c r="I1131" i="8"/>
  <c r="P1131" i="8" s="1"/>
  <c r="O1131" i="8"/>
  <c r="R1131" i="8"/>
  <c r="V1131" i="8" s="1"/>
  <c r="T1131" i="8"/>
  <c r="I1132" i="8"/>
  <c r="R1132" i="8" s="1"/>
  <c r="V1132" i="8" s="1"/>
  <c r="O1132" i="8"/>
  <c r="P1132" i="8"/>
  <c r="T1132" i="8"/>
  <c r="I1133" i="8"/>
  <c r="R1133" i="8" s="1"/>
  <c r="O1133" i="8"/>
  <c r="P1133" i="8" s="1"/>
  <c r="I1134" i="8"/>
  <c r="O1134" i="8"/>
  <c r="T1134" i="8" s="1"/>
  <c r="R1134" i="8"/>
  <c r="I1135" i="8"/>
  <c r="P1135" i="8" s="1"/>
  <c r="O1135" i="8"/>
  <c r="R1135" i="8"/>
  <c r="V1135" i="8" s="1"/>
  <c r="T1135" i="8"/>
  <c r="I1136" i="8"/>
  <c r="R1136" i="8" s="1"/>
  <c r="O1136" i="8"/>
  <c r="T1136" i="8" s="1"/>
  <c r="P1136" i="8"/>
  <c r="I1137" i="8"/>
  <c r="R1137" i="8" s="1"/>
  <c r="O1137" i="8"/>
  <c r="P1137" i="8" s="1"/>
  <c r="I1138" i="8"/>
  <c r="O1138" i="8"/>
  <c r="T1138" i="8" s="1"/>
  <c r="R1138" i="8"/>
  <c r="I1139" i="8"/>
  <c r="O1139" i="8"/>
  <c r="R1139" i="8"/>
  <c r="V1139" i="8" s="1"/>
  <c r="T1139" i="8"/>
  <c r="I1140" i="8"/>
  <c r="R1140" i="8" s="1"/>
  <c r="O1140" i="8"/>
  <c r="T1140" i="8"/>
  <c r="I1141" i="8"/>
  <c r="P1139" i="8" s="1"/>
  <c r="O1141" i="8"/>
  <c r="T1141" i="8"/>
  <c r="I1142" i="8"/>
  <c r="P1140" i="8" s="1"/>
  <c r="O1142" i="8"/>
  <c r="T1142" i="8" s="1"/>
  <c r="I1143" i="8"/>
  <c r="R1143" i="8" s="1"/>
  <c r="V1143" i="8" s="1"/>
  <c r="O1143" i="8"/>
  <c r="T1143" i="8" s="1"/>
  <c r="P1143" i="8"/>
  <c r="I1144" i="8"/>
  <c r="P1142" i="8" s="1"/>
  <c r="O1144" i="8"/>
  <c r="P1144" i="8"/>
  <c r="T1144" i="8"/>
  <c r="I1145" i="8"/>
  <c r="R1145" i="8" s="1"/>
  <c r="V1145" i="8" s="1"/>
  <c r="O1145" i="8"/>
  <c r="T1145" i="8"/>
  <c r="I1146" i="8"/>
  <c r="R1146" i="8" s="1"/>
  <c r="V1146" i="8" s="1"/>
  <c r="O1146" i="8"/>
  <c r="T1146" i="8" s="1"/>
  <c r="I1147" i="8"/>
  <c r="R1147" i="8" s="1"/>
  <c r="V1147" i="8" s="1"/>
  <c r="O1147" i="8"/>
  <c r="P1147" i="8"/>
  <c r="T1147" i="8"/>
  <c r="I1148" i="8"/>
  <c r="P1146" i="8" s="1"/>
  <c r="O1148" i="8"/>
  <c r="P1148" i="8"/>
  <c r="T1148" i="8"/>
  <c r="I1149" i="8"/>
  <c r="R1149" i="8" s="1"/>
  <c r="V1149" i="8" s="1"/>
  <c r="O1149" i="8"/>
  <c r="T1149" i="8"/>
  <c r="I1150" i="8"/>
  <c r="R1150" i="8" s="1"/>
  <c r="O1150" i="8"/>
  <c r="T1150" i="8" s="1"/>
  <c r="I1151" i="8"/>
  <c r="R1151" i="8" s="1"/>
  <c r="V1151" i="8" s="1"/>
  <c r="O1151" i="8"/>
  <c r="P1151" i="8"/>
  <c r="T1151" i="8"/>
  <c r="I1152" i="8"/>
  <c r="P1150" i="8" s="1"/>
  <c r="O1152" i="8"/>
  <c r="P1152" i="8"/>
  <c r="T1152" i="8"/>
  <c r="I1153" i="8"/>
  <c r="R1153" i="8" s="1"/>
  <c r="V1153" i="8" s="1"/>
  <c r="O1153" i="8"/>
  <c r="T1153" i="8"/>
  <c r="I1154" i="8"/>
  <c r="R1154" i="8" s="1"/>
  <c r="V1154" i="8" s="1"/>
  <c r="O1154" i="8"/>
  <c r="T1154" i="8" s="1"/>
  <c r="I1155" i="8"/>
  <c r="R1155" i="8" s="1"/>
  <c r="V1155" i="8" s="1"/>
  <c r="O1155" i="8"/>
  <c r="P1155" i="8"/>
  <c r="T1155" i="8"/>
  <c r="I1156" i="8"/>
  <c r="P1154" i="8" s="1"/>
  <c r="O1156" i="8"/>
  <c r="P1156" i="8"/>
  <c r="T1156" i="8"/>
  <c r="I1157" i="8"/>
  <c r="R1157" i="8" s="1"/>
  <c r="O1157" i="8"/>
  <c r="T1157" i="8"/>
  <c r="I1158" i="8"/>
  <c r="R1158" i="8" s="1"/>
  <c r="V1158" i="8" s="1"/>
  <c r="O1158" i="8"/>
  <c r="T1158" i="8" s="1"/>
  <c r="I1159" i="8"/>
  <c r="O1159" i="8"/>
  <c r="P1159" i="8"/>
  <c r="T1159" i="8"/>
  <c r="I1160" i="8"/>
  <c r="P1158" i="8" s="1"/>
  <c r="O1160" i="8"/>
  <c r="P1160" i="8"/>
  <c r="T1160" i="8"/>
  <c r="I1161" i="8"/>
  <c r="R1161" i="8" s="1"/>
  <c r="O1161" i="8"/>
  <c r="T1161" i="8"/>
  <c r="I1162" i="8"/>
  <c r="R1162" i="8" s="1"/>
  <c r="V1162" i="8" s="1"/>
  <c r="O1162" i="8"/>
  <c r="T1162" i="8" s="1"/>
  <c r="I1163" i="8"/>
  <c r="O1163" i="8"/>
  <c r="P1163" i="8"/>
  <c r="T1163" i="8"/>
  <c r="I1164" i="8"/>
  <c r="P1162" i="8" s="1"/>
  <c r="O1164" i="8"/>
  <c r="P1164" i="8"/>
  <c r="T1164" i="8"/>
  <c r="I1165" i="8"/>
  <c r="R1165" i="8" s="1"/>
  <c r="V1165" i="8" s="1"/>
  <c r="O1165" i="8"/>
  <c r="T1165" i="8"/>
  <c r="I1166" i="8"/>
  <c r="R1166" i="8" s="1"/>
  <c r="V1166" i="8" s="1"/>
  <c r="O1166" i="8"/>
  <c r="T1166" i="8"/>
  <c r="I1167" i="8"/>
  <c r="R1167" i="8" s="1"/>
  <c r="O1167" i="8"/>
  <c r="T1167" i="8"/>
  <c r="I1168" i="8"/>
  <c r="R1168" i="8" s="1"/>
  <c r="O1168" i="8"/>
  <c r="P1168" i="8" s="1"/>
  <c r="I1169" i="8"/>
  <c r="P1169" i="8" s="1"/>
  <c r="O1169" i="8"/>
  <c r="T1169" i="8" s="1"/>
  <c r="R1169" i="8"/>
  <c r="V1169" i="8" s="1"/>
  <c r="I1170" i="8"/>
  <c r="O1170" i="8"/>
  <c r="P1170" i="8"/>
  <c r="R1170" i="8"/>
  <c r="V1170" i="8" s="1"/>
  <c r="T1170" i="8"/>
  <c r="I1171" i="8"/>
  <c r="P1171" i="8" s="1"/>
  <c r="O1171" i="8"/>
  <c r="T1171" i="8"/>
  <c r="I1172" i="8"/>
  <c r="P1172" i="8" s="1"/>
  <c r="O1172" i="8"/>
  <c r="T1172" i="8" s="1"/>
  <c r="I1173" i="8"/>
  <c r="P1173" i="8" s="1"/>
  <c r="O1173" i="8"/>
  <c r="T1173" i="8" s="1"/>
  <c r="R1173" i="8"/>
  <c r="V1173" i="8" s="1"/>
  <c r="I1174" i="8"/>
  <c r="P1174" i="8" s="1"/>
  <c r="O1174" i="8"/>
  <c r="T1174" i="8" s="1"/>
  <c r="R1174" i="8"/>
  <c r="I1175" i="8"/>
  <c r="O1175" i="8"/>
  <c r="T1175" i="8" s="1"/>
  <c r="V1175" i="8" s="1"/>
  <c r="R1175" i="8"/>
  <c r="I1176" i="8"/>
  <c r="R1176" i="8" s="1"/>
  <c r="V1176" i="8" s="1"/>
  <c r="O1176" i="8"/>
  <c r="T1176" i="8" s="1"/>
  <c r="I1177" i="8"/>
  <c r="O1177" i="8"/>
  <c r="T1177" i="8" s="1"/>
  <c r="R1177" i="8"/>
  <c r="V1177" i="8" s="1"/>
  <c r="I1178" i="8"/>
  <c r="O1178" i="8"/>
  <c r="R1178" i="8"/>
  <c r="T1178" i="8"/>
  <c r="U1178" i="8" s="1"/>
  <c r="I1179" i="8"/>
  <c r="O1179" i="8"/>
  <c r="P1179" i="8"/>
  <c r="R1179" i="8"/>
  <c r="T1179" i="8"/>
  <c r="V1179" i="8" s="1"/>
  <c r="I1180" i="8"/>
  <c r="O1180" i="8"/>
  <c r="R1180" i="8"/>
  <c r="T1180" i="8"/>
  <c r="V1180" i="8" s="1"/>
  <c r="I1181" i="8"/>
  <c r="R1181" i="8" s="1"/>
  <c r="V1181" i="8" s="1"/>
  <c r="O1181" i="8"/>
  <c r="T1181" i="8" s="1"/>
  <c r="I1182" i="8"/>
  <c r="R1182" i="8" s="1"/>
  <c r="V1182" i="8" s="1"/>
  <c r="O1182" i="8"/>
  <c r="T1182" i="8"/>
  <c r="I1183" i="8"/>
  <c r="R1183" i="8" s="1"/>
  <c r="V1183" i="8" s="1"/>
  <c r="O1183" i="8"/>
  <c r="P1183" i="8"/>
  <c r="T1183" i="8"/>
  <c r="I1184" i="8"/>
  <c r="O1184" i="8"/>
  <c r="R1184" i="8"/>
  <c r="V1184" i="8" s="1"/>
  <c r="T1184" i="8"/>
  <c r="I1185" i="8"/>
  <c r="R1185" i="8" s="1"/>
  <c r="O1185" i="8"/>
  <c r="T1185" i="8" s="1"/>
  <c r="I1186" i="8"/>
  <c r="R1186" i="8" s="1"/>
  <c r="V1186" i="8" s="1"/>
  <c r="O1186" i="8"/>
  <c r="T1186" i="8"/>
  <c r="I1187" i="8"/>
  <c r="R1187" i="8" s="1"/>
  <c r="V1187" i="8" s="1"/>
  <c r="O1187" i="8"/>
  <c r="T1187" i="8" s="1"/>
  <c r="I1188" i="8"/>
  <c r="O1188" i="8"/>
  <c r="T1188" i="8" s="1"/>
  <c r="R1188" i="8"/>
  <c r="V1188" i="8" s="1"/>
  <c r="I1189" i="8"/>
  <c r="O1189" i="8"/>
  <c r="R1189" i="8"/>
  <c r="V1189" i="8" s="1"/>
  <c r="T1189" i="8"/>
  <c r="I1190" i="8"/>
  <c r="R1190" i="8" s="1"/>
  <c r="O1190" i="8"/>
  <c r="T1190" i="8"/>
  <c r="V1190" i="8"/>
  <c r="I1191" i="8"/>
  <c r="R1191" i="8" s="1"/>
  <c r="O1191" i="8"/>
  <c r="T1191" i="8" s="1"/>
  <c r="I1192" i="8"/>
  <c r="O1192" i="8"/>
  <c r="T1192" i="8" s="1"/>
  <c r="R1192" i="8"/>
  <c r="I1193" i="8"/>
  <c r="O1193" i="8"/>
  <c r="R1193" i="8"/>
  <c r="V1193" i="8" s="1"/>
  <c r="T1193" i="8"/>
  <c r="I1194" i="8"/>
  <c r="R1194" i="8" s="1"/>
  <c r="V1194" i="8" s="1"/>
  <c r="O1194" i="8"/>
  <c r="T1194" i="8"/>
  <c r="I1195" i="8"/>
  <c r="R1195" i="8" s="1"/>
  <c r="O1195" i="8"/>
  <c r="T1195" i="8" s="1"/>
  <c r="I1196" i="8"/>
  <c r="O1196" i="8"/>
  <c r="T1196" i="8" s="1"/>
  <c r="R1196" i="8"/>
  <c r="V1196" i="8" s="1"/>
  <c r="I1197" i="8"/>
  <c r="O1197" i="8"/>
  <c r="R1197" i="8"/>
  <c r="V1197" i="8" s="1"/>
  <c r="T1197" i="8"/>
  <c r="I1198" i="8"/>
  <c r="R1198" i="8" s="1"/>
  <c r="O1198" i="8"/>
  <c r="T1198" i="8"/>
  <c r="V1198" i="8"/>
  <c r="I1199" i="8"/>
  <c r="R1199" i="8" s="1"/>
  <c r="V1199" i="8" s="1"/>
  <c r="O1199" i="8"/>
  <c r="T1199" i="8" s="1"/>
  <c r="I1200" i="8"/>
  <c r="O1200" i="8"/>
  <c r="T1200" i="8" s="1"/>
  <c r="R1200" i="8"/>
  <c r="I1201" i="8"/>
  <c r="O1201" i="8"/>
  <c r="R1201" i="8"/>
  <c r="V1201" i="8" s="1"/>
  <c r="T1201" i="8"/>
  <c r="I1202" i="8"/>
  <c r="R1202" i="8" s="1"/>
  <c r="O1202" i="8"/>
  <c r="P1202" i="8"/>
  <c r="T1202" i="8"/>
  <c r="I1203" i="8"/>
  <c r="O1203" i="8"/>
  <c r="P1203" i="8" s="1"/>
  <c r="R1203" i="8"/>
  <c r="V1203" i="8" s="1"/>
  <c r="T1203" i="8"/>
  <c r="I1204" i="8"/>
  <c r="P1204" i="8" s="1"/>
  <c r="O1204" i="8"/>
  <c r="T1204" i="8" s="1"/>
  <c r="I1205" i="8"/>
  <c r="O1205" i="8"/>
  <c r="T1205" i="8"/>
  <c r="I1206" i="8"/>
  <c r="O1206" i="8"/>
  <c r="P1206" i="8"/>
  <c r="R1206" i="8"/>
  <c r="V1206" i="8" s="1"/>
  <c r="T1206" i="8"/>
  <c r="I1207" i="8"/>
  <c r="P1207" i="8" s="1"/>
  <c r="O1207" i="8"/>
  <c r="R1207" i="8"/>
  <c r="V1207" i="8" s="1"/>
  <c r="T1207" i="8"/>
  <c r="I1208" i="8"/>
  <c r="P1208" i="8" s="1"/>
  <c r="O1208" i="8"/>
  <c r="T1208" i="8"/>
  <c r="I1209" i="8"/>
  <c r="P1209" i="8" s="1"/>
  <c r="O1209" i="8"/>
  <c r="T1209" i="8"/>
  <c r="I1210" i="8"/>
  <c r="R1210" i="8" s="1"/>
  <c r="O1210" i="8"/>
  <c r="P1210" i="8" s="1"/>
  <c r="I1211" i="8"/>
  <c r="O1211" i="8"/>
  <c r="R1211" i="8"/>
  <c r="I1212" i="8"/>
  <c r="P1212" i="8" s="1"/>
  <c r="O1212" i="8"/>
  <c r="R1212" i="8"/>
  <c r="V1212" i="8" s="1"/>
  <c r="T1212" i="8"/>
  <c r="I1213" i="8"/>
  <c r="P1213" i="8" s="1"/>
  <c r="O1213" i="8"/>
  <c r="T1213" i="8"/>
  <c r="I1214" i="8"/>
  <c r="P1214" i="8" s="1"/>
  <c r="O1214" i="8"/>
  <c r="T1214" i="8" s="1"/>
  <c r="I1215" i="8"/>
  <c r="O1215" i="8"/>
  <c r="R1215" i="8"/>
  <c r="I1216" i="8"/>
  <c r="P1216" i="8" s="1"/>
  <c r="O1216" i="8"/>
  <c r="R1216" i="8"/>
  <c r="V1216" i="8" s="1"/>
  <c r="T1216" i="8"/>
  <c r="I1217" i="8"/>
  <c r="P1217" i="8" s="1"/>
  <c r="O1217" i="8"/>
  <c r="T1217" i="8"/>
  <c r="I1218" i="8"/>
  <c r="P1218" i="8" s="1"/>
  <c r="O1218" i="8"/>
  <c r="T1218" i="8" s="1"/>
  <c r="U1218" i="8" s="1"/>
  <c r="I1219" i="8"/>
  <c r="P1219" i="8" s="1"/>
  <c r="O1219" i="8"/>
  <c r="T1219" i="8"/>
  <c r="U1219" i="8"/>
  <c r="I1220" i="8"/>
  <c r="P1220" i="8" s="1"/>
  <c r="O1220" i="8"/>
  <c r="T1220" i="8"/>
  <c r="I1221" i="8"/>
  <c r="P1221" i="8" s="1"/>
  <c r="O1221" i="8"/>
  <c r="T1221" i="8" s="1"/>
  <c r="I1222" i="8"/>
  <c r="O1222" i="8"/>
  <c r="T1222" i="8" s="1"/>
  <c r="U1222" i="8" s="1"/>
  <c r="R1222" i="8"/>
  <c r="I1223" i="8"/>
  <c r="O1223" i="8"/>
  <c r="T1223" i="8" s="1"/>
  <c r="I1224" i="8"/>
  <c r="O1224" i="8"/>
  <c r="P1224" i="8"/>
  <c r="R1224" i="8"/>
  <c r="V1224" i="8" s="1"/>
  <c r="T1224" i="8"/>
  <c r="I1225" i="8"/>
  <c r="P1225" i="8" s="1"/>
  <c r="O1225" i="8"/>
  <c r="R1225" i="8"/>
  <c r="V1225" i="8" s="1"/>
  <c r="T1225" i="8"/>
  <c r="I1226" i="8"/>
  <c r="P1226" i="8" s="1"/>
  <c r="O1226" i="8"/>
  <c r="T1226" i="8" s="1"/>
  <c r="R1226" i="8"/>
  <c r="I1227" i="8"/>
  <c r="O1227" i="8"/>
  <c r="P1227" i="8"/>
  <c r="R1227" i="8"/>
  <c r="T1227" i="8"/>
  <c r="V1227" i="8"/>
  <c r="I1228" i="8"/>
  <c r="P1228" i="8" s="1"/>
  <c r="O1228" i="8"/>
  <c r="T1228" i="8" s="1"/>
  <c r="R1228" i="8"/>
  <c r="I1229" i="8"/>
  <c r="P1166" i="8" s="1"/>
  <c r="O1229" i="8"/>
  <c r="R1229" i="8"/>
  <c r="I1230" i="8"/>
  <c r="O1230" i="8"/>
  <c r="T1230" i="8"/>
  <c r="I1231" i="8"/>
  <c r="R1231" i="8" s="1"/>
  <c r="O1231" i="8"/>
  <c r="T1231" i="8" s="1"/>
  <c r="P1231" i="8"/>
  <c r="I1232" i="8"/>
  <c r="O1232" i="8"/>
  <c r="T1232" i="8" s="1"/>
  <c r="R1232" i="8"/>
  <c r="I1233" i="8"/>
  <c r="P1233" i="8" s="1"/>
  <c r="O1233" i="8"/>
  <c r="T1233" i="8" s="1"/>
  <c r="R1233" i="8"/>
  <c r="V1233" i="8" s="1"/>
  <c r="I1234" i="8"/>
  <c r="O1234" i="8"/>
  <c r="P1234" i="8"/>
  <c r="R1234" i="8"/>
  <c r="T1234" i="8"/>
  <c r="V1234" i="8"/>
  <c r="I1235" i="8"/>
  <c r="P1235" i="8" s="1"/>
  <c r="O1235" i="8"/>
  <c r="T1235" i="8" s="1"/>
  <c r="R1235" i="8"/>
  <c r="I1236" i="8"/>
  <c r="P1236" i="8" s="1"/>
  <c r="O1236" i="8"/>
  <c r="T1236" i="8" s="1"/>
  <c r="R1236" i="8"/>
  <c r="V1236" i="8" s="1"/>
  <c r="I1237" i="8"/>
  <c r="P1237" i="8" s="1"/>
  <c r="O1237" i="8"/>
  <c r="T1237" i="8" s="1"/>
  <c r="R1237" i="8"/>
  <c r="I1238" i="8"/>
  <c r="P1175" i="8" s="1"/>
  <c r="O1238" i="8"/>
  <c r="T1238" i="8" s="1"/>
  <c r="I1239" i="8"/>
  <c r="P1176" i="8" s="1"/>
  <c r="O1239" i="8"/>
  <c r="P1239" i="8" s="1"/>
  <c r="I1240" i="8"/>
  <c r="P1177" i="8" s="1"/>
  <c r="O1240" i="8"/>
  <c r="R1240" i="8"/>
  <c r="I1241" i="8"/>
  <c r="P1178" i="8" s="1"/>
  <c r="O1241" i="8"/>
  <c r="R1241" i="8"/>
  <c r="T1241" i="8"/>
  <c r="I1242" i="8"/>
  <c r="O1242" i="8"/>
  <c r="P1242" i="8"/>
  <c r="R1242" i="8"/>
  <c r="V1242" i="8" s="1"/>
  <c r="T1242" i="8"/>
  <c r="I1243" i="8"/>
  <c r="P1180" i="8" s="1"/>
  <c r="O1243" i="8"/>
  <c r="P1243" i="8" s="1"/>
  <c r="R1243" i="8"/>
  <c r="T1243" i="8"/>
  <c r="I1244" i="8"/>
  <c r="P1181" i="8" s="1"/>
  <c r="O1244" i="8"/>
  <c r="T1244" i="8"/>
  <c r="I1245" i="8"/>
  <c r="O1245" i="8"/>
  <c r="T1245" i="8" s="1"/>
  <c r="I1246" i="8"/>
  <c r="R1246" i="8" s="1"/>
  <c r="V1246" i="8" s="1"/>
  <c r="O1246" i="8"/>
  <c r="P1246" i="8"/>
  <c r="T1246" i="8"/>
  <c r="I1247" i="8"/>
  <c r="P1184" i="8" s="1"/>
  <c r="O1247" i="8"/>
  <c r="P1247" i="8" s="1"/>
  <c r="T1247" i="8"/>
  <c r="I1248" i="8"/>
  <c r="P1185" i="8" s="1"/>
  <c r="O1248" i="8"/>
  <c r="T1248" i="8"/>
  <c r="I1249" i="8"/>
  <c r="O1249" i="8"/>
  <c r="T1249" i="8" s="1"/>
  <c r="I1250" i="8"/>
  <c r="P1187" i="8" s="1"/>
  <c r="O1250" i="8"/>
  <c r="P1250" i="8"/>
  <c r="T1250" i="8"/>
  <c r="I1251" i="8"/>
  <c r="R1251" i="8" s="1"/>
  <c r="V1251" i="8" s="1"/>
  <c r="O1251" i="8"/>
  <c r="P1251" i="8"/>
  <c r="T1251" i="8"/>
  <c r="I1252" i="8"/>
  <c r="P1252" i="8" s="1"/>
  <c r="O1252" i="8"/>
  <c r="T1252" i="8"/>
  <c r="U1252" i="8"/>
  <c r="I1253" i="8"/>
  <c r="P1190" i="8" s="1"/>
  <c r="O1253" i="8"/>
  <c r="T1253" i="8" s="1"/>
  <c r="R1253" i="8"/>
  <c r="V1253" i="8"/>
  <c r="I1254" i="8"/>
  <c r="P1191" i="8" s="1"/>
  <c r="O1254" i="8"/>
  <c r="T1254" i="8" s="1"/>
  <c r="I1255" i="8"/>
  <c r="P1192" i="8" s="1"/>
  <c r="O1255" i="8"/>
  <c r="R1255" i="8"/>
  <c r="I1256" i="8"/>
  <c r="O1256" i="8"/>
  <c r="T1256" i="8" s="1"/>
  <c r="I1257" i="8"/>
  <c r="P1194" i="8" s="1"/>
  <c r="O1257" i="8"/>
  <c r="P1257" i="8"/>
  <c r="T1257" i="8"/>
  <c r="I1258" i="8"/>
  <c r="P1195" i="8" s="1"/>
  <c r="O1258" i="8"/>
  <c r="T1258" i="8"/>
  <c r="I1259" i="8"/>
  <c r="P1259" i="8" s="1"/>
  <c r="O1259" i="8"/>
  <c r="T1259" i="8"/>
  <c r="I1260" i="8"/>
  <c r="O1260" i="8"/>
  <c r="T1260" i="8"/>
  <c r="I1261" i="8"/>
  <c r="P1198" i="8" s="1"/>
  <c r="O1261" i="8"/>
  <c r="P1261" i="8"/>
  <c r="T1261" i="8"/>
  <c r="I1262" i="8"/>
  <c r="P1199" i="8" s="1"/>
  <c r="O1262" i="8"/>
  <c r="T1262" i="8"/>
  <c r="I1263" i="8"/>
  <c r="O1263" i="8"/>
  <c r="T1263" i="8"/>
  <c r="I1264" i="8"/>
  <c r="O1264" i="8"/>
  <c r="P1264" i="8"/>
  <c r="T1264" i="8"/>
  <c r="I1265" i="8"/>
  <c r="R1265" i="8" s="1"/>
  <c r="V1265" i="8" s="1"/>
  <c r="O1265" i="8"/>
  <c r="P1265" i="8"/>
  <c r="T1265" i="8"/>
  <c r="I1266" i="8"/>
  <c r="P1266" i="8" s="1"/>
  <c r="O1266" i="8"/>
  <c r="T1266" i="8"/>
  <c r="I1267" i="8"/>
  <c r="O1267" i="8"/>
  <c r="T1267" i="8"/>
  <c r="I1268" i="8"/>
  <c r="R1268" i="8" s="1"/>
  <c r="V1268" i="8" s="1"/>
  <c r="O1268" i="8"/>
  <c r="P1268" i="8"/>
  <c r="T1268" i="8"/>
  <c r="I1269" i="8"/>
  <c r="R1269" i="8" s="1"/>
  <c r="V1269" i="8" s="1"/>
  <c r="O1269" i="8"/>
  <c r="P1269" i="8"/>
  <c r="T1269" i="8"/>
  <c r="I1270" i="8"/>
  <c r="P1270" i="8" s="1"/>
  <c r="O1270" i="8"/>
  <c r="T1270" i="8"/>
  <c r="I1271" i="8"/>
  <c r="O1271" i="8"/>
  <c r="T1271" i="8" s="1"/>
  <c r="I1272" i="8"/>
  <c r="P1272" i="8" s="1"/>
  <c r="O1272" i="8"/>
  <c r="T1272" i="8" s="1"/>
  <c r="R1272" i="8"/>
  <c r="V1272" i="8"/>
  <c r="I1273" i="8"/>
  <c r="O1273" i="8"/>
  <c r="R1273" i="8"/>
  <c r="I1274" i="8"/>
  <c r="P1274" i="8" s="1"/>
  <c r="O1274" i="8"/>
  <c r="T1274" i="8" s="1"/>
  <c r="U1274" i="8" s="1"/>
  <c r="R1274" i="8"/>
  <c r="I1275" i="8"/>
  <c r="R1275" i="8" s="1"/>
  <c r="V1275" i="8" s="1"/>
  <c r="O1275" i="8"/>
  <c r="P1275" i="8"/>
  <c r="T1275" i="8"/>
  <c r="I1276" i="8"/>
  <c r="R1276" i="8" s="1"/>
  <c r="V1276" i="8" s="1"/>
  <c r="O1276" i="8"/>
  <c r="P1276" i="8"/>
  <c r="T1276" i="8"/>
  <c r="I1277" i="8"/>
  <c r="P1277" i="8" s="1"/>
  <c r="O1277" i="8"/>
  <c r="T1277" i="8" s="1"/>
  <c r="R1277" i="8"/>
  <c r="V1277" i="8" s="1"/>
  <c r="I1278" i="8"/>
  <c r="P1278" i="8" s="1"/>
  <c r="O1278" i="8"/>
  <c r="T1278" i="8" s="1"/>
  <c r="R1278" i="8"/>
  <c r="I1279" i="8"/>
  <c r="P1279" i="8" s="1"/>
  <c r="O1279" i="8"/>
  <c r="T1279" i="8" s="1"/>
  <c r="R1279" i="8"/>
  <c r="V1279" i="8"/>
  <c r="I1280" i="8"/>
  <c r="O1280" i="8"/>
  <c r="T1280" i="8" s="1"/>
  <c r="R1280" i="8"/>
  <c r="I1281" i="8"/>
  <c r="O1281" i="8"/>
  <c r="R1281" i="8"/>
  <c r="I1282" i="8"/>
  <c r="P1282" i="8" s="1"/>
  <c r="O1282" i="8"/>
  <c r="T1282" i="8" s="1"/>
  <c r="R1282" i="8"/>
  <c r="V1282" i="8"/>
  <c r="I1283" i="8"/>
  <c r="P1283" i="8" s="1"/>
  <c r="O1283" i="8"/>
  <c r="T1283" i="8" s="1"/>
  <c r="R1283" i="8"/>
  <c r="V1283" i="8"/>
  <c r="I1284" i="8"/>
  <c r="O1284" i="8"/>
  <c r="T1284" i="8" s="1"/>
  <c r="R1284" i="8"/>
  <c r="I1285" i="8"/>
  <c r="P1285" i="8" s="1"/>
  <c r="O1285" i="8"/>
  <c r="T1285" i="8" s="1"/>
  <c r="R1285" i="8"/>
  <c r="I1286" i="8"/>
  <c r="P1286" i="8" s="1"/>
  <c r="O1286" i="8"/>
  <c r="T1286" i="8" s="1"/>
  <c r="R1286" i="8"/>
  <c r="V1286" i="8"/>
  <c r="I1287" i="8"/>
  <c r="P1287" i="8" s="1"/>
  <c r="O1287" i="8"/>
  <c r="T1287" i="8" s="1"/>
  <c r="I1288" i="8"/>
  <c r="P1288" i="8" s="1"/>
  <c r="O1288" i="8"/>
  <c r="T1288" i="8" s="1"/>
  <c r="R1288" i="8"/>
  <c r="V1288" i="8" s="1"/>
  <c r="I1289" i="8"/>
  <c r="O1289" i="8"/>
  <c r="T1289" i="8" s="1"/>
  <c r="R1289" i="8"/>
  <c r="I1290" i="8"/>
  <c r="P1290" i="8" s="1"/>
  <c r="O1290" i="8"/>
  <c r="T1290" i="8" s="1"/>
  <c r="R1290" i="8"/>
  <c r="V1290" i="8" s="1"/>
  <c r="I1291" i="8"/>
  <c r="P1291" i="8" s="1"/>
  <c r="O1291" i="8"/>
  <c r="T1291" i="8" s="1"/>
  <c r="I1292" i="8"/>
  <c r="O1292" i="8"/>
  <c r="R1292" i="8"/>
  <c r="I1293" i="8"/>
  <c r="P1293" i="8" s="1"/>
  <c r="O1293" i="8"/>
  <c r="T1293" i="8" s="1"/>
  <c r="R1293" i="8"/>
  <c r="V1293" i="8" s="1"/>
  <c r="I1294" i="8"/>
  <c r="P1294" i="8" s="1"/>
  <c r="O1294" i="8"/>
  <c r="T1294" i="8" s="1"/>
  <c r="R1294" i="8"/>
  <c r="V1294" i="8"/>
  <c r="I1295" i="8"/>
  <c r="P1295" i="8" s="1"/>
  <c r="O1295" i="8"/>
  <c r="T1295" i="8" s="1"/>
  <c r="I1296" i="8"/>
  <c r="O1296" i="8"/>
  <c r="R1296" i="8"/>
  <c r="I1297" i="8"/>
  <c r="O1297" i="8"/>
  <c r="T1297" i="8" s="1"/>
  <c r="U1297" i="8" s="1"/>
  <c r="R1297" i="8"/>
  <c r="I1298" i="8"/>
  <c r="R1298" i="8" s="1"/>
  <c r="V1298" i="8" s="1"/>
  <c r="O1298" i="8"/>
  <c r="P1298" i="8"/>
  <c r="T1298" i="8"/>
  <c r="I1299" i="8"/>
  <c r="O1299" i="8"/>
  <c r="P1299" i="8"/>
  <c r="R1299" i="8"/>
  <c r="V1299" i="8" s="1"/>
  <c r="T1299" i="8"/>
  <c r="I1300" i="8"/>
  <c r="P1300" i="8" s="1"/>
  <c r="O1300" i="8"/>
  <c r="T1300" i="8"/>
  <c r="I1301" i="8"/>
  <c r="O1301" i="8"/>
  <c r="T1301" i="8" s="1"/>
  <c r="I1302" i="8"/>
  <c r="O1302" i="8"/>
  <c r="T1302" i="8"/>
  <c r="I1303" i="8"/>
  <c r="O1303" i="8"/>
  <c r="P1303" i="8"/>
  <c r="R1303" i="8"/>
  <c r="T1303" i="8"/>
  <c r="I1304" i="8"/>
  <c r="P1304" i="8" s="1"/>
  <c r="O1304" i="8"/>
  <c r="T1304" i="8"/>
  <c r="I1305" i="8"/>
  <c r="O1305" i="8"/>
  <c r="T1305" i="8" s="1"/>
  <c r="I1306" i="8"/>
  <c r="R1306" i="8" s="1"/>
  <c r="V1306" i="8" s="1"/>
  <c r="O1306" i="8"/>
  <c r="T1306" i="8" s="1"/>
  <c r="P1306" i="8"/>
  <c r="I1307" i="8"/>
  <c r="O1307" i="8"/>
  <c r="P1307" i="8"/>
  <c r="R1307" i="8"/>
  <c r="V1307" i="8" s="1"/>
  <c r="T1307" i="8"/>
  <c r="I1308" i="8"/>
  <c r="O1308" i="8"/>
  <c r="P1308" i="8"/>
  <c r="R1308" i="8"/>
  <c r="T1308" i="8"/>
  <c r="V1308" i="8" s="1"/>
  <c r="I1309" i="8"/>
  <c r="O1309" i="8"/>
  <c r="T1309" i="8"/>
  <c r="I1310" i="8"/>
  <c r="R1310" i="8" s="1"/>
  <c r="V1310" i="8" s="1"/>
  <c r="O1310" i="8"/>
  <c r="T1310" i="8" s="1"/>
  <c r="P1310" i="8"/>
  <c r="I1311" i="8"/>
  <c r="R1311" i="8" s="1"/>
  <c r="V1311" i="8" s="1"/>
  <c r="O1311" i="8"/>
  <c r="P1311" i="8"/>
  <c r="T1311" i="8"/>
  <c r="I1312" i="8"/>
  <c r="O1312" i="8"/>
  <c r="P1312" i="8"/>
  <c r="R1312" i="8"/>
  <c r="T1312" i="8"/>
  <c r="V1312" i="8" s="1"/>
  <c r="I1313" i="8"/>
  <c r="O1313" i="8"/>
  <c r="T1313" i="8" s="1"/>
  <c r="I1314" i="8"/>
  <c r="P1314" i="8" s="1"/>
  <c r="O1314" i="8"/>
  <c r="T1314" i="8" s="1"/>
  <c r="R1314" i="8"/>
  <c r="V1314" i="8"/>
  <c r="I1315" i="8"/>
  <c r="P1315" i="8" s="1"/>
  <c r="O1315" i="8"/>
  <c r="T1315" i="8" s="1"/>
  <c r="I1316" i="8"/>
  <c r="O1316" i="8"/>
  <c r="R1316" i="8"/>
  <c r="I1317" i="8"/>
  <c r="P1317" i="8" s="1"/>
  <c r="O1317" i="8"/>
  <c r="T1317" i="8" s="1"/>
  <c r="R1317" i="8"/>
  <c r="I1318" i="8"/>
  <c r="P1318" i="8" s="1"/>
  <c r="O1318" i="8"/>
  <c r="T1318" i="8" s="1"/>
  <c r="R1318" i="8"/>
  <c r="V1318" i="8"/>
  <c r="I1319" i="8"/>
  <c r="O1319" i="8"/>
  <c r="T1319" i="8" s="1"/>
  <c r="R1319" i="8"/>
  <c r="I1320" i="8"/>
  <c r="O1320" i="8"/>
  <c r="T1320" i="8" s="1"/>
  <c r="I1321" i="8"/>
  <c r="R1321" i="8" s="1"/>
  <c r="V1321" i="8" s="1"/>
  <c r="O1321" i="8"/>
  <c r="T1321" i="8"/>
  <c r="I1322" i="8"/>
  <c r="O1322" i="8"/>
  <c r="P1322" i="8"/>
  <c r="R1322" i="8"/>
  <c r="V1322" i="8" s="1"/>
  <c r="T1322" i="8"/>
  <c r="I1323" i="8"/>
  <c r="P1323" i="8" s="1"/>
  <c r="O1323" i="8"/>
  <c r="T1323" i="8"/>
  <c r="I1324" i="8"/>
  <c r="O1324" i="8"/>
  <c r="T1324" i="8" s="1"/>
  <c r="I1325" i="8"/>
  <c r="R1325" i="8" s="1"/>
  <c r="V1325" i="8" s="1"/>
  <c r="O1325" i="8"/>
  <c r="P1325" i="8"/>
  <c r="T1325" i="8"/>
  <c r="I1326" i="8"/>
  <c r="O1326" i="8"/>
  <c r="P1326" i="8"/>
  <c r="R1326" i="8"/>
  <c r="T1326" i="8"/>
  <c r="V1326" i="8" s="1"/>
  <c r="I1327" i="8"/>
  <c r="P1327" i="8" s="1"/>
  <c r="O1327" i="8"/>
  <c r="T1327" i="8" s="1"/>
  <c r="I1328" i="8"/>
  <c r="P1328" i="8" s="1"/>
  <c r="O1328" i="8"/>
  <c r="R1328" i="8"/>
  <c r="V1328" i="8" s="1"/>
  <c r="T1328" i="8"/>
  <c r="I1329" i="8"/>
  <c r="P1329" i="8" s="1"/>
  <c r="O1329" i="8"/>
  <c r="T1329" i="8" s="1"/>
  <c r="I1330" i="8"/>
  <c r="O1330" i="8"/>
  <c r="R1330" i="8"/>
  <c r="I1331" i="8"/>
  <c r="O1331" i="8"/>
  <c r="R1331" i="8"/>
  <c r="I1332" i="8"/>
  <c r="P1332" i="8" s="1"/>
  <c r="O1332" i="8"/>
  <c r="R1332" i="8"/>
  <c r="V1332" i="8" s="1"/>
  <c r="T1332" i="8"/>
  <c r="I1333" i="8"/>
  <c r="P1333" i="8" s="1"/>
  <c r="O1333" i="8"/>
  <c r="T1333" i="8" s="1"/>
  <c r="I1334" i="8"/>
  <c r="O1334" i="8"/>
  <c r="R1334" i="8"/>
  <c r="I1335" i="8"/>
  <c r="O1335" i="8"/>
  <c r="R1335" i="8"/>
  <c r="I1336" i="8"/>
  <c r="R1336" i="8" s="1"/>
  <c r="V1336" i="8" s="1"/>
  <c r="O1336" i="8"/>
  <c r="P1336" i="8"/>
  <c r="T1336" i="8"/>
  <c r="I1337" i="8"/>
  <c r="O1337" i="8"/>
  <c r="P1337" i="8"/>
  <c r="R1337" i="8"/>
  <c r="T1337" i="8"/>
  <c r="V1337" i="8" s="1"/>
  <c r="I1338" i="8"/>
  <c r="P1338" i="8" s="1"/>
  <c r="O1338" i="8"/>
  <c r="T1338" i="8"/>
  <c r="I1339" i="8"/>
  <c r="O1339" i="8"/>
  <c r="T1339" i="8" s="1"/>
  <c r="I1340" i="8"/>
  <c r="R1340" i="8" s="1"/>
  <c r="V1340" i="8" s="1"/>
  <c r="O1340" i="8"/>
  <c r="P1340" i="8"/>
  <c r="T1340" i="8"/>
  <c r="I1341" i="8"/>
  <c r="O1341" i="8"/>
  <c r="P1341" i="8"/>
  <c r="R1341" i="8"/>
  <c r="T1341" i="8"/>
  <c r="V1341" i="8" s="1"/>
  <c r="I1342" i="8"/>
  <c r="P1342" i="8" s="1"/>
  <c r="O1342" i="8"/>
  <c r="T1342" i="8"/>
  <c r="I1343" i="8"/>
  <c r="O1343" i="8"/>
  <c r="T1343" i="8" s="1"/>
  <c r="I1344" i="8"/>
  <c r="O1344" i="8"/>
  <c r="T1344" i="8"/>
  <c r="I1345" i="8"/>
  <c r="R1345" i="8" s="1"/>
  <c r="V1345" i="8" s="1"/>
  <c r="O1345" i="8"/>
  <c r="P1345" i="8"/>
  <c r="T1345" i="8"/>
  <c r="I1346" i="8"/>
  <c r="O1346" i="8"/>
  <c r="P1346" i="8" s="1"/>
  <c r="R1346" i="8"/>
  <c r="T1346" i="8"/>
  <c r="I1347" i="8"/>
  <c r="O1347" i="8"/>
  <c r="T1347" i="8"/>
  <c r="I1348" i="8"/>
  <c r="R1348" i="8" s="1"/>
  <c r="V1348" i="8" s="1"/>
  <c r="O1348" i="8"/>
  <c r="P1348" i="8"/>
  <c r="T1348" i="8"/>
  <c r="I1349" i="8"/>
  <c r="R1349" i="8" s="1"/>
  <c r="V1349" i="8" s="1"/>
  <c r="O1349" i="8"/>
  <c r="P1349" i="8"/>
  <c r="T1349" i="8"/>
  <c r="I1350" i="8"/>
  <c r="O1350" i="8"/>
  <c r="P1350" i="8"/>
  <c r="R1350" i="8"/>
  <c r="V1350" i="8" s="1"/>
  <c r="T1350" i="8"/>
  <c r="I1351" i="8"/>
  <c r="O1351" i="8"/>
  <c r="P1351" i="8" s="1"/>
  <c r="R1351" i="8"/>
  <c r="I1352" i="8"/>
  <c r="O1352" i="8"/>
  <c r="P1352" i="8"/>
  <c r="R1352" i="8"/>
  <c r="T1352" i="8"/>
  <c r="V1352" i="8"/>
  <c r="I1353" i="8"/>
  <c r="P1353" i="8" s="1"/>
  <c r="O1353" i="8"/>
  <c r="T1353" i="8" s="1"/>
  <c r="I1354" i="8"/>
  <c r="O1354" i="8"/>
  <c r="T1354" i="8" s="1"/>
  <c r="R1354" i="8"/>
  <c r="I1355" i="8"/>
  <c r="P1355" i="8" s="1"/>
  <c r="O1355" i="8"/>
  <c r="R1355" i="8"/>
  <c r="T1355" i="8"/>
  <c r="I1356" i="8"/>
  <c r="R1356" i="8" s="1"/>
  <c r="O1356" i="8"/>
  <c r="P1356" i="8"/>
  <c r="T1356" i="8"/>
  <c r="I1357" i="8"/>
  <c r="O1357" i="8"/>
  <c r="P1357" i="8" s="1"/>
  <c r="R1357" i="8"/>
  <c r="T1357" i="8"/>
  <c r="I1358" i="8"/>
  <c r="O1358" i="8"/>
  <c r="T1358" i="8"/>
  <c r="U1358" i="8"/>
  <c r="I1359" i="8"/>
  <c r="O1359" i="8"/>
  <c r="P1359" i="8"/>
  <c r="R1359" i="8"/>
  <c r="T1359" i="8"/>
  <c r="V1359" i="8"/>
  <c r="I1360" i="8"/>
  <c r="P1360" i="8" s="1"/>
  <c r="O1360" i="8"/>
  <c r="T1360" i="8" s="1"/>
  <c r="I1361" i="8"/>
  <c r="O1361" i="8"/>
  <c r="T1361" i="8"/>
  <c r="I1362" i="8"/>
  <c r="R1362" i="8" s="1"/>
  <c r="V1362" i="8" s="1"/>
  <c r="O1362" i="8"/>
  <c r="T1362" i="8" s="1"/>
  <c r="P1362" i="8"/>
  <c r="I1363" i="8"/>
  <c r="R1363" i="8" s="1"/>
  <c r="V1363" i="8" s="1"/>
  <c r="O1363" i="8"/>
  <c r="P1363" i="8"/>
  <c r="T1363" i="8"/>
  <c r="I1364" i="8"/>
  <c r="O1364" i="8"/>
  <c r="T1364" i="8" s="1"/>
  <c r="I1365" i="8"/>
  <c r="O1365" i="8"/>
  <c r="T1365" i="8" s="1"/>
  <c r="V1365" i="8" s="1"/>
  <c r="P1365" i="8"/>
  <c r="R1365" i="8"/>
  <c r="I1366" i="8"/>
  <c r="O1366" i="8"/>
  <c r="R1366" i="8"/>
  <c r="I1367" i="8"/>
  <c r="R1367" i="8" s="1"/>
  <c r="O1367" i="8"/>
  <c r="P1367" i="8"/>
  <c r="T1367" i="8"/>
  <c r="V1367" i="8"/>
  <c r="I1368" i="8"/>
  <c r="R1368" i="8" s="1"/>
  <c r="V1368" i="8" s="1"/>
  <c r="O1368" i="8"/>
  <c r="P1368" i="8"/>
  <c r="T1368" i="8"/>
  <c r="I1369" i="8"/>
  <c r="R1369" i="8" s="1"/>
  <c r="O1369" i="8"/>
  <c r="I1370" i="8"/>
  <c r="P1370" i="8" s="1"/>
  <c r="O1370" i="8"/>
  <c r="R1370" i="8"/>
  <c r="V1370" i="8" s="1"/>
  <c r="T1370" i="8"/>
  <c r="I1371" i="8"/>
  <c r="R1371" i="8" s="1"/>
  <c r="O1371" i="8"/>
  <c r="P1371" i="8"/>
  <c r="T1371" i="8"/>
  <c r="V1371" i="8"/>
  <c r="I1372" i="8"/>
  <c r="R1372" i="8" s="1"/>
  <c r="S1372" i="8" s="1"/>
  <c r="O1372" i="8"/>
  <c r="P1372" i="8"/>
  <c r="T1372" i="8"/>
  <c r="U1372" i="8"/>
  <c r="V1372" i="8"/>
  <c r="W1372" i="8" s="1"/>
  <c r="I1373" i="8"/>
  <c r="P1373" i="8" s="1"/>
  <c r="O1373" i="8"/>
  <c r="T1373" i="8" s="1"/>
  <c r="R1373" i="8"/>
  <c r="I1374" i="8"/>
  <c r="R1374" i="8" s="1"/>
  <c r="O1374" i="8"/>
  <c r="P1374" i="8"/>
  <c r="T1374" i="8"/>
  <c r="V1374" i="8"/>
  <c r="I1375" i="8"/>
  <c r="R1375" i="8" s="1"/>
  <c r="V1375" i="8" s="1"/>
  <c r="O1375" i="8"/>
  <c r="P1375" i="8"/>
  <c r="T1375" i="8"/>
  <c r="I1376" i="8"/>
  <c r="R1376" i="8" s="1"/>
  <c r="O1376" i="8"/>
  <c r="I1377" i="8"/>
  <c r="P1377" i="8" s="1"/>
  <c r="O1377" i="8"/>
  <c r="T1377" i="8"/>
  <c r="I1378" i="8"/>
  <c r="R1378" i="8" s="1"/>
  <c r="O1378" i="8"/>
  <c r="P1378" i="8"/>
  <c r="T1378" i="8"/>
  <c r="V1378" i="8"/>
  <c r="I1379" i="8"/>
  <c r="R1379" i="8" s="1"/>
  <c r="V1379" i="8" s="1"/>
  <c r="O1379" i="8"/>
  <c r="P1379" i="8"/>
  <c r="T1379" i="8"/>
  <c r="I1380" i="8"/>
  <c r="R1380" i="8" s="1"/>
  <c r="O1380" i="8"/>
  <c r="I1381" i="8"/>
  <c r="P1381" i="8" s="1"/>
  <c r="O1381" i="8"/>
  <c r="T1381" i="8"/>
  <c r="I1382" i="8"/>
  <c r="R1382" i="8" s="1"/>
  <c r="V1382" i="8" s="1"/>
  <c r="O1382" i="8"/>
  <c r="P1382" i="8"/>
  <c r="T1382" i="8"/>
  <c r="I1383" i="8"/>
  <c r="R1383" i="8" s="1"/>
  <c r="O1383" i="8"/>
  <c r="P1383" i="8"/>
  <c r="T1383" i="8"/>
  <c r="I1384" i="8"/>
  <c r="R1384" i="8" s="1"/>
  <c r="O1384" i="8"/>
  <c r="I1385" i="8"/>
  <c r="P1385" i="8" s="1"/>
  <c r="O1385" i="8"/>
  <c r="R1385" i="8"/>
  <c r="V1385" i="8" s="1"/>
  <c r="T1385" i="8"/>
  <c r="I1386" i="8"/>
  <c r="R1386" i="8" s="1"/>
  <c r="V1386" i="8" s="1"/>
  <c r="O1386" i="8"/>
  <c r="P1386" i="8"/>
  <c r="T1386" i="8"/>
  <c r="I1387" i="8"/>
  <c r="R1387" i="8" s="1"/>
  <c r="V1387" i="8" s="1"/>
  <c r="O1387" i="8"/>
  <c r="P1387" i="8"/>
  <c r="T1387" i="8"/>
  <c r="I1388" i="8"/>
  <c r="R1388" i="8" s="1"/>
  <c r="O1388" i="8"/>
  <c r="I1389" i="8"/>
  <c r="P1389" i="8" s="1"/>
  <c r="O1389" i="8"/>
  <c r="R1389" i="8"/>
  <c r="V1389" i="8" s="1"/>
  <c r="T1389" i="8"/>
  <c r="I1390" i="8"/>
  <c r="R1390" i="8" s="1"/>
  <c r="V1390" i="8" s="1"/>
  <c r="O1390" i="8"/>
  <c r="P1390" i="8"/>
  <c r="T1390" i="8"/>
  <c r="I1391" i="8"/>
  <c r="R1391" i="8" s="1"/>
  <c r="O1391" i="8"/>
  <c r="P1391" i="8"/>
  <c r="T1391" i="8"/>
  <c r="I1392" i="8"/>
  <c r="R1392" i="8" s="1"/>
  <c r="O1392" i="8"/>
  <c r="I1393" i="8"/>
  <c r="P1393" i="8" s="1"/>
  <c r="O1393" i="8"/>
  <c r="T1393" i="8" s="1"/>
  <c r="I1394" i="8"/>
  <c r="O1394" i="8"/>
  <c r="T1394" i="8" s="1"/>
  <c r="V1394" i="8" s="1"/>
  <c r="P1394" i="8"/>
  <c r="R1394" i="8"/>
  <c r="I1395" i="8"/>
  <c r="O1395" i="8"/>
  <c r="P1395" i="8" s="1"/>
  <c r="R1395" i="8"/>
  <c r="T1395" i="8"/>
  <c r="V1395" i="8" s="1"/>
  <c r="I1396" i="8"/>
  <c r="P1396" i="8" s="1"/>
  <c r="O1396" i="8"/>
  <c r="T1396" i="8" s="1"/>
  <c r="R1396" i="8"/>
  <c r="I1397" i="8"/>
  <c r="R1397" i="8" s="1"/>
  <c r="O1397" i="8"/>
  <c r="P1397" i="8"/>
  <c r="T1397" i="8"/>
  <c r="V1397" i="8"/>
  <c r="I1398" i="8"/>
  <c r="R1398" i="8" s="1"/>
  <c r="V1398" i="8" s="1"/>
  <c r="O1398" i="8"/>
  <c r="P1398" i="8"/>
  <c r="T1398" i="8"/>
  <c r="I1399" i="8"/>
  <c r="R1399" i="8" s="1"/>
  <c r="O1399" i="8"/>
  <c r="I1400" i="8"/>
  <c r="P1400" i="8" s="1"/>
  <c r="O1400" i="8"/>
  <c r="T1400" i="8"/>
  <c r="I1401" i="8"/>
  <c r="R1401" i="8" s="1"/>
  <c r="V1401" i="8" s="1"/>
  <c r="O1401" i="8"/>
  <c r="P1401" i="8"/>
  <c r="T1401" i="8"/>
  <c r="I1402" i="8"/>
  <c r="R1402" i="8" s="1"/>
  <c r="O1402" i="8"/>
  <c r="P1402" i="8"/>
  <c r="T1402" i="8"/>
  <c r="I1403" i="8"/>
  <c r="R1403" i="8" s="1"/>
  <c r="O1403" i="8"/>
  <c r="I1404" i="8"/>
  <c r="P1404" i="8" s="1"/>
  <c r="O1404" i="8"/>
  <c r="R1404" i="8"/>
  <c r="V1404" i="8" s="1"/>
  <c r="T1404" i="8"/>
  <c r="I1405" i="8"/>
  <c r="R1405" i="8" s="1"/>
  <c r="V1405" i="8" s="1"/>
  <c r="O1405" i="8"/>
  <c r="P1405" i="8"/>
  <c r="T1405" i="8"/>
  <c r="I1406" i="8"/>
  <c r="R1406" i="8" s="1"/>
  <c r="V1406" i="8" s="1"/>
  <c r="O1406" i="8"/>
  <c r="P1406" i="8"/>
  <c r="T1406" i="8"/>
  <c r="I1407" i="8"/>
  <c r="R1407" i="8" s="1"/>
  <c r="O1407" i="8"/>
  <c r="I1408" i="8"/>
  <c r="P1408" i="8" s="1"/>
  <c r="O1408" i="8"/>
  <c r="R1408" i="8"/>
  <c r="V1408" i="8" s="1"/>
  <c r="T1408" i="8"/>
  <c r="I1409" i="8"/>
  <c r="R1409" i="8" s="1"/>
  <c r="V1409" i="8" s="1"/>
  <c r="O1409" i="8"/>
  <c r="P1409" i="8"/>
  <c r="T1409" i="8"/>
  <c r="I1410" i="8"/>
  <c r="R1410" i="8" s="1"/>
  <c r="O1410" i="8"/>
  <c r="P1410" i="8"/>
  <c r="T1410" i="8"/>
  <c r="I1411" i="8"/>
  <c r="R1411" i="8" s="1"/>
  <c r="O1411" i="8"/>
  <c r="I1412" i="8"/>
  <c r="O1412" i="8"/>
  <c r="T1412" i="8" s="1"/>
  <c r="I1413" i="8"/>
  <c r="O1413" i="8"/>
  <c r="T1413" i="8" s="1"/>
  <c r="V1413" i="8" s="1"/>
  <c r="P1413" i="8"/>
  <c r="R1413" i="8"/>
  <c r="K5" i="9"/>
  <c r="S5" i="9" s="1"/>
  <c r="P5" i="9"/>
  <c r="K6" i="9"/>
  <c r="P6" i="9"/>
  <c r="U6" i="9" s="1"/>
  <c r="K7" i="9"/>
  <c r="P7" i="9"/>
  <c r="U7" i="9" s="1"/>
  <c r="W7" i="9" s="1"/>
  <c r="Q7" i="9"/>
  <c r="S7" i="9"/>
  <c r="K8" i="9"/>
  <c r="P8" i="9"/>
  <c r="Q8" i="9" s="1"/>
  <c r="S8" i="9"/>
  <c r="K9" i="9"/>
  <c r="Q9" i="9" s="1"/>
  <c r="P9" i="9"/>
  <c r="U9" i="9" s="1"/>
  <c r="S9" i="9"/>
  <c r="W9" i="9" s="1"/>
  <c r="K10" i="9"/>
  <c r="P10" i="9"/>
  <c r="U10" i="9" s="1"/>
  <c r="K11" i="9"/>
  <c r="P11" i="9"/>
  <c r="U11" i="9" s="1"/>
  <c r="W11" i="9" s="1"/>
  <c r="Q11" i="9"/>
  <c r="S11" i="9"/>
  <c r="K12" i="9"/>
  <c r="P12" i="9"/>
  <c r="Q12" i="9" s="1"/>
  <c r="S12" i="9"/>
  <c r="U12" i="9"/>
  <c r="W12" i="9" s="1"/>
  <c r="K13" i="9"/>
  <c r="Q13" i="9" s="1"/>
  <c r="P13" i="9"/>
  <c r="U13" i="9" s="1"/>
  <c r="S13" i="9"/>
  <c r="W13" i="9" s="1"/>
  <c r="K14" i="9"/>
  <c r="P14" i="9"/>
  <c r="U14" i="9" s="1"/>
  <c r="K15" i="9"/>
  <c r="P15" i="9"/>
  <c r="U15" i="9" s="1"/>
  <c r="W15" i="9" s="1"/>
  <c r="Q15" i="9"/>
  <c r="S15" i="9"/>
  <c r="K16" i="9"/>
  <c r="P16" i="9"/>
  <c r="Q16" i="9" s="1"/>
  <c r="S16" i="9"/>
  <c r="K17" i="9"/>
  <c r="Q17" i="9" s="1"/>
  <c r="P17" i="9"/>
  <c r="U17" i="9" s="1"/>
  <c r="S17" i="9"/>
  <c r="K18" i="9"/>
  <c r="P18" i="9"/>
  <c r="U18" i="9" s="1"/>
  <c r="K19" i="9"/>
  <c r="P19" i="9"/>
  <c r="U19" i="9" s="1"/>
  <c r="W19" i="9" s="1"/>
  <c r="Q19" i="9"/>
  <c r="S19" i="9"/>
  <c r="K20" i="9"/>
  <c r="P20" i="9"/>
  <c r="Q20" i="9" s="1"/>
  <c r="S20" i="9"/>
  <c r="K21" i="9"/>
  <c r="Q21" i="9" s="1"/>
  <c r="P21" i="9"/>
  <c r="U21" i="9" s="1"/>
  <c r="S21" i="9"/>
  <c r="W21" i="9" s="1"/>
  <c r="K22" i="9"/>
  <c r="P22" i="9"/>
  <c r="U22" i="9" s="1"/>
  <c r="K23" i="9"/>
  <c r="P23" i="9"/>
  <c r="U23" i="9" s="1"/>
  <c r="W23" i="9" s="1"/>
  <c r="Q23" i="9"/>
  <c r="S23" i="9"/>
  <c r="K24" i="9"/>
  <c r="P24" i="9"/>
  <c r="Q24" i="9" s="1"/>
  <c r="S24" i="9"/>
  <c r="K25" i="9"/>
  <c r="Q25" i="9" s="1"/>
  <c r="P25" i="9"/>
  <c r="U25" i="9" s="1"/>
  <c r="S25" i="9"/>
  <c r="K26" i="9"/>
  <c r="P26" i="9"/>
  <c r="U26" i="9" s="1"/>
  <c r="K27" i="9"/>
  <c r="P27" i="9"/>
  <c r="U27" i="9" s="1"/>
  <c r="W27" i="9" s="1"/>
  <c r="Q27" i="9"/>
  <c r="S27" i="9"/>
  <c r="K28" i="9"/>
  <c r="P28" i="9"/>
  <c r="Q28" i="9" s="1"/>
  <c r="S28" i="9"/>
  <c r="U28" i="9"/>
  <c r="W28" i="9" s="1"/>
  <c r="K29" i="9"/>
  <c r="Q29" i="9" s="1"/>
  <c r="P29" i="9"/>
  <c r="U29" i="9" s="1"/>
  <c r="S29" i="9"/>
  <c r="W29" i="9" s="1"/>
  <c r="K30" i="9"/>
  <c r="P30" i="9"/>
  <c r="U30" i="9" s="1"/>
  <c r="K31" i="9"/>
  <c r="P31" i="9"/>
  <c r="U31" i="9" s="1"/>
  <c r="W31" i="9" s="1"/>
  <c r="Q31" i="9"/>
  <c r="S31" i="9"/>
  <c r="K32" i="9"/>
  <c r="P32" i="9"/>
  <c r="Q32" i="9" s="1"/>
  <c r="S32" i="9"/>
  <c r="K33" i="9"/>
  <c r="Q33" i="9" s="1"/>
  <c r="P33" i="9"/>
  <c r="U33" i="9" s="1"/>
  <c r="S33" i="9"/>
  <c r="K34" i="9"/>
  <c r="P34" i="9"/>
  <c r="U34" i="9" s="1"/>
  <c r="K35" i="9"/>
  <c r="P35" i="9"/>
  <c r="U35" i="9" s="1"/>
  <c r="W35" i="9" s="1"/>
  <c r="Q35" i="9"/>
  <c r="S35" i="9"/>
  <c r="K36" i="9"/>
  <c r="P36" i="9"/>
  <c r="Q36" i="9" s="1"/>
  <c r="S36" i="9"/>
  <c r="U36" i="9"/>
  <c r="W36" i="9" s="1"/>
  <c r="K37" i="9"/>
  <c r="Q37" i="9" s="1"/>
  <c r="P37" i="9"/>
  <c r="U37" i="9" s="1"/>
  <c r="S37" i="9"/>
  <c r="W37" i="9" s="1"/>
  <c r="K38" i="9"/>
  <c r="P38" i="9"/>
  <c r="U38" i="9" s="1"/>
  <c r="K39" i="9"/>
  <c r="P39" i="9"/>
  <c r="U39" i="9" s="1"/>
  <c r="W39" i="9" s="1"/>
  <c r="Q39" i="9"/>
  <c r="S39" i="9"/>
  <c r="K40" i="9"/>
  <c r="P40" i="9"/>
  <c r="Q40" i="9" s="1"/>
  <c r="S40" i="9"/>
  <c r="K41" i="9"/>
  <c r="Q41" i="9" s="1"/>
  <c r="P41" i="9"/>
  <c r="U41" i="9" s="1"/>
  <c r="S41" i="9"/>
  <c r="K43" i="9"/>
  <c r="P43" i="9"/>
  <c r="U43" i="9" s="1"/>
  <c r="K44" i="9"/>
  <c r="P44" i="9"/>
  <c r="U44" i="9" s="1"/>
  <c r="W44" i="9" s="1"/>
  <c r="Q44" i="9"/>
  <c r="S44" i="9"/>
  <c r="K45" i="9"/>
  <c r="P45" i="9"/>
  <c r="S45" i="9"/>
  <c r="K46" i="9"/>
  <c r="Q46" i="9" s="1"/>
  <c r="P46" i="9"/>
  <c r="S46" i="9"/>
  <c r="U46" i="9"/>
  <c r="K47" i="9"/>
  <c r="S47" i="9" s="1"/>
  <c r="P47" i="9"/>
  <c r="Q47" i="9"/>
  <c r="U47" i="9"/>
  <c r="W47" i="9"/>
  <c r="K48" i="9"/>
  <c r="S48" i="9" s="1"/>
  <c r="W48" i="9" s="1"/>
  <c r="P48" i="9"/>
  <c r="Q48" i="9"/>
  <c r="U48" i="9"/>
  <c r="K49" i="9"/>
  <c r="P49" i="9"/>
  <c r="U49" i="9" s="1"/>
  <c r="K50" i="9"/>
  <c r="Q50" i="9" s="1"/>
  <c r="P50" i="9"/>
  <c r="U50" i="9"/>
  <c r="K51" i="9"/>
  <c r="S51" i="9" s="1"/>
  <c r="P51" i="9"/>
  <c r="Q51" i="9"/>
  <c r="U51" i="9"/>
  <c r="W51" i="9"/>
  <c r="K52" i="9"/>
  <c r="S52" i="9" s="1"/>
  <c r="P52" i="9"/>
  <c r="Q52" i="9"/>
  <c r="U52" i="9"/>
  <c r="K53" i="9"/>
  <c r="Q53" i="9" s="1"/>
  <c r="P53" i="9"/>
  <c r="U53" i="9" s="1"/>
  <c r="K54" i="9"/>
  <c r="Q54" i="9" s="1"/>
  <c r="P54" i="9"/>
  <c r="U54" i="9"/>
  <c r="K55" i="9"/>
  <c r="S55" i="9" s="1"/>
  <c r="W55" i="9" s="1"/>
  <c r="P55" i="9"/>
  <c r="Q55" i="9"/>
  <c r="U55" i="9"/>
  <c r="K56" i="9"/>
  <c r="S56" i="9" s="1"/>
  <c r="W56" i="9" s="1"/>
  <c r="P56" i="9"/>
  <c r="Q56" i="9"/>
  <c r="U56" i="9"/>
  <c r="K57" i="9"/>
  <c r="Q57" i="9" s="1"/>
  <c r="P57" i="9"/>
  <c r="U57" i="9" s="1"/>
  <c r="S57" i="9"/>
  <c r="K58" i="9"/>
  <c r="P58" i="9"/>
  <c r="U58" i="9" s="1"/>
  <c r="K59" i="9"/>
  <c r="P59" i="9"/>
  <c r="U59" i="9" s="1"/>
  <c r="W59" i="9" s="1"/>
  <c r="Q59" i="9"/>
  <c r="S59" i="9"/>
  <c r="K61" i="9"/>
  <c r="P61" i="9"/>
  <c r="Q61" i="9" s="1"/>
  <c r="S61" i="9"/>
  <c r="U61" i="9"/>
  <c r="K62" i="9"/>
  <c r="Q62" i="9" s="1"/>
  <c r="P62" i="9"/>
  <c r="U62" i="9" s="1"/>
  <c r="S62" i="9"/>
  <c r="K63" i="9"/>
  <c r="P63" i="9"/>
  <c r="U63" i="9" s="1"/>
  <c r="K64" i="9"/>
  <c r="P64" i="9"/>
  <c r="U64" i="9" s="1"/>
  <c r="W64" i="9" s="1"/>
  <c r="Q64" i="9"/>
  <c r="S64" i="9"/>
  <c r="K65" i="9"/>
  <c r="P65" i="9"/>
  <c r="Q65" i="9" s="1"/>
  <c r="S65" i="9"/>
  <c r="K66" i="9"/>
  <c r="Q66" i="9" s="1"/>
  <c r="P66" i="9"/>
  <c r="U66" i="9" s="1"/>
  <c r="S66" i="9"/>
  <c r="K67" i="9"/>
  <c r="P67" i="9"/>
  <c r="U67" i="9" s="1"/>
  <c r="K68" i="9"/>
  <c r="P68" i="9"/>
  <c r="U68" i="9" s="1"/>
  <c r="W68" i="9" s="1"/>
  <c r="Q68" i="9"/>
  <c r="S68" i="9"/>
  <c r="K69" i="9"/>
  <c r="P69" i="9"/>
  <c r="Q69" i="9" s="1"/>
  <c r="S69" i="9"/>
  <c r="U69" i="9"/>
  <c r="K70" i="9"/>
  <c r="Q70" i="9" s="1"/>
  <c r="P70" i="9"/>
  <c r="U70" i="9" s="1"/>
  <c r="S70" i="9"/>
  <c r="W70" i="9" s="1"/>
  <c r="K71" i="9"/>
  <c r="P71" i="9"/>
  <c r="U71" i="9" s="1"/>
  <c r="K73" i="9"/>
  <c r="P73" i="9"/>
  <c r="U73" i="9" s="1"/>
  <c r="W73" i="9" s="1"/>
  <c r="Q73" i="9"/>
  <c r="S73" i="9"/>
  <c r="K74" i="9"/>
  <c r="P74" i="9"/>
  <c r="S74" i="9"/>
  <c r="K75" i="9"/>
  <c r="Q75" i="9" s="1"/>
  <c r="P75" i="9"/>
  <c r="U75" i="9" s="1"/>
  <c r="V75" i="9" s="1"/>
  <c r="S75" i="9"/>
  <c r="K76" i="9"/>
  <c r="S76" i="9" s="1"/>
  <c r="W76" i="9" s="1"/>
  <c r="P76" i="9"/>
  <c r="Q76" i="9"/>
  <c r="U76" i="9"/>
  <c r="K77" i="9"/>
  <c r="S77" i="9" s="1"/>
  <c r="P77" i="9"/>
  <c r="U77" i="9" s="1"/>
  <c r="Q77" i="9"/>
  <c r="W77" i="9"/>
  <c r="K78" i="9"/>
  <c r="Q78" i="9" s="1"/>
  <c r="P78" i="9"/>
  <c r="U78" i="9" s="1"/>
  <c r="S78" i="9"/>
  <c r="K79" i="9"/>
  <c r="P79" i="9"/>
  <c r="U79" i="9" s="1"/>
  <c r="K80" i="9"/>
  <c r="P80" i="9"/>
  <c r="U80" i="9" s="1"/>
  <c r="W80" i="9" s="1"/>
  <c r="Q80" i="9"/>
  <c r="S80" i="9"/>
  <c r="K81" i="9"/>
  <c r="P81" i="9"/>
  <c r="Q81" i="9" s="1"/>
  <c r="S81" i="9"/>
  <c r="K82" i="9"/>
  <c r="Q82" i="9" s="1"/>
  <c r="P82" i="9"/>
  <c r="U82" i="9" s="1"/>
  <c r="S82" i="9"/>
  <c r="K83" i="9"/>
  <c r="P83" i="9"/>
  <c r="U83" i="9" s="1"/>
  <c r="K84" i="9"/>
  <c r="P84" i="9"/>
  <c r="U84" i="9" s="1"/>
  <c r="W84" i="9" s="1"/>
  <c r="Q84" i="9"/>
  <c r="S84" i="9"/>
  <c r="K85" i="9"/>
  <c r="P85" i="9"/>
  <c r="Q85" i="9" s="1"/>
  <c r="S85" i="9"/>
  <c r="U85" i="9"/>
  <c r="K86" i="9"/>
  <c r="Q86" i="9" s="1"/>
  <c r="P86" i="9"/>
  <c r="U86" i="9" s="1"/>
  <c r="S86" i="9"/>
  <c r="W86" i="9" s="1"/>
  <c r="K87" i="9"/>
  <c r="P87" i="9"/>
  <c r="U87" i="9" s="1"/>
  <c r="K88" i="9"/>
  <c r="P88" i="9"/>
  <c r="U88" i="9" s="1"/>
  <c r="W88" i="9" s="1"/>
  <c r="Q88" i="9"/>
  <c r="S88" i="9"/>
  <c r="K89" i="9"/>
  <c r="P89" i="9"/>
  <c r="U89" i="9" s="1"/>
  <c r="S89" i="9"/>
  <c r="K90" i="9"/>
  <c r="Q90" i="9" s="1"/>
  <c r="P90" i="9"/>
  <c r="U90" i="9" s="1"/>
  <c r="S90" i="9"/>
  <c r="K91" i="9"/>
  <c r="P91" i="9"/>
  <c r="U91" i="9" s="1"/>
  <c r="K92" i="9"/>
  <c r="P92" i="9"/>
  <c r="U92" i="9" s="1"/>
  <c r="W92" i="9" s="1"/>
  <c r="Q92" i="9"/>
  <c r="S92" i="9"/>
  <c r="K93" i="9"/>
  <c r="Q93" i="9" s="1"/>
  <c r="P93" i="9"/>
  <c r="S93" i="9"/>
  <c r="U93" i="9"/>
  <c r="K94" i="9"/>
  <c r="Q94" i="9" s="1"/>
  <c r="P94" i="9"/>
  <c r="U94" i="9" s="1"/>
  <c r="S94" i="9"/>
  <c r="Z94" i="9"/>
  <c r="K95" i="9"/>
  <c r="S95" i="9" s="1"/>
  <c r="W95" i="9" s="1"/>
  <c r="P95" i="9"/>
  <c r="U95" i="9" s="1"/>
  <c r="Q95" i="9"/>
  <c r="K96" i="9"/>
  <c r="Q96" i="9" s="1"/>
  <c r="P96" i="9"/>
  <c r="U96" i="9" s="1"/>
  <c r="S96" i="9"/>
  <c r="W96" i="9" s="1"/>
  <c r="K97" i="9"/>
  <c r="P97" i="9"/>
  <c r="U97" i="9" s="1"/>
  <c r="K98" i="9"/>
  <c r="P98" i="9"/>
  <c r="U98" i="9" s="1"/>
  <c r="W98" i="9" s="1"/>
  <c r="Q98" i="9"/>
  <c r="S98" i="9"/>
  <c r="K99" i="9"/>
  <c r="Q99" i="9" s="1"/>
  <c r="P99" i="9"/>
  <c r="U99" i="9" s="1"/>
  <c r="S99" i="9"/>
  <c r="K100" i="9"/>
  <c r="Q100" i="9" s="1"/>
  <c r="P100" i="9"/>
  <c r="U100" i="9" s="1"/>
  <c r="S100" i="9"/>
  <c r="K101" i="9"/>
  <c r="P101" i="9"/>
  <c r="U101" i="9" s="1"/>
  <c r="K102" i="9"/>
  <c r="P102" i="9"/>
  <c r="U102" i="9" s="1"/>
  <c r="W102" i="9" s="1"/>
  <c r="Q102" i="9"/>
  <c r="S102" i="9"/>
  <c r="K103" i="9"/>
  <c r="Q103" i="9" s="1"/>
  <c r="P103" i="9"/>
  <c r="S103" i="9"/>
  <c r="W103" i="9" s="1"/>
  <c r="U103" i="9"/>
  <c r="K104" i="9"/>
  <c r="Q104" i="9" s="1"/>
  <c r="P104" i="9"/>
  <c r="U104" i="9" s="1"/>
  <c r="V104" i="9" s="1"/>
  <c r="S104" i="9"/>
  <c r="K105" i="9"/>
  <c r="S105" i="9" s="1"/>
  <c r="P105" i="9"/>
  <c r="Q105" i="9"/>
  <c r="U105" i="9"/>
  <c r="W105" i="9"/>
  <c r="K106" i="9"/>
  <c r="S106" i="9" s="1"/>
  <c r="W106" i="9" s="1"/>
  <c r="P106" i="9"/>
  <c r="Q106" i="9"/>
  <c r="U106" i="9"/>
  <c r="K107" i="9"/>
  <c r="P107" i="9"/>
  <c r="U107" i="9" s="1"/>
  <c r="K108" i="9"/>
  <c r="Q108" i="9" s="1"/>
  <c r="P108" i="9"/>
  <c r="U108" i="9"/>
  <c r="K109" i="9"/>
  <c r="S109" i="9" s="1"/>
  <c r="P109" i="9"/>
  <c r="Q109" i="9"/>
  <c r="U109" i="9"/>
  <c r="W109" i="9"/>
  <c r="K110" i="9"/>
  <c r="S110" i="9" s="1"/>
  <c r="W110" i="9" s="1"/>
  <c r="P110" i="9"/>
  <c r="Q110" i="9"/>
  <c r="U110" i="9"/>
  <c r="Q111" i="9"/>
  <c r="S111" i="9"/>
  <c r="U111" i="9"/>
  <c r="Q112" i="9"/>
  <c r="S112" i="9"/>
  <c r="U112" i="9"/>
  <c r="Q113" i="9"/>
  <c r="S113" i="9"/>
  <c r="U113" i="9"/>
  <c r="W113" i="9"/>
  <c r="Q114" i="9"/>
  <c r="S114" i="9"/>
  <c r="U114" i="9"/>
  <c r="Q115" i="9"/>
  <c r="S115" i="9"/>
  <c r="U115" i="9"/>
  <c r="W115" i="9"/>
  <c r="Q116" i="9"/>
  <c r="S116" i="9"/>
  <c r="W116" i="9" s="1"/>
  <c r="U116" i="9"/>
  <c r="Q117" i="9"/>
  <c r="S117" i="9"/>
  <c r="U117" i="9"/>
  <c r="W117" i="9"/>
  <c r="Q118" i="9"/>
  <c r="S118" i="9"/>
  <c r="W118" i="9" s="1"/>
  <c r="U118" i="9"/>
  <c r="Q119" i="9"/>
  <c r="S119" i="9"/>
  <c r="U119" i="9"/>
  <c r="W119" i="9"/>
  <c r="Q120" i="9"/>
  <c r="S120" i="9"/>
  <c r="U120" i="9"/>
  <c r="Q121" i="9"/>
  <c r="S121" i="9"/>
  <c r="U121" i="9"/>
  <c r="W121" i="9"/>
  <c r="Q122" i="9"/>
  <c r="S122" i="9"/>
  <c r="W122" i="9" s="1"/>
  <c r="U122" i="9"/>
  <c r="Q123" i="9"/>
  <c r="S123" i="9"/>
  <c r="U123" i="9"/>
  <c r="W123" i="9"/>
  <c r="Q124" i="9"/>
  <c r="S124" i="9"/>
  <c r="W124" i="9" s="1"/>
  <c r="U124" i="9"/>
  <c r="Q125" i="9"/>
  <c r="S125" i="9"/>
  <c r="U125" i="9"/>
  <c r="W125" i="9"/>
  <c r="Q126" i="9"/>
  <c r="S126" i="9"/>
  <c r="W126" i="9" s="1"/>
  <c r="U126" i="9"/>
  <c r="Q127" i="9"/>
  <c r="S127" i="9"/>
  <c r="U127" i="9"/>
  <c r="W127" i="9"/>
  <c r="Q128" i="9"/>
  <c r="S128" i="9"/>
  <c r="U128" i="9"/>
  <c r="Q129" i="9"/>
  <c r="S129" i="9"/>
  <c r="U129" i="9"/>
  <c r="W129" i="9"/>
  <c r="Q130" i="9"/>
  <c r="S130" i="9"/>
  <c r="U130" i="9"/>
  <c r="Q131" i="9"/>
  <c r="S131" i="9"/>
  <c r="U131" i="9"/>
  <c r="W131" i="9"/>
  <c r="Q132" i="9"/>
  <c r="S132" i="9"/>
  <c r="W132" i="9" s="1"/>
  <c r="U132" i="9"/>
  <c r="Q133" i="9"/>
  <c r="S133" i="9"/>
  <c r="U133" i="9"/>
  <c r="W133" i="9"/>
  <c r="Q134" i="9"/>
  <c r="S134" i="9"/>
  <c r="W134" i="9" s="1"/>
  <c r="U134" i="9"/>
  <c r="Q135" i="9"/>
  <c r="S135" i="9"/>
  <c r="U135" i="9"/>
  <c r="W135" i="9"/>
  <c r="Q136" i="9"/>
  <c r="S136" i="9"/>
  <c r="U136" i="9"/>
  <c r="Q137" i="9"/>
  <c r="S137" i="9"/>
  <c r="U137" i="9"/>
  <c r="W137" i="9"/>
  <c r="Q138" i="9"/>
  <c r="S138" i="9"/>
  <c r="W138" i="9" s="1"/>
  <c r="U138" i="9"/>
  <c r="Q139" i="9"/>
  <c r="S139" i="9"/>
  <c r="U139" i="9"/>
  <c r="W139" i="9"/>
  <c r="Q140" i="9"/>
  <c r="S140" i="9"/>
  <c r="W140" i="9" s="1"/>
  <c r="U140" i="9"/>
  <c r="Q141" i="9"/>
  <c r="S141" i="9"/>
  <c r="U141" i="9"/>
  <c r="W141" i="9"/>
  <c r="Q142" i="9"/>
  <c r="S142" i="9"/>
  <c r="W142" i="9" s="1"/>
  <c r="U142" i="9"/>
  <c r="Q143" i="9"/>
  <c r="S143" i="9"/>
  <c r="U143" i="9"/>
  <c r="W143" i="9"/>
  <c r="Q144" i="9"/>
  <c r="S144" i="9"/>
  <c r="U144" i="9"/>
  <c r="Q145" i="9"/>
  <c r="S145" i="9"/>
  <c r="U145" i="9"/>
  <c r="W145" i="9"/>
  <c r="Q146" i="9"/>
  <c r="S146" i="9"/>
  <c r="U146" i="9"/>
  <c r="Q147" i="9"/>
  <c r="S147" i="9"/>
  <c r="U147" i="9"/>
  <c r="W147" i="9"/>
  <c r="Q148" i="9"/>
  <c r="S148" i="9"/>
  <c r="W148" i="9" s="1"/>
  <c r="U148" i="9"/>
  <c r="Q149" i="9"/>
  <c r="S149" i="9"/>
  <c r="U149" i="9"/>
  <c r="W149" i="9"/>
  <c r="Q150" i="9"/>
  <c r="S150" i="9"/>
  <c r="W150" i="9" s="1"/>
  <c r="U150" i="9"/>
  <c r="Q151" i="9"/>
  <c r="S151" i="9"/>
  <c r="U151" i="9"/>
  <c r="W151" i="9"/>
  <c r="Q152" i="9"/>
  <c r="S152" i="9"/>
  <c r="U152" i="9"/>
  <c r="Q153" i="9"/>
  <c r="S153" i="9"/>
  <c r="U153" i="9"/>
  <c r="W153" i="9"/>
  <c r="Q154" i="9"/>
  <c r="S154" i="9"/>
  <c r="W154" i="9" s="1"/>
  <c r="U154" i="9"/>
  <c r="Q155" i="9"/>
  <c r="S155" i="9"/>
  <c r="U155" i="9"/>
  <c r="W155" i="9"/>
  <c r="Q156" i="9"/>
  <c r="S156" i="9"/>
  <c r="W156" i="9" s="1"/>
  <c r="U156" i="9"/>
  <c r="Q157" i="9"/>
  <c r="S157" i="9"/>
  <c r="U157" i="9"/>
  <c r="W157" i="9"/>
  <c r="Q158" i="9"/>
  <c r="S158" i="9"/>
  <c r="W158" i="9" s="1"/>
  <c r="U158" i="9"/>
  <c r="Q159" i="9"/>
  <c r="S159" i="9"/>
  <c r="U159" i="9"/>
  <c r="W159" i="9"/>
  <c r="K160" i="9"/>
  <c r="S160" i="9" s="1"/>
  <c r="W160" i="9" s="1"/>
  <c r="P160" i="9"/>
  <c r="Q160" i="9"/>
  <c r="U160" i="9"/>
  <c r="K161" i="9"/>
  <c r="P161" i="9"/>
  <c r="U161" i="9" s="1"/>
  <c r="K162" i="9"/>
  <c r="Q162" i="9" s="1"/>
  <c r="P162" i="9"/>
  <c r="U162" i="9" s="1"/>
  <c r="K163" i="9"/>
  <c r="S163" i="9" s="1"/>
  <c r="W163" i="9" s="1"/>
  <c r="P163" i="9"/>
  <c r="Q163" i="9"/>
  <c r="U163" i="9"/>
  <c r="K164" i="9"/>
  <c r="P164" i="9"/>
  <c r="Q164" i="9"/>
  <c r="S164" i="9"/>
  <c r="U164" i="9"/>
  <c r="W164" i="9" s="1"/>
  <c r="K165" i="9"/>
  <c r="Q165" i="9" s="1"/>
  <c r="P165" i="9"/>
  <c r="U165" i="9" s="1"/>
  <c r="K166" i="9"/>
  <c r="P166" i="9"/>
  <c r="U166" i="9"/>
  <c r="K167" i="9"/>
  <c r="S167" i="9" s="1"/>
  <c r="W167" i="9" s="1"/>
  <c r="P167" i="9"/>
  <c r="U167" i="9" s="1"/>
  <c r="Q167" i="9"/>
  <c r="K168" i="9"/>
  <c r="P168" i="9"/>
  <c r="Q168" i="9" s="1"/>
  <c r="S168" i="9"/>
  <c r="K169" i="9"/>
  <c r="P169" i="9"/>
  <c r="S169" i="9"/>
  <c r="K170" i="9"/>
  <c r="Q170" i="9" s="1"/>
  <c r="P170" i="9"/>
  <c r="S170" i="9"/>
  <c r="W170" i="9" s="1"/>
  <c r="U170" i="9"/>
  <c r="K171" i="9"/>
  <c r="S171" i="9" s="1"/>
  <c r="W171" i="9" s="1"/>
  <c r="P171" i="9"/>
  <c r="U171" i="9" s="1"/>
  <c r="Q171" i="9"/>
  <c r="K172" i="9"/>
  <c r="P172" i="9"/>
  <c r="Q172" i="9" s="1"/>
  <c r="S172" i="9"/>
  <c r="K173" i="9"/>
  <c r="P173" i="9"/>
  <c r="S173" i="9"/>
  <c r="K174" i="9"/>
  <c r="Q174" i="9" s="1"/>
  <c r="P174" i="9"/>
  <c r="S174" i="9"/>
  <c r="W174" i="9" s="1"/>
  <c r="U174" i="9"/>
  <c r="K175" i="9"/>
  <c r="S175" i="9" s="1"/>
  <c r="W175" i="9" s="1"/>
  <c r="P175" i="9"/>
  <c r="U175" i="9" s="1"/>
  <c r="Q175" i="9"/>
  <c r="K176" i="9"/>
  <c r="P176" i="9"/>
  <c r="Q176" i="9" s="1"/>
  <c r="S176" i="9"/>
  <c r="K177" i="9"/>
  <c r="Q177" i="9" s="1"/>
  <c r="P177" i="9"/>
  <c r="S177" i="9"/>
  <c r="K178" i="9"/>
  <c r="Q178" i="9" s="1"/>
  <c r="P178" i="9"/>
  <c r="U178" i="9"/>
  <c r="K179" i="9"/>
  <c r="P179" i="9"/>
  <c r="S179" i="9"/>
  <c r="K180" i="9"/>
  <c r="P180" i="9"/>
  <c r="U180" i="9"/>
  <c r="K181" i="9"/>
  <c r="S181" i="9" s="1"/>
  <c r="P181" i="9"/>
  <c r="U181" i="9" s="1"/>
  <c r="Q181" i="9"/>
  <c r="W181" i="9"/>
  <c r="K182" i="9"/>
  <c r="Q182" i="9" s="1"/>
  <c r="P182" i="9"/>
  <c r="U182" i="9" s="1"/>
  <c r="K183" i="9"/>
  <c r="P183" i="9"/>
  <c r="S183" i="9"/>
  <c r="K184" i="9"/>
  <c r="Q184" i="9" s="1"/>
  <c r="P184" i="9"/>
  <c r="U184" i="9"/>
  <c r="K185" i="9"/>
  <c r="S185" i="9" s="1"/>
  <c r="P185" i="9"/>
  <c r="Q185" i="9"/>
  <c r="U185" i="9"/>
  <c r="W185" i="9"/>
  <c r="K186" i="9"/>
  <c r="Q186" i="9" s="1"/>
  <c r="P186" i="9"/>
  <c r="U186" i="9" s="1"/>
  <c r="K187" i="9"/>
  <c r="Q187" i="9" s="1"/>
  <c r="P187" i="9"/>
  <c r="U187" i="9" s="1"/>
  <c r="K188" i="9"/>
  <c r="S188" i="9" s="1"/>
  <c r="P188" i="9"/>
  <c r="U188" i="9"/>
  <c r="K189" i="9"/>
  <c r="Q189" i="9" s="1"/>
  <c r="P189" i="9"/>
  <c r="U189" i="9" s="1"/>
  <c r="S189" i="9"/>
  <c r="K190" i="9"/>
  <c r="P190" i="9"/>
  <c r="S190" i="9"/>
  <c r="K191" i="9"/>
  <c r="Q191" i="9" s="1"/>
  <c r="P191" i="9"/>
  <c r="S191" i="9"/>
  <c r="W191" i="9" s="1"/>
  <c r="U191" i="9"/>
  <c r="K192" i="9"/>
  <c r="S192" i="9" s="1"/>
  <c r="W192" i="9" s="1"/>
  <c r="P192" i="9"/>
  <c r="U192" i="9" s="1"/>
  <c r="Q192" i="9"/>
  <c r="K193" i="9"/>
  <c r="Q193" i="9" s="1"/>
  <c r="P193" i="9"/>
  <c r="U193" i="9" s="1"/>
  <c r="S193" i="9"/>
  <c r="K194" i="9"/>
  <c r="P194" i="9"/>
  <c r="S194" i="9"/>
  <c r="K195" i="9"/>
  <c r="Q195" i="9" s="1"/>
  <c r="P195" i="9"/>
  <c r="S195" i="9"/>
  <c r="W195" i="9" s="1"/>
  <c r="U195" i="9"/>
  <c r="K196" i="9"/>
  <c r="P196" i="9"/>
  <c r="U196" i="9" s="1"/>
  <c r="Q196" i="9"/>
  <c r="S196" i="9"/>
  <c r="W196" i="9"/>
  <c r="K197" i="9"/>
  <c r="Q197" i="9" s="1"/>
  <c r="P197" i="9"/>
  <c r="S197" i="9"/>
  <c r="U197" i="9"/>
  <c r="K198" i="9"/>
  <c r="P198" i="9"/>
  <c r="S198" i="9"/>
  <c r="K199" i="9"/>
  <c r="Q199" i="9" s="1"/>
  <c r="P199" i="9"/>
  <c r="U199" i="9"/>
  <c r="K200" i="9"/>
  <c r="P200" i="9"/>
  <c r="U200" i="9" s="1"/>
  <c r="Q200" i="9"/>
  <c r="S200" i="9"/>
  <c r="W200" i="9"/>
  <c r="K201" i="9"/>
  <c r="P201" i="9"/>
  <c r="U201" i="9" s="1"/>
  <c r="S201" i="9"/>
  <c r="K202" i="9"/>
  <c r="Q202" i="9" s="1"/>
  <c r="P202" i="9"/>
  <c r="U202" i="9" s="1"/>
  <c r="S202" i="9"/>
  <c r="W202" i="9" s="1"/>
  <c r="K203" i="9"/>
  <c r="Q203" i="9" s="1"/>
  <c r="P203" i="9"/>
  <c r="U203" i="9"/>
  <c r="K204" i="9"/>
  <c r="P204" i="9"/>
  <c r="U204" i="9" s="1"/>
  <c r="Q204" i="9"/>
  <c r="S204" i="9"/>
  <c r="W204" i="9"/>
  <c r="K205" i="9"/>
  <c r="P205" i="9"/>
  <c r="U205" i="9" s="1"/>
  <c r="S205" i="9"/>
  <c r="K206" i="9"/>
  <c r="S206" i="9" s="1"/>
  <c r="Q206" i="9"/>
  <c r="U206" i="9"/>
  <c r="W206" i="9"/>
  <c r="K207" i="9"/>
  <c r="Q207" i="9" s="1"/>
  <c r="P207" i="9"/>
  <c r="U207" i="9" s="1"/>
  <c r="S207" i="9"/>
  <c r="K208" i="9"/>
  <c r="Q208" i="9" s="1"/>
  <c r="P208" i="9"/>
  <c r="S208" i="9"/>
  <c r="U208" i="9"/>
  <c r="K209" i="9"/>
  <c r="P209" i="9"/>
  <c r="U209" i="9" s="1"/>
  <c r="Q209" i="9"/>
  <c r="S209" i="9"/>
  <c r="W209" i="9"/>
  <c r="K210" i="9"/>
  <c r="Q210" i="9" s="1"/>
  <c r="P210" i="9"/>
  <c r="S210" i="9"/>
  <c r="U210" i="9"/>
  <c r="K211" i="9"/>
  <c r="Q211" i="9" s="1"/>
  <c r="P211" i="9"/>
  <c r="U211" i="9" s="1"/>
  <c r="S211" i="9"/>
  <c r="K212" i="9"/>
  <c r="Q212" i="9" s="1"/>
  <c r="P212" i="9"/>
  <c r="U212" i="9" s="1"/>
  <c r="K213" i="9"/>
  <c r="P213" i="9"/>
  <c r="U213" i="9" s="1"/>
  <c r="Q213" i="9"/>
  <c r="S213" i="9"/>
  <c r="W213" i="9"/>
  <c r="K214" i="9"/>
  <c r="Q214" i="9" s="1"/>
  <c r="P214" i="9"/>
  <c r="S214" i="9"/>
  <c r="U214" i="9"/>
  <c r="K215" i="9"/>
  <c r="Q215" i="9" s="1"/>
  <c r="P215" i="9"/>
  <c r="U215" i="9" s="1"/>
  <c r="S215" i="9"/>
  <c r="K216" i="9"/>
  <c r="U216" i="9"/>
  <c r="K217" i="9"/>
  <c r="Q217" i="9" s="1"/>
  <c r="P217" i="9"/>
  <c r="U217" i="9" s="1"/>
  <c r="S217" i="9"/>
  <c r="W217" i="9" s="1"/>
  <c r="K218" i="9"/>
  <c r="S218" i="9" s="1"/>
  <c r="P218" i="9"/>
  <c r="U218" i="9"/>
  <c r="W218" i="9"/>
  <c r="K219" i="9"/>
  <c r="S219" i="9" s="1"/>
  <c r="P219" i="9"/>
  <c r="Q219" i="9"/>
  <c r="U219" i="9"/>
  <c r="K220" i="9"/>
  <c r="Q220" i="9" s="1"/>
  <c r="P220" i="9"/>
  <c r="U220" i="9"/>
  <c r="K221" i="9"/>
  <c r="Q221" i="9" s="1"/>
  <c r="P221" i="9"/>
  <c r="U221" i="9" s="1"/>
  <c r="K222" i="9"/>
  <c r="P222" i="9"/>
  <c r="U222" i="9"/>
  <c r="K223" i="9"/>
  <c r="S223" i="9" s="1"/>
  <c r="P223" i="9"/>
  <c r="Q223" i="9"/>
  <c r="U223" i="9"/>
  <c r="K224" i="9"/>
  <c r="Q224" i="9" s="1"/>
  <c r="P224" i="9"/>
  <c r="U224" i="9" s="1"/>
  <c r="K225" i="9"/>
  <c r="Q225" i="9" s="1"/>
  <c r="P225" i="9"/>
  <c r="U225" i="9" s="1"/>
  <c r="K226" i="9"/>
  <c r="Q226" i="9" s="1"/>
  <c r="S226" i="9"/>
  <c r="W226" i="9" s="1"/>
  <c r="U226" i="9"/>
  <c r="K227" i="9"/>
  <c r="Q227" i="9" s="1"/>
  <c r="P227" i="9"/>
  <c r="U227" i="9" s="1"/>
  <c r="S227" i="9"/>
  <c r="W227" i="9" s="1"/>
  <c r="K228" i="9"/>
  <c r="S228" i="9" s="1"/>
  <c r="P228" i="9"/>
  <c r="U228" i="9" s="1"/>
  <c r="W228" i="9" s="1"/>
  <c r="Q228" i="9"/>
  <c r="K229" i="9"/>
  <c r="P229" i="9"/>
  <c r="Q229" i="9" s="1"/>
  <c r="S229" i="9"/>
  <c r="W229" i="9" s="1"/>
  <c r="U229" i="9"/>
  <c r="K230" i="9"/>
  <c r="P230" i="9"/>
  <c r="S230" i="9"/>
  <c r="K231" i="9"/>
  <c r="Q231" i="9" s="1"/>
  <c r="P231" i="9"/>
  <c r="U231" i="9"/>
  <c r="K232" i="9"/>
  <c r="S232" i="9" s="1"/>
  <c r="P232" i="9"/>
  <c r="U232" i="9" s="1"/>
  <c r="W232" i="9" s="1"/>
  <c r="Q232" i="9"/>
  <c r="K233" i="9"/>
  <c r="P233" i="9"/>
  <c r="Q233" i="9" s="1"/>
  <c r="S233" i="9"/>
  <c r="W233" i="9" s="1"/>
  <c r="U233" i="9"/>
  <c r="K234" i="9"/>
  <c r="P234" i="9"/>
  <c r="S234" i="9"/>
  <c r="K235" i="9"/>
  <c r="S235" i="9" s="1"/>
  <c r="P235" i="9"/>
  <c r="U235" i="9" s="1"/>
  <c r="Q235" i="9"/>
  <c r="W235" i="9"/>
  <c r="K236" i="9"/>
  <c r="P236" i="9"/>
  <c r="Q236" i="9"/>
  <c r="S236" i="9"/>
  <c r="W236" i="9" s="1"/>
  <c r="U236" i="9"/>
  <c r="K237" i="9"/>
  <c r="P237" i="9"/>
  <c r="U237" i="9" s="1"/>
  <c r="K238" i="9"/>
  <c r="Q238" i="9" s="1"/>
  <c r="P238" i="9"/>
  <c r="U238" i="9" s="1"/>
  <c r="S238" i="9"/>
  <c r="W238" i="9" s="1"/>
  <c r="K239" i="9"/>
  <c r="S239" i="9" s="1"/>
  <c r="P239" i="9"/>
  <c r="K240" i="9"/>
  <c r="Q240" i="9" s="1"/>
  <c r="P240" i="9"/>
  <c r="K241" i="9"/>
  <c r="S241" i="9" s="1"/>
  <c r="P241" i="9"/>
  <c r="U241" i="9" s="1"/>
  <c r="W241" i="9" s="1"/>
  <c r="Q241" i="9"/>
  <c r="K242" i="9"/>
  <c r="P242" i="9"/>
  <c r="Q242" i="9"/>
  <c r="S242" i="9"/>
  <c r="W242" i="9" s="1"/>
  <c r="U242" i="9"/>
  <c r="K243" i="9"/>
  <c r="P243" i="9"/>
  <c r="U243" i="9" s="1"/>
  <c r="K244" i="9"/>
  <c r="Q244" i="9" s="1"/>
  <c r="P244" i="9"/>
  <c r="U244" i="9" s="1"/>
  <c r="S244" i="9"/>
  <c r="W244" i="9" s="1"/>
  <c r="K245" i="9"/>
  <c r="S245" i="9" s="1"/>
  <c r="P245" i="9"/>
  <c r="U245" i="9" s="1"/>
  <c r="W245" i="9"/>
  <c r="K246" i="9"/>
  <c r="P246" i="9"/>
  <c r="Q246" i="9"/>
  <c r="S246" i="9"/>
  <c r="W246" i="9" s="1"/>
  <c r="U246" i="9"/>
  <c r="K247" i="9"/>
  <c r="P247" i="9"/>
  <c r="U247" i="9"/>
  <c r="K248" i="9"/>
  <c r="Q248" i="9" s="1"/>
  <c r="P248" i="9"/>
  <c r="U248" i="9" s="1"/>
  <c r="K249" i="9"/>
  <c r="S249" i="9" s="1"/>
  <c r="W249" i="9" s="1"/>
  <c r="P249" i="9"/>
  <c r="U249" i="9" s="1"/>
  <c r="K250" i="9"/>
  <c r="P250" i="9"/>
  <c r="Q250" i="9"/>
  <c r="S250" i="9"/>
  <c r="U250" i="9"/>
  <c r="W250" i="9"/>
  <c r="H251" i="9"/>
  <c r="K251" i="9"/>
  <c r="P251" i="9"/>
  <c r="U251" i="9" s="1"/>
  <c r="K252" i="9"/>
  <c r="P252" i="9"/>
  <c r="Q252" i="9"/>
  <c r="S252" i="9"/>
  <c r="U252" i="9"/>
  <c r="K253" i="9"/>
  <c r="Q253" i="9" s="1"/>
  <c r="P253" i="9"/>
  <c r="S253" i="9"/>
  <c r="U253" i="9"/>
  <c r="K254" i="9"/>
  <c r="Q254" i="9" s="1"/>
  <c r="P254" i="9"/>
  <c r="U254" i="9"/>
  <c r="K255" i="9"/>
  <c r="S255" i="9" s="1"/>
  <c r="P255" i="9"/>
  <c r="U255" i="9" s="1"/>
  <c r="W255" i="9"/>
  <c r="K256" i="9"/>
  <c r="S256" i="9" s="1"/>
  <c r="P256" i="9"/>
  <c r="Q256" i="9"/>
  <c r="U256" i="9"/>
  <c r="K257" i="9"/>
  <c r="P257" i="9"/>
  <c r="Q257" i="9" s="1"/>
  <c r="S257" i="9"/>
  <c r="U257" i="9"/>
  <c r="K258" i="9"/>
  <c r="Q258" i="9" s="1"/>
  <c r="P258" i="9"/>
  <c r="U258" i="9"/>
  <c r="K259" i="9"/>
  <c r="S259" i="9" s="1"/>
  <c r="P259" i="9"/>
  <c r="U259" i="9" s="1"/>
  <c r="W259" i="9"/>
  <c r="K260" i="9"/>
  <c r="P260" i="9"/>
  <c r="U260" i="9" s="1"/>
  <c r="Q260" i="9"/>
  <c r="S260" i="9"/>
  <c r="K261" i="9"/>
  <c r="P261" i="9"/>
  <c r="U261" i="9" s="1"/>
  <c r="S261" i="9"/>
  <c r="K262" i="9"/>
  <c r="Q262" i="9" s="1"/>
  <c r="P262" i="9"/>
  <c r="U262" i="9"/>
  <c r="K263" i="9"/>
  <c r="P263" i="9"/>
  <c r="Q263" i="9"/>
  <c r="S263" i="9"/>
  <c r="U263" i="9"/>
  <c r="W263" i="9"/>
  <c r="K264" i="9"/>
  <c r="P264" i="9"/>
  <c r="U264" i="9"/>
  <c r="K265" i="9"/>
  <c r="P265" i="9"/>
  <c r="U265" i="9" s="1"/>
  <c r="Q265" i="9"/>
  <c r="S265" i="9"/>
  <c r="W265" i="9" s="1"/>
  <c r="K266" i="9"/>
  <c r="Q266" i="9" s="1"/>
  <c r="P266" i="9"/>
  <c r="U266" i="9"/>
  <c r="K267" i="9"/>
  <c r="P267" i="9"/>
  <c r="Q267" i="9"/>
  <c r="S267" i="9"/>
  <c r="U267" i="9"/>
  <c r="W267" i="9"/>
  <c r="K268" i="9"/>
  <c r="P268" i="9"/>
  <c r="U268" i="9" s="1"/>
  <c r="K269" i="9"/>
  <c r="P269" i="9"/>
  <c r="S269" i="9"/>
  <c r="K270" i="9"/>
  <c r="S270" i="9" s="1"/>
  <c r="W270" i="9" s="1"/>
  <c r="P270" i="9"/>
  <c r="U270" i="9" s="1"/>
  <c r="K271" i="9"/>
  <c r="P271" i="9"/>
  <c r="Q271" i="9"/>
  <c r="S271" i="9"/>
  <c r="U271" i="9"/>
  <c r="K272" i="9"/>
  <c r="P272" i="9"/>
  <c r="Q272" i="9" s="1"/>
  <c r="S272" i="9"/>
  <c r="U272" i="9"/>
  <c r="W272" i="9" s="1"/>
  <c r="K273" i="9"/>
  <c r="Q273" i="9" s="1"/>
  <c r="P273" i="9"/>
  <c r="S273" i="9"/>
  <c r="W273" i="9" s="1"/>
  <c r="U273" i="9"/>
  <c r="K274" i="9"/>
  <c r="S274" i="9" s="1"/>
  <c r="P274" i="9"/>
  <c r="U274" i="9" s="1"/>
  <c r="Q274" i="9"/>
  <c r="W274" i="9"/>
  <c r="K275" i="9"/>
  <c r="P275" i="9"/>
  <c r="Q275" i="9"/>
  <c r="S275" i="9"/>
  <c r="W275" i="9" s="1"/>
  <c r="U275" i="9"/>
  <c r="K276" i="9"/>
  <c r="P276" i="9"/>
  <c r="S276" i="9"/>
  <c r="K277" i="9"/>
  <c r="Q277" i="9" s="1"/>
  <c r="P277" i="9"/>
  <c r="U277" i="9"/>
  <c r="K278" i="9"/>
  <c r="P278" i="9"/>
  <c r="U278" i="9" s="1"/>
  <c r="K279" i="9"/>
  <c r="P279" i="9"/>
  <c r="Q279" i="9"/>
  <c r="S279" i="9"/>
  <c r="U279" i="9"/>
  <c r="K280" i="9"/>
  <c r="P280" i="9"/>
  <c r="Q280" i="9" s="1"/>
  <c r="S280" i="9"/>
  <c r="U280" i="9"/>
  <c r="W280" i="9" s="1"/>
  <c r="K281" i="9"/>
  <c r="Q281" i="9" s="1"/>
  <c r="P281" i="9"/>
  <c r="S281" i="9"/>
  <c r="W281" i="9" s="1"/>
  <c r="U281" i="9"/>
  <c r="K282" i="9"/>
  <c r="S282" i="9" s="1"/>
  <c r="P282" i="9"/>
  <c r="U282" i="9" s="1"/>
  <c r="Q282" i="9"/>
  <c r="W282" i="9"/>
  <c r="K283" i="9"/>
  <c r="P283" i="9"/>
  <c r="Q283" i="9"/>
  <c r="S283" i="9"/>
  <c r="W283" i="9" s="1"/>
  <c r="U283" i="9"/>
  <c r="K284" i="9"/>
  <c r="P284" i="9"/>
  <c r="Q284" i="9" s="1"/>
  <c r="S284" i="9"/>
  <c r="K285" i="9"/>
  <c r="P285" i="9"/>
  <c r="U285" i="9"/>
  <c r="K286" i="9"/>
  <c r="S286" i="9" s="1"/>
  <c r="W286" i="9" s="1"/>
  <c r="P286" i="9"/>
  <c r="U286" i="9" s="1"/>
  <c r="K287" i="9"/>
  <c r="P287" i="9"/>
  <c r="Q287" i="9"/>
  <c r="S287" i="9"/>
  <c r="U287" i="9"/>
  <c r="K288" i="9"/>
  <c r="P288" i="9"/>
  <c r="Q288" i="9" s="1"/>
  <c r="S288" i="9"/>
  <c r="U288" i="9"/>
  <c r="W288" i="9" s="1"/>
  <c r="K289" i="9"/>
  <c r="Q289" i="9" s="1"/>
  <c r="P289" i="9"/>
  <c r="S289" i="9"/>
  <c r="W289" i="9" s="1"/>
  <c r="U289" i="9"/>
  <c r="K290" i="9"/>
  <c r="S290" i="9" s="1"/>
  <c r="W290" i="9" s="1"/>
  <c r="P290" i="9"/>
  <c r="U290" i="9" s="1"/>
  <c r="Q290" i="9"/>
  <c r="K291" i="9"/>
  <c r="P291" i="9"/>
  <c r="Q291" i="9"/>
  <c r="S291" i="9"/>
  <c r="W291" i="9" s="1"/>
  <c r="U291" i="9"/>
  <c r="K292" i="9"/>
  <c r="P292" i="9"/>
  <c r="S292" i="9"/>
  <c r="K293" i="9"/>
  <c r="Q293" i="9" s="1"/>
  <c r="P293" i="9"/>
  <c r="U293" i="9"/>
  <c r="K294" i="9"/>
  <c r="P294" i="9"/>
  <c r="U294" i="9" s="1"/>
  <c r="K295" i="9"/>
  <c r="Q295" i="9" s="1"/>
  <c r="P295" i="9"/>
  <c r="U295" i="9"/>
  <c r="K296" i="9"/>
  <c r="P296" i="9"/>
  <c r="Q296" i="9" s="1"/>
  <c r="S296" i="9"/>
  <c r="W296" i="9" s="1"/>
  <c r="U296" i="9"/>
  <c r="K297" i="9"/>
  <c r="Q297" i="9" s="1"/>
  <c r="P297" i="9"/>
  <c r="S297" i="9"/>
  <c r="W297" i="9" s="1"/>
  <c r="U297" i="9"/>
  <c r="K298" i="9"/>
  <c r="S298" i="9" s="1"/>
  <c r="W298" i="9" s="1"/>
  <c r="P298" i="9"/>
  <c r="U298" i="9" s="1"/>
  <c r="K299" i="9"/>
  <c r="P299" i="9"/>
  <c r="U299" i="9"/>
  <c r="K300" i="9"/>
  <c r="P300" i="9"/>
  <c r="Q300" i="9" s="1"/>
  <c r="S300" i="9"/>
  <c r="K301" i="9"/>
  <c r="P301" i="9"/>
  <c r="Q301" i="9" s="1"/>
  <c r="S301" i="9"/>
  <c r="K302" i="9"/>
  <c r="Q302" i="9" s="1"/>
  <c r="P302" i="9"/>
  <c r="S302" i="9"/>
  <c r="W302" i="9" s="1"/>
  <c r="U302" i="9"/>
  <c r="K303" i="9"/>
  <c r="P303" i="9"/>
  <c r="S303" i="9"/>
  <c r="K304" i="9"/>
  <c r="Q304" i="9" s="1"/>
  <c r="P304" i="9"/>
  <c r="U304" i="9" s="1"/>
  <c r="S304" i="9"/>
  <c r="K305" i="9"/>
  <c r="P305" i="9"/>
  <c r="Q305" i="9" s="1"/>
  <c r="S305" i="9"/>
  <c r="K306" i="9"/>
  <c r="Q306" i="9" s="1"/>
  <c r="P306" i="9"/>
  <c r="S306" i="9"/>
  <c r="W306" i="9" s="1"/>
  <c r="U306" i="9"/>
  <c r="K307" i="9"/>
  <c r="P307" i="9"/>
  <c r="S307" i="9"/>
  <c r="K308" i="9"/>
  <c r="Q308" i="9" s="1"/>
  <c r="P308" i="9"/>
  <c r="U308" i="9" s="1"/>
  <c r="S308" i="9"/>
  <c r="K309" i="9"/>
  <c r="P309" i="9"/>
  <c r="Q309" i="9" s="1"/>
  <c r="S309" i="9"/>
  <c r="K310" i="9"/>
  <c r="Q310" i="9" s="1"/>
  <c r="P310" i="9"/>
  <c r="S310" i="9"/>
  <c r="W310" i="9" s="1"/>
  <c r="U310" i="9"/>
  <c r="W311" i="9"/>
  <c r="X311" i="9"/>
  <c r="R312" i="9"/>
  <c r="U312" i="9" s="1"/>
  <c r="R313" i="9"/>
  <c r="S313" i="9" s="1"/>
  <c r="R314" i="9"/>
  <c r="U314" i="9" s="1"/>
  <c r="R315" i="9"/>
  <c r="S315" i="9" s="1"/>
  <c r="R316" i="9"/>
  <c r="U316" i="9" s="1"/>
  <c r="S317" i="9"/>
  <c r="W317" i="9" s="1"/>
  <c r="U317" i="9"/>
  <c r="R318" i="9"/>
  <c r="R319" i="9"/>
  <c r="S319" i="9" s="1"/>
  <c r="R320" i="9"/>
  <c r="R321" i="9"/>
  <c r="S321" i="9" s="1"/>
  <c r="R322" i="9"/>
  <c r="R323" i="9"/>
  <c r="S323" i="9" s="1"/>
  <c r="K324" i="9"/>
  <c r="P324" i="9"/>
  <c r="R324" i="9"/>
  <c r="U324" i="9"/>
  <c r="K325" i="9"/>
  <c r="P325" i="9"/>
  <c r="Q325" i="9"/>
  <c r="R325" i="9"/>
  <c r="S325" i="9" s="1"/>
  <c r="K326" i="9"/>
  <c r="Q326" i="9" s="1"/>
  <c r="P326" i="9"/>
  <c r="R326" i="9"/>
  <c r="S326" i="9" s="1"/>
  <c r="K327" i="9"/>
  <c r="P327" i="9"/>
  <c r="R327" i="9"/>
  <c r="U327" i="9"/>
  <c r="K328" i="9"/>
  <c r="P328" i="9"/>
  <c r="R328" i="9"/>
  <c r="S328" i="9" s="1"/>
  <c r="K329" i="9"/>
  <c r="P329" i="9"/>
  <c r="Q329" i="9"/>
  <c r="R329" i="9"/>
  <c r="U329" i="9" s="1"/>
  <c r="K330" i="9"/>
  <c r="Q330" i="9" s="1"/>
  <c r="P330" i="9"/>
  <c r="R330" i="9"/>
  <c r="K331" i="9"/>
  <c r="Q331" i="9" s="1"/>
  <c r="P331" i="9"/>
  <c r="U331" i="9" s="1"/>
  <c r="R331" i="9"/>
  <c r="S331" i="9"/>
  <c r="W331" i="9" s="1"/>
  <c r="K332" i="9"/>
  <c r="P332" i="9"/>
  <c r="Q332" i="9" s="1"/>
  <c r="R332" i="9"/>
  <c r="S332" i="9" s="1"/>
  <c r="U332" i="9"/>
  <c r="K333" i="9"/>
  <c r="P333" i="9"/>
  <c r="Q333" i="9"/>
  <c r="R333" i="9"/>
  <c r="S333" i="9" s="1"/>
  <c r="K334" i="9"/>
  <c r="Q334" i="9" s="1"/>
  <c r="P334" i="9"/>
  <c r="R334" i="9"/>
  <c r="S334" i="9" s="1"/>
  <c r="K335" i="9"/>
  <c r="P335" i="9"/>
  <c r="R335" i="9"/>
  <c r="U335" i="9"/>
  <c r="K336" i="9"/>
  <c r="P336" i="9"/>
  <c r="R336" i="9"/>
  <c r="S336" i="9" s="1"/>
  <c r="K337" i="9"/>
  <c r="P337" i="9"/>
  <c r="Q337" i="9"/>
  <c r="R337" i="9"/>
  <c r="U337" i="9" s="1"/>
  <c r="K338" i="9"/>
  <c r="Q338" i="9" s="1"/>
  <c r="P338" i="9"/>
  <c r="R338" i="9"/>
  <c r="K339" i="9"/>
  <c r="Q339" i="9" s="1"/>
  <c r="P339" i="9"/>
  <c r="U339" i="9" s="1"/>
  <c r="R339" i="9"/>
  <c r="S339" i="9"/>
  <c r="K340" i="9"/>
  <c r="P340" i="9"/>
  <c r="Q340" i="9" s="1"/>
  <c r="R340" i="9"/>
  <c r="S340" i="9" s="1"/>
  <c r="W340" i="9" s="1"/>
  <c r="U340" i="9"/>
  <c r="K341" i="9"/>
  <c r="P341" i="9"/>
  <c r="Q341" i="9"/>
  <c r="R341" i="9"/>
  <c r="S341" i="9" s="1"/>
  <c r="K342" i="9"/>
  <c r="Q342" i="9" s="1"/>
  <c r="P342" i="9"/>
  <c r="R342" i="9"/>
  <c r="S342" i="9" s="1"/>
  <c r="K343" i="9"/>
  <c r="Q343" i="9" s="1"/>
  <c r="P343" i="9"/>
  <c r="R343" i="9"/>
  <c r="S343" i="9"/>
  <c r="W343" i="9" s="1"/>
  <c r="U343" i="9"/>
  <c r="K344" i="9"/>
  <c r="P344" i="9"/>
  <c r="R344" i="9"/>
  <c r="S344" i="9" s="1"/>
  <c r="K345" i="9"/>
  <c r="P345" i="9"/>
  <c r="Q345" i="9"/>
  <c r="R345" i="9"/>
  <c r="U345" i="9" s="1"/>
  <c r="K346" i="9"/>
  <c r="Q346" i="9" s="1"/>
  <c r="P346" i="9"/>
  <c r="R346" i="9"/>
  <c r="K347" i="9"/>
  <c r="Q347" i="9" s="1"/>
  <c r="P347" i="9"/>
  <c r="U347" i="9" s="1"/>
  <c r="R347" i="9"/>
  <c r="S347" i="9"/>
  <c r="W347" i="9" s="1"/>
  <c r="K348" i="9"/>
  <c r="P348" i="9"/>
  <c r="R348" i="9"/>
  <c r="S348" i="9" s="1"/>
  <c r="K349" i="9"/>
  <c r="P349" i="9"/>
  <c r="Q349" i="9"/>
  <c r="R349" i="9"/>
  <c r="S349" i="9" s="1"/>
  <c r="K350" i="9"/>
  <c r="Q350" i="9" s="1"/>
  <c r="P350" i="9"/>
  <c r="R350" i="9"/>
  <c r="K351" i="9"/>
  <c r="Q351" i="9" s="1"/>
  <c r="P351" i="9"/>
  <c r="R351" i="9"/>
  <c r="S351" i="9"/>
  <c r="W351" i="9" s="1"/>
  <c r="U351" i="9"/>
  <c r="K352" i="9"/>
  <c r="P352" i="9"/>
  <c r="Q352" i="9" s="1"/>
  <c r="R352" i="9"/>
  <c r="S352" i="9" s="1"/>
  <c r="U352" i="9"/>
  <c r="K353" i="9"/>
  <c r="P353" i="9"/>
  <c r="Q353" i="9"/>
  <c r="R353" i="9"/>
  <c r="U353" i="9" s="1"/>
  <c r="K354" i="9"/>
  <c r="Q354" i="9" s="1"/>
  <c r="P354" i="9"/>
  <c r="R354" i="9"/>
  <c r="K355" i="9"/>
  <c r="Q355" i="9" s="1"/>
  <c r="P355" i="9"/>
  <c r="U355" i="9" s="1"/>
  <c r="R355" i="9"/>
  <c r="S355" i="9"/>
  <c r="W355" i="9" s="1"/>
  <c r="K356" i="9"/>
  <c r="P356" i="9"/>
  <c r="Q356" i="9" s="1"/>
  <c r="R356" i="9"/>
  <c r="S356" i="9" s="1"/>
  <c r="K357" i="9"/>
  <c r="P357" i="9"/>
  <c r="Q357" i="9"/>
  <c r="R357" i="9"/>
  <c r="S357" i="9" s="1"/>
  <c r="K358" i="9"/>
  <c r="Q358" i="9" s="1"/>
  <c r="P358" i="9"/>
  <c r="R358" i="9"/>
  <c r="K359" i="9"/>
  <c r="Q359" i="9" s="1"/>
  <c r="P359" i="9"/>
  <c r="R359" i="9"/>
  <c r="S359" i="9"/>
  <c r="W359" i="9" s="1"/>
  <c r="U359" i="9"/>
  <c r="K360" i="9"/>
  <c r="P360" i="9"/>
  <c r="Q360" i="9" s="1"/>
  <c r="R360" i="9"/>
  <c r="S360" i="9" s="1"/>
  <c r="U360" i="9"/>
  <c r="K361" i="9"/>
  <c r="P361" i="9"/>
  <c r="Q361" i="9"/>
  <c r="R361" i="9"/>
  <c r="U361" i="9" s="1"/>
  <c r="K362" i="9"/>
  <c r="Q362" i="9" s="1"/>
  <c r="P362" i="9"/>
  <c r="R362" i="9"/>
  <c r="K363" i="9"/>
  <c r="Q363" i="9" s="1"/>
  <c r="P363" i="9"/>
  <c r="U363" i="9" s="1"/>
  <c r="R363" i="9"/>
  <c r="S363" i="9"/>
  <c r="W363" i="9" s="1"/>
  <c r="K364" i="9"/>
  <c r="P364" i="9"/>
  <c r="S364" i="9"/>
  <c r="K365" i="9"/>
  <c r="Q365" i="9" s="1"/>
  <c r="P365" i="9"/>
  <c r="R365" i="9"/>
  <c r="K366" i="9"/>
  <c r="P366" i="9"/>
  <c r="R366" i="9"/>
  <c r="U366" i="9"/>
  <c r="K367" i="9"/>
  <c r="P367" i="9"/>
  <c r="Q367" i="9" s="1"/>
  <c r="R367" i="9"/>
  <c r="S367" i="9" s="1"/>
  <c r="U367" i="9"/>
  <c r="K368" i="9"/>
  <c r="P368" i="9"/>
  <c r="Q368" i="9"/>
  <c r="R368" i="9"/>
  <c r="U368" i="9" s="1"/>
  <c r="K369" i="9"/>
  <c r="Q369" i="9" s="1"/>
  <c r="P369" i="9"/>
  <c r="R369" i="9"/>
  <c r="K370" i="9"/>
  <c r="Q370" i="9" s="1"/>
  <c r="P370" i="9"/>
  <c r="U370" i="9" s="1"/>
  <c r="R370" i="9"/>
  <c r="S370" i="9"/>
  <c r="W370" i="9" s="1"/>
  <c r="K371" i="9"/>
  <c r="P371" i="9"/>
  <c r="Q371" i="9" s="1"/>
  <c r="R371" i="9"/>
  <c r="S371" i="9" s="1"/>
  <c r="U371" i="9"/>
  <c r="K372" i="9"/>
  <c r="P372" i="9"/>
  <c r="Q372" i="9"/>
  <c r="R372" i="9"/>
  <c r="S372" i="9" s="1"/>
  <c r="K373" i="9"/>
  <c r="Q373" i="9" s="1"/>
  <c r="P373" i="9"/>
  <c r="R373" i="9"/>
  <c r="K374" i="9"/>
  <c r="Q374" i="9" s="1"/>
  <c r="P374" i="9"/>
  <c r="R374" i="9"/>
  <c r="S374" i="9"/>
  <c r="W374" i="9" s="1"/>
  <c r="U374" i="9"/>
  <c r="K375" i="9"/>
  <c r="P375" i="9"/>
  <c r="S375" i="9"/>
  <c r="K376" i="9"/>
  <c r="Q376" i="9" s="1"/>
  <c r="P376" i="9"/>
  <c r="S376" i="9"/>
  <c r="W376" i="9" s="1"/>
  <c r="U376" i="9"/>
  <c r="K377" i="9"/>
  <c r="P377" i="9"/>
  <c r="S377" i="9"/>
  <c r="K378" i="9"/>
  <c r="Q378" i="9" s="1"/>
  <c r="P378" i="9"/>
  <c r="S378" i="9"/>
  <c r="W378" i="9" s="1"/>
  <c r="U378" i="9"/>
  <c r="K379" i="9"/>
  <c r="P379" i="9"/>
  <c r="S379" i="9"/>
  <c r="K380" i="9"/>
  <c r="Q380" i="9" s="1"/>
  <c r="P380" i="9"/>
  <c r="U380" i="9" s="1"/>
  <c r="V380" i="9" s="1"/>
  <c r="S380" i="9"/>
  <c r="W380" i="9" s="1"/>
  <c r="K381" i="9"/>
  <c r="P381" i="9"/>
  <c r="Q381" i="9"/>
  <c r="S381" i="9"/>
  <c r="W381" i="9" s="1"/>
  <c r="U381" i="9"/>
  <c r="K382" i="9"/>
  <c r="P382" i="9"/>
  <c r="U382" i="9"/>
  <c r="K383" i="9"/>
  <c r="P383" i="9"/>
  <c r="Q383" i="9"/>
  <c r="S383" i="9"/>
  <c r="W383" i="9" s="1"/>
  <c r="U383" i="9"/>
  <c r="K384" i="9"/>
  <c r="P384" i="9"/>
  <c r="U384" i="9"/>
  <c r="K385" i="9"/>
  <c r="P385" i="9"/>
  <c r="Q385" i="9"/>
  <c r="S385" i="9"/>
  <c r="W385" i="9" s="1"/>
  <c r="U385" i="9"/>
  <c r="K386" i="9"/>
  <c r="P386" i="9"/>
  <c r="K387" i="9"/>
  <c r="Q387" i="9" s="1"/>
  <c r="P387" i="9"/>
  <c r="S387" i="9"/>
  <c r="W387" i="9" s="1"/>
  <c r="U387" i="9"/>
  <c r="K388" i="9"/>
  <c r="P388" i="9"/>
  <c r="Q388" i="9" s="1"/>
  <c r="S388" i="9"/>
  <c r="K389" i="9"/>
  <c r="P389" i="9"/>
  <c r="U389" i="9"/>
  <c r="K390" i="9"/>
  <c r="P390" i="9"/>
  <c r="Q390" i="9"/>
  <c r="S390" i="9"/>
  <c r="W390" i="9" s="1"/>
  <c r="U390" i="9"/>
  <c r="K391" i="9"/>
  <c r="P391" i="9"/>
  <c r="U391" i="9"/>
  <c r="K392" i="9"/>
  <c r="P392" i="9"/>
  <c r="Q392" i="9"/>
  <c r="S392" i="9"/>
  <c r="W392" i="9" s="1"/>
  <c r="U392" i="9"/>
  <c r="K393" i="9"/>
  <c r="P393" i="9"/>
  <c r="U393" i="9"/>
  <c r="K394" i="9"/>
  <c r="P394" i="9"/>
  <c r="Q394" i="9"/>
  <c r="S394" i="9"/>
  <c r="W394" i="9" s="1"/>
  <c r="U394" i="9"/>
  <c r="K395" i="9"/>
  <c r="P395" i="9"/>
  <c r="U395" i="9"/>
  <c r="K396" i="9"/>
  <c r="P396" i="9"/>
  <c r="Q396" i="9"/>
  <c r="S396" i="9"/>
  <c r="W396" i="9" s="1"/>
  <c r="U396" i="9"/>
  <c r="K397" i="9"/>
  <c r="P397" i="9"/>
  <c r="U397" i="9"/>
  <c r="K398" i="9"/>
  <c r="P398" i="9"/>
  <c r="Q398" i="9"/>
  <c r="S398" i="9"/>
  <c r="W398" i="9" s="1"/>
  <c r="U398" i="9"/>
  <c r="K399" i="9"/>
  <c r="P399" i="9"/>
  <c r="U399" i="9"/>
  <c r="K400" i="9"/>
  <c r="P400" i="9"/>
  <c r="Q400" i="9"/>
  <c r="S400" i="9"/>
  <c r="W400" i="9" s="1"/>
  <c r="U400" i="9"/>
  <c r="K401" i="9"/>
  <c r="P401" i="9"/>
  <c r="U401" i="9"/>
  <c r="K402" i="9"/>
  <c r="P402" i="9"/>
  <c r="Q402" i="9"/>
  <c r="S402" i="9"/>
  <c r="W402" i="9" s="1"/>
  <c r="U402" i="9"/>
  <c r="K403" i="9"/>
  <c r="P403" i="9"/>
  <c r="U403" i="9"/>
  <c r="K404" i="9"/>
  <c r="P404" i="9"/>
  <c r="Q404" i="9"/>
  <c r="S404" i="9"/>
  <c r="W404" i="9" s="1"/>
  <c r="U404" i="9"/>
  <c r="K405" i="9"/>
  <c r="P405" i="9"/>
  <c r="U405" i="9"/>
  <c r="K406" i="9"/>
  <c r="P406" i="9"/>
  <c r="Q406" i="9"/>
  <c r="S406" i="9"/>
  <c r="W406" i="9" s="1"/>
  <c r="U406" i="9"/>
  <c r="K407" i="9"/>
  <c r="P407" i="9"/>
  <c r="U407" i="9"/>
  <c r="K408" i="9"/>
  <c r="P408" i="9"/>
  <c r="Q408" i="9"/>
  <c r="S408" i="9"/>
  <c r="W408" i="9" s="1"/>
  <c r="U408" i="9"/>
  <c r="K409" i="9"/>
  <c r="P409" i="9"/>
  <c r="U409" i="9"/>
  <c r="K410" i="9"/>
  <c r="P410" i="9"/>
  <c r="Q410" i="9"/>
  <c r="S410" i="9"/>
  <c r="W410" i="9" s="1"/>
  <c r="U410" i="9"/>
  <c r="K411" i="9"/>
  <c r="P411" i="9"/>
  <c r="U411" i="9"/>
  <c r="K412" i="9"/>
  <c r="P412" i="9"/>
  <c r="Q412" i="9"/>
  <c r="S412" i="9"/>
  <c r="W412" i="9" s="1"/>
  <c r="U412" i="9"/>
  <c r="K413" i="9"/>
  <c r="P413" i="9"/>
  <c r="U413" i="9"/>
  <c r="K414" i="9"/>
  <c r="P414" i="9"/>
  <c r="Q414" i="9"/>
  <c r="S414" i="9"/>
  <c r="W414" i="9" s="1"/>
  <c r="U414" i="9"/>
  <c r="K415" i="9"/>
  <c r="P415" i="9"/>
  <c r="U415" i="9"/>
  <c r="K416" i="9"/>
  <c r="P416" i="9"/>
  <c r="U416" i="9" s="1"/>
  <c r="Q416" i="9"/>
  <c r="S416" i="9"/>
  <c r="K417" i="9"/>
  <c r="P417" i="9"/>
  <c r="S417" i="9"/>
  <c r="K418" i="9"/>
  <c r="Q418" i="9" s="1"/>
  <c r="P418" i="9"/>
  <c r="S418" i="9"/>
  <c r="W418" i="9" s="1"/>
  <c r="U418" i="9"/>
  <c r="K419" i="9"/>
  <c r="P419" i="9"/>
  <c r="S419" i="9"/>
  <c r="K420" i="9"/>
  <c r="Q420" i="9" s="1"/>
  <c r="P420" i="9"/>
  <c r="S420" i="9"/>
  <c r="W420" i="9" s="1"/>
  <c r="U420" i="9"/>
  <c r="K421" i="9"/>
  <c r="P421" i="9"/>
  <c r="S421" i="9"/>
  <c r="K422" i="9"/>
  <c r="Q422" i="9" s="1"/>
  <c r="P422" i="9"/>
  <c r="S422" i="9"/>
  <c r="W422" i="9" s="1"/>
  <c r="U422" i="9"/>
  <c r="K423" i="9"/>
  <c r="P423" i="9"/>
  <c r="Q423" i="9" s="1"/>
  <c r="S423" i="9"/>
  <c r="K424" i="9"/>
  <c r="P424" i="9"/>
  <c r="U424" i="9"/>
  <c r="K425" i="9"/>
  <c r="P425" i="9"/>
  <c r="Q425" i="9"/>
  <c r="S425" i="9"/>
  <c r="W425" i="9" s="1"/>
  <c r="U425" i="9"/>
  <c r="K426" i="9"/>
  <c r="P426" i="9"/>
  <c r="U426" i="9"/>
  <c r="K427" i="9"/>
  <c r="P427" i="9"/>
  <c r="Q427" i="9"/>
  <c r="S427" i="9"/>
  <c r="W427" i="9" s="1"/>
  <c r="U427" i="9"/>
  <c r="K428" i="9"/>
  <c r="P428" i="9"/>
  <c r="U428" i="9"/>
  <c r="K429" i="9"/>
  <c r="P429" i="9"/>
  <c r="Q429" i="9"/>
  <c r="S429" i="9"/>
  <c r="W429" i="9" s="1"/>
  <c r="U429" i="9"/>
  <c r="K430" i="9"/>
  <c r="P430" i="9"/>
  <c r="U430" i="9"/>
  <c r="K431" i="9"/>
  <c r="P431" i="9"/>
  <c r="Q431" i="9"/>
  <c r="S431" i="9"/>
  <c r="W431" i="9" s="1"/>
  <c r="U431" i="9"/>
  <c r="K432" i="9"/>
  <c r="P432" i="9"/>
  <c r="U432" i="9"/>
  <c r="K433" i="9"/>
  <c r="P433" i="9"/>
  <c r="Q433" i="9"/>
  <c r="S433" i="9"/>
  <c r="W433" i="9" s="1"/>
  <c r="U433" i="9"/>
  <c r="K434" i="9"/>
  <c r="P434" i="9"/>
  <c r="U434" i="9"/>
  <c r="K435" i="9"/>
  <c r="P435" i="9"/>
  <c r="U435" i="9" s="1"/>
  <c r="V435" i="9" s="1"/>
  <c r="Q435" i="9"/>
  <c r="S435" i="9"/>
  <c r="T435" i="9" s="1"/>
  <c r="K436" i="9"/>
  <c r="P436" i="9"/>
  <c r="Q436" i="9" s="1"/>
  <c r="S436" i="9"/>
  <c r="K437" i="9"/>
  <c r="P437" i="9"/>
  <c r="U437" i="9"/>
  <c r="K438" i="9"/>
  <c r="P438" i="9"/>
  <c r="Q438" i="9"/>
  <c r="S438" i="9"/>
  <c r="W438" i="9" s="1"/>
  <c r="U438" i="9"/>
  <c r="K439" i="9"/>
  <c r="P439" i="9"/>
  <c r="U439" i="9"/>
  <c r="K440" i="9"/>
  <c r="P440" i="9"/>
  <c r="Q440" i="9"/>
  <c r="S440" i="9"/>
  <c r="W440" i="9" s="1"/>
  <c r="U440" i="9"/>
  <c r="K441" i="9"/>
  <c r="P441" i="9"/>
  <c r="U441" i="9"/>
  <c r="K442" i="9"/>
  <c r="P442" i="9"/>
  <c r="Q442" i="9"/>
  <c r="S442" i="9"/>
  <c r="W442" i="9" s="1"/>
  <c r="U442" i="9"/>
  <c r="K443" i="9"/>
  <c r="P443" i="9"/>
  <c r="U443" i="9"/>
  <c r="K444" i="9"/>
  <c r="P444" i="9"/>
  <c r="Q444" i="9"/>
  <c r="S444" i="9"/>
  <c r="W444" i="9" s="1"/>
  <c r="U444" i="9"/>
  <c r="K445" i="9"/>
  <c r="P445" i="9"/>
  <c r="U445" i="9"/>
  <c r="K446" i="9"/>
  <c r="P446" i="9"/>
  <c r="Q446" i="9"/>
  <c r="S446" i="9"/>
  <c r="W446" i="9" s="1"/>
  <c r="U446" i="9"/>
  <c r="K447" i="9"/>
  <c r="P447" i="9"/>
  <c r="U447" i="9"/>
  <c r="K448" i="9"/>
  <c r="P448" i="9"/>
  <c r="Q448" i="9"/>
  <c r="S448" i="9"/>
  <c r="W448" i="9" s="1"/>
  <c r="U448" i="9"/>
  <c r="K449" i="9"/>
  <c r="P449" i="9"/>
  <c r="U449" i="9"/>
  <c r="K450" i="9"/>
  <c r="P450" i="9"/>
  <c r="Q450" i="9"/>
  <c r="S450" i="9"/>
  <c r="W450" i="9" s="1"/>
  <c r="U450" i="9"/>
  <c r="K451" i="9"/>
  <c r="P451" i="9"/>
  <c r="U451" i="9"/>
  <c r="K452" i="9"/>
  <c r="P452" i="9"/>
  <c r="Q452" i="9"/>
  <c r="S452" i="9"/>
  <c r="W452" i="9" s="1"/>
  <c r="U452" i="9"/>
  <c r="K453" i="9"/>
  <c r="P453" i="9"/>
  <c r="U453" i="9" s="1"/>
  <c r="K454" i="9"/>
  <c r="P454" i="9"/>
  <c r="Q454" i="9"/>
  <c r="S454" i="9"/>
  <c r="W454" i="9" s="1"/>
  <c r="U454" i="9"/>
  <c r="K455" i="9"/>
  <c r="P455" i="9"/>
  <c r="U455" i="9"/>
  <c r="K456" i="9"/>
  <c r="P456" i="9"/>
  <c r="Q456" i="9"/>
  <c r="S456" i="9"/>
  <c r="W456" i="9" s="1"/>
  <c r="U456" i="9"/>
  <c r="K457" i="9"/>
  <c r="P457" i="9"/>
  <c r="U457" i="9"/>
  <c r="K458" i="9"/>
  <c r="P458" i="9"/>
  <c r="Q458" i="9"/>
  <c r="S458" i="9"/>
  <c r="W458" i="9" s="1"/>
  <c r="U458" i="9"/>
  <c r="K459" i="9"/>
  <c r="P459" i="9"/>
  <c r="U459" i="9"/>
  <c r="K460" i="9"/>
  <c r="P460" i="9"/>
  <c r="Q460" i="9"/>
  <c r="S460" i="9"/>
  <c r="W460" i="9" s="1"/>
  <c r="U460" i="9"/>
  <c r="K461" i="9"/>
  <c r="P461" i="9"/>
  <c r="U461" i="9"/>
  <c r="K462" i="9"/>
  <c r="P462" i="9"/>
  <c r="Q462" i="9"/>
  <c r="S462" i="9"/>
  <c r="W462" i="9" s="1"/>
  <c r="U462" i="9"/>
  <c r="K463" i="9"/>
  <c r="P463" i="9"/>
  <c r="U463" i="9"/>
  <c r="K464" i="9"/>
  <c r="S464" i="9" s="1"/>
  <c r="W464" i="9" s="1"/>
  <c r="P464" i="9"/>
  <c r="Q464" i="9"/>
  <c r="U464" i="9"/>
  <c r="K465" i="9"/>
  <c r="P465" i="9"/>
  <c r="U465" i="9"/>
  <c r="K466" i="9"/>
  <c r="P466" i="9"/>
  <c r="Q466" i="9"/>
  <c r="S466" i="9"/>
  <c r="W466" i="9" s="1"/>
  <c r="U466" i="9"/>
  <c r="K467" i="9"/>
  <c r="P467" i="9"/>
  <c r="U467" i="9"/>
  <c r="K468" i="9"/>
  <c r="S468" i="9" s="1"/>
  <c r="W468" i="9" s="1"/>
  <c r="P468" i="9"/>
  <c r="Q468" i="9"/>
  <c r="U468" i="9"/>
  <c r="K469" i="9"/>
  <c r="P469" i="9"/>
  <c r="U469" i="9"/>
  <c r="K470" i="9"/>
  <c r="P470" i="9"/>
  <c r="Q470" i="9"/>
  <c r="S470" i="9"/>
  <c r="W470" i="9" s="1"/>
  <c r="U470" i="9"/>
  <c r="K471" i="9"/>
  <c r="P471" i="9"/>
  <c r="U471" i="9"/>
  <c r="K472" i="9"/>
  <c r="S472" i="9" s="1"/>
  <c r="W472" i="9" s="1"/>
  <c r="P472" i="9"/>
  <c r="Q472" i="9"/>
  <c r="U472" i="9"/>
  <c r="K473" i="9"/>
  <c r="P473" i="9"/>
  <c r="U473" i="9"/>
  <c r="K474" i="9"/>
  <c r="P474" i="9"/>
  <c r="Q474" i="9"/>
  <c r="S474" i="9"/>
  <c r="W474" i="9" s="1"/>
  <c r="U474" i="9"/>
  <c r="K475" i="9"/>
  <c r="P475" i="9"/>
  <c r="U475" i="9"/>
  <c r="K476" i="9"/>
  <c r="S476" i="9" s="1"/>
  <c r="W476" i="9" s="1"/>
  <c r="P476" i="9"/>
  <c r="Q476" i="9"/>
  <c r="U476" i="9"/>
  <c r="K477" i="9"/>
  <c r="P477" i="9"/>
  <c r="U477" i="9"/>
  <c r="K478" i="9"/>
  <c r="P478" i="9"/>
  <c r="Q478" i="9"/>
  <c r="S478" i="9"/>
  <c r="W478" i="9" s="1"/>
  <c r="U478" i="9"/>
  <c r="K479" i="9"/>
  <c r="P479" i="9"/>
  <c r="U479" i="9"/>
  <c r="K480" i="9"/>
  <c r="S480" i="9" s="1"/>
  <c r="W480" i="9" s="1"/>
  <c r="P480" i="9"/>
  <c r="Q480" i="9"/>
  <c r="U480" i="9"/>
  <c r="K481" i="9"/>
  <c r="P481" i="9"/>
  <c r="U481" i="9"/>
  <c r="K482" i="9"/>
  <c r="P482" i="9"/>
  <c r="Q482" i="9"/>
  <c r="S482" i="9"/>
  <c r="W482" i="9" s="1"/>
  <c r="U482" i="9"/>
  <c r="K483" i="9"/>
  <c r="P483" i="9"/>
  <c r="U483" i="9"/>
  <c r="K484" i="9"/>
  <c r="S484" i="9" s="1"/>
  <c r="W484" i="9" s="1"/>
  <c r="P484" i="9"/>
  <c r="Q484" i="9"/>
  <c r="U484" i="9"/>
  <c r="K485" i="9"/>
  <c r="P485" i="9"/>
  <c r="U485" i="9"/>
  <c r="K486" i="9"/>
  <c r="P486" i="9"/>
  <c r="Q486" i="9"/>
  <c r="S486" i="9"/>
  <c r="W486" i="9" s="1"/>
  <c r="U486" i="9"/>
  <c r="K487" i="9"/>
  <c r="P487" i="9"/>
  <c r="U487" i="9"/>
  <c r="K488" i="9"/>
  <c r="S488" i="9" s="1"/>
  <c r="W488" i="9" s="1"/>
  <c r="P488" i="9"/>
  <c r="Q488" i="9"/>
  <c r="U488" i="9"/>
  <c r="K489" i="9"/>
  <c r="P489" i="9"/>
  <c r="U489" i="9"/>
  <c r="K490" i="9"/>
  <c r="P490" i="9"/>
  <c r="Q490" i="9"/>
  <c r="S490" i="9"/>
  <c r="W490" i="9" s="1"/>
  <c r="U490" i="9"/>
  <c r="K491" i="9"/>
  <c r="P491" i="9"/>
  <c r="U491" i="9"/>
  <c r="K492" i="9"/>
  <c r="S492" i="9" s="1"/>
  <c r="W492" i="9" s="1"/>
  <c r="P492" i="9"/>
  <c r="Q492" i="9"/>
  <c r="U492" i="9"/>
  <c r="K493" i="9"/>
  <c r="S493" i="9" s="1"/>
  <c r="P493" i="9"/>
  <c r="Q493" i="9"/>
  <c r="U493" i="9"/>
  <c r="K494" i="9"/>
  <c r="P494" i="9"/>
  <c r="Q494" i="9"/>
  <c r="S494" i="9"/>
  <c r="W494" i="9" s="1"/>
  <c r="U494" i="9"/>
  <c r="K495" i="9"/>
  <c r="S495" i="9" s="1"/>
  <c r="P495" i="9"/>
  <c r="Q495" i="9"/>
  <c r="U495" i="9"/>
  <c r="W495" i="9"/>
  <c r="K496" i="9"/>
  <c r="Q496" i="9" s="1"/>
  <c r="P496" i="9"/>
  <c r="U496" i="9"/>
  <c r="K497" i="9"/>
  <c r="S497" i="9" s="1"/>
  <c r="P497" i="9"/>
  <c r="Q497" i="9"/>
  <c r="U497" i="9"/>
  <c r="W497" i="9"/>
  <c r="K498" i="9"/>
  <c r="P498" i="9"/>
  <c r="Q498" i="9"/>
  <c r="S498" i="9"/>
  <c r="W498" i="9" s="1"/>
  <c r="U498" i="9"/>
  <c r="K499" i="9"/>
  <c r="S499" i="9" s="1"/>
  <c r="P499" i="9"/>
  <c r="U499" i="9" s="1"/>
  <c r="Q499" i="9"/>
  <c r="K500" i="9"/>
  <c r="P500" i="9"/>
  <c r="S500" i="9"/>
  <c r="U500" i="9"/>
  <c r="K501" i="9"/>
  <c r="P501" i="9"/>
  <c r="U501" i="9" s="1"/>
  <c r="Q501" i="9"/>
  <c r="S501" i="9"/>
  <c r="W501" i="9"/>
  <c r="K502" i="9"/>
  <c r="P502" i="9"/>
  <c r="U502" i="9" s="1"/>
  <c r="K503" i="9"/>
  <c r="P503" i="9"/>
  <c r="U503" i="9" s="1"/>
  <c r="Q503" i="9"/>
  <c r="S503" i="9"/>
  <c r="W503" i="9"/>
  <c r="K504" i="9"/>
  <c r="Q504" i="9" s="1"/>
  <c r="P504" i="9"/>
  <c r="S504" i="9"/>
  <c r="W504" i="9" s="1"/>
  <c r="U504" i="9"/>
  <c r="K505" i="9"/>
  <c r="P505" i="9"/>
  <c r="U505" i="9" s="1"/>
  <c r="Q505" i="9"/>
  <c r="S505" i="9"/>
  <c r="W505" i="9" s="1"/>
  <c r="K506" i="9"/>
  <c r="S506" i="9" s="1"/>
  <c r="W506" i="9" s="1"/>
  <c r="P506" i="9"/>
  <c r="U506" i="9"/>
  <c r="K507" i="9"/>
  <c r="P507" i="9"/>
  <c r="U507" i="9" s="1"/>
  <c r="S507" i="9"/>
  <c r="W507" i="9"/>
  <c r="K508" i="9"/>
  <c r="P508" i="9"/>
  <c r="S508" i="9"/>
  <c r="U508" i="9"/>
  <c r="K509" i="9"/>
  <c r="P509" i="9"/>
  <c r="U509" i="9" s="1"/>
  <c r="Q509" i="9"/>
  <c r="S509" i="9"/>
  <c r="W509" i="9"/>
  <c r="K510" i="9"/>
  <c r="P510" i="9"/>
  <c r="U510" i="9" s="1"/>
  <c r="K511" i="9"/>
  <c r="P511" i="9"/>
  <c r="U511" i="9" s="1"/>
  <c r="Q511" i="9"/>
  <c r="S511" i="9"/>
  <c r="W511" i="9"/>
  <c r="K512" i="9"/>
  <c r="Q512" i="9" s="1"/>
  <c r="P512" i="9"/>
  <c r="S512" i="9"/>
  <c r="W512" i="9" s="1"/>
  <c r="U512" i="9"/>
  <c r="K513" i="9"/>
  <c r="P513" i="9"/>
  <c r="U513" i="9" s="1"/>
  <c r="Q513" i="9"/>
  <c r="S513" i="9"/>
  <c r="W513" i="9" s="1"/>
  <c r="K514" i="9"/>
  <c r="S514" i="9" s="1"/>
  <c r="W514" i="9" s="1"/>
  <c r="P514" i="9"/>
  <c r="U514" i="9"/>
  <c r="K515" i="9"/>
  <c r="P515" i="9"/>
  <c r="U515" i="9" s="1"/>
  <c r="S515" i="9"/>
  <c r="W515" i="9"/>
  <c r="K516" i="9"/>
  <c r="P516" i="9"/>
  <c r="S516" i="9"/>
  <c r="W516" i="9" s="1"/>
  <c r="U516" i="9"/>
  <c r="K517" i="9"/>
  <c r="P517" i="9"/>
  <c r="U517" i="9" s="1"/>
  <c r="Q517" i="9"/>
  <c r="S517" i="9"/>
  <c r="W517" i="9"/>
  <c r="K518" i="9"/>
  <c r="P518" i="9"/>
  <c r="U518" i="9" s="1"/>
  <c r="K519" i="9"/>
  <c r="P519" i="9"/>
  <c r="U519" i="9" s="1"/>
  <c r="Q519" i="9"/>
  <c r="S519" i="9"/>
  <c r="W519" i="9"/>
  <c r="K520" i="9"/>
  <c r="Q520" i="9" s="1"/>
  <c r="P520" i="9"/>
  <c r="S520" i="9"/>
  <c r="W520" i="9" s="1"/>
  <c r="U520" i="9"/>
  <c r="K521" i="9"/>
  <c r="P521" i="9"/>
  <c r="U521" i="9" s="1"/>
  <c r="W521" i="9" s="1"/>
  <c r="Q521" i="9"/>
  <c r="S521" i="9"/>
  <c r="K522" i="9"/>
  <c r="P522" i="9"/>
  <c r="Q522" i="9"/>
  <c r="S522" i="9"/>
  <c r="U522" i="9"/>
  <c r="K523" i="9"/>
  <c r="P523" i="9"/>
  <c r="Q523" i="9" s="1"/>
  <c r="S523" i="9"/>
  <c r="U523" i="9"/>
  <c r="W523" i="9" s="1"/>
  <c r="K524" i="9"/>
  <c r="Q524" i="9" s="1"/>
  <c r="P524" i="9"/>
  <c r="S524" i="9"/>
  <c r="U524" i="9"/>
  <c r="W524" i="9"/>
  <c r="K525" i="9"/>
  <c r="P525" i="9"/>
  <c r="Q525" i="9"/>
  <c r="S525" i="9"/>
  <c r="U525" i="9"/>
  <c r="W525" i="9"/>
  <c r="K526" i="9"/>
  <c r="Q526" i="9" s="1"/>
  <c r="P526" i="9"/>
  <c r="U526" i="9" s="1"/>
  <c r="V523" i="9" s="1"/>
  <c r="K527" i="9"/>
  <c r="P527" i="9"/>
  <c r="U527" i="9" s="1"/>
  <c r="Q527" i="9"/>
  <c r="S527" i="9"/>
  <c r="W527" i="9" s="1"/>
  <c r="K528" i="9"/>
  <c r="Q528" i="9" s="1"/>
  <c r="P528" i="9"/>
  <c r="S528" i="9"/>
  <c r="U528" i="9"/>
  <c r="W528" i="9"/>
  <c r="K529" i="9"/>
  <c r="P529" i="9"/>
  <c r="Q529" i="9"/>
  <c r="S529" i="9"/>
  <c r="U529" i="9"/>
  <c r="W529" i="9"/>
  <c r="K530" i="9"/>
  <c r="Q530" i="9" s="1"/>
  <c r="P530" i="9"/>
  <c r="U530" i="9" s="1"/>
  <c r="K531" i="9"/>
  <c r="P531" i="9"/>
  <c r="U531" i="9" s="1"/>
  <c r="Q531" i="9"/>
  <c r="S531" i="9"/>
  <c r="K532" i="9"/>
  <c r="Q532" i="9" s="1"/>
  <c r="P532" i="9"/>
  <c r="S532" i="9"/>
  <c r="U532" i="9"/>
  <c r="W532" i="9"/>
  <c r="K533" i="9"/>
  <c r="P533" i="9"/>
  <c r="Q533" i="9"/>
  <c r="S533" i="9"/>
  <c r="U533" i="9"/>
  <c r="W533" i="9"/>
  <c r="K534" i="9"/>
  <c r="P534" i="9"/>
  <c r="U534" i="9" s="1"/>
  <c r="K535" i="9"/>
  <c r="P535" i="9"/>
  <c r="U535" i="9" s="1"/>
  <c r="Q535" i="9"/>
  <c r="S535" i="9"/>
  <c r="K536" i="9"/>
  <c r="Q536" i="9" s="1"/>
  <c r="P536" i="9"/>
  <c r="S536" i="9"/>
  <c r="U536" i="9"/>
  <c r="W536" i="9"/>
  <c r="K537" i="9"/>
  <c r="P537" i="9"/>
  <c r="Q537" i="9"/>
  <c r="S537" i="9"/>
  <c r="U537" i="9"/>
  <c r="W537" i="9"/>
  <c r="K538" i="9"/>
  <c r="P538" i="9"/>
  <c r="Q538" i="9" s="1"/>
  <c r="S538" i="9"/>
  <c r="U538" i="9"/>
  <c r="W538" i="9"/>
  <c r="K539" i="9"/>
  <c r="P539" i="9"/>
  <c r="U539" i="9"/>
  <c r="K540" i="9"/>
  <c r="S540" i="9" s="1"/>
  <c r="W540" i="9" s="1"/>
  <c r="P540" i="9"/>
  <c r="U540" i="9" s="1"/>
  <c r="V537" i="9" s="1"/>
  <c r="Q540" i="9"/>
  <c r="K541" i="9"/>
  <c r="P541" i="9"/>
  <c r="U541" i="9" s="1"/>
  <c r="Q541" i="9"/>
  <c r="S541" i="9"/>
  <c r="W541" i="9" s="1"/>
  <c r="K542" i="9"/>
  <c r="P542" i="9"/>
  <c r="U542" i="9" s="1"/>
  <c r="Q542" i="9"/>
  <c r="S542" i="9"/>
  <c r="K543" i="9"/>
  <c r="Q543" i="9" s="1"/>
  <c r="P543" i="9"/>
  <c r="S543" i="9"/>
  <c r="U543" i="9"/>
  <c r="W543" i="9"/>
  <c r="K544" i="9"/>
  <c r="P544" i="9"/>
  <c r="Q544" i="9"/>
  <c r="S544" i="9"/>
  <c r="U544" i="9"/>
  <c r="W544" i="9"/>
  <c r="K545" i="9"/>
  <c r="P545" i="9"/>
  <c r="U545" i="9" s="1"/>
  <c r="K546" i="9"/>
  <c r="P546" i="9"/>
  <c r="U546" i="9" s="1"/>
  <c r="Q546" i="9"/>
  <c r="S546" i="9"/>
  <c r="K547" i="9"/>
  <c r="Q547" i="9" s="1"/>
  <c r="P547" i="9"/>
  <c r="S547" i="9"/>
  <c r="U547" i="9"/>
  <c r="W547" i="9"/>
  <c r="K548" i="9"/>
  <c r="P548" i="9"/>
  <c r="Q548" i="9"/>
  <c r="S548" i="9"/>
  <c r="U548" i="9"/>
  <c r="W548" i="9"/>
  <c r="K549" i="9"/>
  <c r="Q549" i="9" s="1"/>
  <c r="P549" i="9"/>
  <c r="U549" i="9" s="1"/>
  <c r="K550" i="9"/>
  <c r="P550" i="9"/>
  <c r="U550" i="9" s="1"/>
  <c r="Q550" i="9"/>
  <c r="S550" i="9"/>
  <c r="W550" i="9" s="1"/>
  <c r="K551" i="9"/>
  <c r="Q551" i="9" s="1"/>
  <c r="P551" i="9"/>
  <c r="S551" i="9"/>
  <c r="U551" i="9"/>
  <c r="W551" i="9"/>
  <c r="K552" i="9"/>
  <c r="P552" i="9"/>
  <c r="Q552" i="9"/>
  <c r="S552" i="9"/>
  <c r="U552" i="9"/>
  <c r="W552" i="9"/>
  <c r="K553" i="9"/>
  <c r="P553" i="9"/>
  <c r="U553" i="9" s="1"/>
  <c r="K554" i="9"/>
  <c r="P554" i="9"/>
  <c r="U554" i="9" s="1"/>
  <c r="Q554" i="9"/>
  <c r="S554" i="9"/>
  <c r="W554" i="9" s="1"/>
  <c r="K555" i="9"/>
  <c r="Q555" i="9" s="1"/>
  <c r="P555" i="9"/>
  <c r="S555" i="9"/>
  <c r="U555" i="9"/>
  <c r="W555" i="9"/>
  <c r="K556" i="9"/>
  <c r="P556" i="9"/>
  <c r="Q556" i="9"/>
  <c r="S556" i="9"/>
  <c r="U556" i="9"/>
  <c r="W556" i="9"/>
  <c r="K557" i="9"/>
  <c r="Q557" i="9" s="1"/>
  <c r="P557" i="9"/>
  <c r="U557" i="9" s="1"/>
  <c r="K558" i="9"/>
  <c r="P558" i="9"/>
  <c r="U558" i="9" s="1"/>
  <c r="V558" i="9" s="1"/>
  <c r="Q558" i="9"/>
  <c r="S558" i="9"/>
  <c r="K559" i="9"/>
  <c r="S559" i="9" s="1"/>
  <c r="W559" i="9" s="1"/>
  <c r="P559" i="9"/>
  <c r="U559" i="9" s="1"/>
  <c r="Q559" i="9"/>
  <c r="K560" i="9"/>
  <c r="P560" i="9"/>
  <c r="Q560" i="9"/>
  <c r="S560" i="9"/>
  <c r="W560" i="9" s="1"/>
  <c r="U560" i="9"/>
  <c r="K561" i="9"/>
  <c r="P561" i="9"/>
  <c r="Q561" i="9" s="1"/>
  <c r="S561" i="9"/>
  <c r="U561" i="9"/>
  <c r="W561" i="9"/>
  <c r="K562" i="9"/>
  <c r="P562" i="9"/>
  <c r="U562" i="9"/>
  <c r="K563" i="9"/>
  <c r="S563" i="9" s="1"/>
  <c r="W563" i="9" s="1"/>
  <c r="P563" i="9"/>
  <c r="U563" i="9" s="1"/>
  <c r="Q563" i="9"/>
  <c r="K564" i="9"/>
  <c r="P564" i="9"/>
  <c r="U564" i="9" s="1"/>
  <c r="Q564" i="9"/>
  <c r="S564" i="9"/>
  <c r="W564" i="9" s="1"/>
  <c r="K565" i="9"/>
  <c r="P565" i="9"/>
  <c r="U565" i="9" s="1"/>
  <c r="Q565" i="9"/>
  <c r="S565" i="9"/>
  <c r="K566" i="9"/>
  <c r="Q566" i="9" s="1"/>
  <c r="P566" i="9"/>
  <c r="S566" i="9"/>
  <c r="U566" i="9"/>
  <c r="W566" i="9"/>
  <c r="K567" i="9"/>
  <c r="P567" i="9"/>
  <c r="Q567" i="9"/>
  <c r="S567" i="9"/>
  <c r="U567" i="9"/>
  <c r="W567" i="9"/>
  <c r="K568" i="9"/>
  <c r="P568" i="9"/>
  <c r="U568" i="9" s="1"/>
  <c r="K569" i="9"/>
  <c r="P569" i="9"/>
  <c r="U569" i="9" s="1"/>
  <c r="Q569" i="9"/>
  <c r="S569" i="9"/>
  <c r="K570" i="9"/>
  <c r="Q570" i="9" s="1"/>
  <c r="P570" i="9"/>
  <c r="S570" i="9"/>
  <c r="U570" i="9"/>
  <c r="W570" i="9"/>
  <c r="K571" i="9"/>
  <c r="P571" i="9"/>
  <c r="Q571" i="9"/>
  <c r="S571" i="9"/>
  <c r="U571" i="9"/>
  <c r="W571" i="9"/>
  <c r="K572" i="9"/>
  <c r="Q572" i="9" s="1"/>
  <c r="P572" i="9"/>
  <c r="U572" i="9" s="1"/>
  <c r="K573" i="9"/>
  <c r="P573" i="9"/>
  <c r="U573" i="9" s="1"/>
  <c r="Q573" i="9"/>
  <c r="S573" i="9"/>
  <c r="W573" i="9" s="1"/>
  <c r="K574" i="9"/>
  <c r="Q574" i="9" s="1"/>
  <c r="P574" i="9"/>
  <c r="S574" i="9"/>
  <c r="U574" i="9"/>
  <c r="W574" i="9"/>
  <c r="K575" i="9"/>
  <c r="P575" i="9"/>
  <c r="Q575" i="9"/>
  <c r="S575" i="9"/>
  <c r="U575" i="9"/>
  <c r="W575" i="9"/>
  <c r="K576" i="9"/>
  <c r="P576" i="9"/>
  <c r="U576" i="9" s="1"/>
  <c r="K577" i="9"/>
  <c r="P577" i="9"/>
  <c r="U577" i="9" s="1"/>
  <c r="Q577" i="9"/>
  <c r="S577" i="9"/>
  <c r="W577" i="9" s="1"/>
  <c r="K578" i="9"/>
  <c r="Q578" i="9" s="1"/>
  <c r="P578" i="9"/>
  <c r="S578" i="9"/>
  <c r="U578" i="9"/>
  <c r="W578" i="9"/>
  <c r="K579" i="9"/>
  <c r="P579" i="9"/>
  <c r="Q579" i="9"/>
  <c r="S579" i="9"/>
  <c r="U579" i="9"/>
  <c r="W579" i="9"/>
  <c r="K580" i="9"/>
  <c r="Q580" i="9" s="1"/>
  <c r="P580" i="9"/>
  <c r="U580" i="9" s="1"/>
  <c r="K581" i="9"/>
  <c r="P581" i="9"/>
  <c r="U581" i="9" s="1"/>
  <c r="Q581" i="9"/>
  <c r="S581" i="9"/>
  <c r="K582" i="9"/>
  <c r="Q582" i="9" s="1"/>
  <c r="P582" i="9"/>
  <c r="S582" i="9"/>
  <c r="U582" i="9"/>
  <c r="W582" i="9"/>
  <c r="K583" i="9"/>
  <c r="P583" i="9"/>
  <c r="Q583" i="9"/>
  <c r="S583" i="9"/>
  <c r="U583" i="9"/>
  <c r="W583" i="9"/>
  <c r="K584" i="9"/>
  <c r="P584" i="9"/>
  <c r="U584" i="9" s="1"/>
  <c r="K585" i="9"/>
  <c r="P585" i="9"/>
  <c r="U585" i="9" s="1"/>
  <c r="Q585" i="9"/>
  <c r="S585" i="9"/>
  <c r="W585" i="9" s="1"/>
  <c r="K586" i="9"/>
  <c r="Q586" i="9" s="1"/>
  <c r="P586" i="9"/>
  <c r="S586" i="9"/>
  <c r="U586" i="9"/>
  <c r="W586" i="9"/>
  <c r="K587" i="9"/>
  <c r="P587" i="9"/>
  <c r="Q587" i="9"/>
  <c r="S587" i="9"/>
  <c r="U587" i="9"/>
  <c r="W587" i="9"/>
  <c r="U588" i="9"/>
  <c r="W588" i="9"/>
  <c r="K590" i="9"/>
  <c r="Q590" i="9" s="1"/>
  <c r="P590" i="9"/>
  <c r="U589" i="9" s="1"/>
  <c r="W589" i="9" s="1"/>
  <c r="S590" i="9"/>
  <c r="U590" i="9"/>
  <c r="W590" i="9"/>
  <c r="K591" i="9"/>
  <c r="P591" i="9"/>
  <c r="Q591" i="9"/>
  <c r="S591" i="9"/>
  <c r="U591" i="9"/>
  <c r="W591" i="9"/>
  <c r="K592" i="9"/>
  <c r="S592" i="9" s="1"/>
  <c r="W592" i="9" s="1"/>
  <c r="P592" i="9"/>
  <c r="Q592" i="9" s="1"/>
  <c r="U592" i="9"/>
  <c r="K593" i="9"/>
  <c r="P593" i="9"/>
  <c r="U593" i="9"/>
  <c r="K594" i="9"/>
  <c r="S594" i="9" s="1"/>
  <c r="P594" i="9"/>
  <c r="U594" i="9" s="1"/>
  <c r="V591" i="9" s="1"/>
  <c r="Q594" i="9"/>
  <c r="K595" i="9"/>
  <c r="P595" i="9"/>
  <c r="Q595" i="9"/>
  <c r="S595" i="9"/>
  <c r="W595" i="9" s="1"/>
  <c r="U595" i="9"/>
  <c r="K596" i="9"/>
  <c r="S596" i="9" s="1"/>
  <c r="W596" i="9" s="1"/>
  <c r="P596" i="9"/>
  <c r="Q596" i="9" s="1"/>
  <c r="U596" i="9"/>
  <c r="K597" i="9"/>
  <c r="P597" i="9"/>
  <c r="U597" i="9"/>
  <c r="K598" i="9"/>
  <c r="S598" i="9" s="1"/>
  <c r="W598" i="9" s="1"/>
  <c r="P598" i="9"/>
  <c r="U598" i="9" s="1"/>
  <c r="Q598" i="9"/>
  <c r="K599" i="9"/>
  <c r="P599" i="9"/>
  <c r="U599" i="9" s="1"/>
  <c r="Q599" i="9"/>
  <c r="S599" i="9"/>
  <c r="K600" i="9"/>
  <c r="P600" i="9"/>
  <c r="U600" i="9" s="1"/>
  <c r="Q600" i="9"/>
  <c r="S600" i="9"/>
  <c r="W600" i="9" s="1"/>
  <c r="K601" i="9"/>
  <c r="Q601" i="9" s="1"/>
  <c r="P601" i="9"/>
  <c r="S601" i="9"/>
  <c r="U601" i="9"/>
  <c r="W601" i="9"/>
  <c r="K602" i="9"/>
  <c r="P602" i="9"/>
  <c r="U602" i="9" s="1"/>
  <c r="W602" i="9" s="1"/>
  <c r="Q602" i="9"/>
  <c r="S602" i="9"/>
  <c r="K603" i="9"/>
  <c r="Q603" i="9" s="1"/>
  <c r="P603" i="9"/>
  <c r="U603" i="9" s="1"/>
  <c r="K604" i="9"/>
  <c r="P604" i="9"/>
  <c r="U604" i="9" s="1"/>
  <c r="Q604" i="9"/>
  <c r="S604" i="9"/>
  <c r="K605" i="9"/>
  <c r="Q605" i="9" s="1"/>
  <c r="P605" i="9"/>
  <c r="S605" i="9"/>
  <c r="U605" i="9"/>
  <c r="W605" i="9"/>
  <c r="K606" i="9"/>
  <c r="P606" i="9"/>
  <c r="U606" i="9" s="1"/>
  <c r="W606" i="9" s="1"/>
  <c r="Q606" i="9"/>
  <c r="S606" i="9"/>
  <c r="K607" i="9"/>
  <c r="P607" i="9"/>
  <c r="U607" i="9" s="1"/>
  <c r="K608" i="9"/>
  <c r="P608" i="9"/>
  <c r="U608" i="9" s="1"/>
  <c r="Q608" i="9"/>
  <c r="S608" i="9"/>
  <c r="W608" i="9" s="1"/>
  <c r="K609" i="9"/>
  <c r="Q609" i="9" s="1"/>
  <c r="P609" i="9"/>
  <c r="S609" i="9"/>
  <c r="U609" i="9"/>
  <c r="W609" i="9" s="1"/>
  <c r="K610" i="9"/>
  <c r="P610" i="9"/>
  <c r="U610" i="9" s="1"/>
  <c r="W610" i="9" s="1"/>
  <c r="Q610" i="9"/>
  <c r="S610" i="9"/>
  <c r="K611" i="9"/>
  <c r="P611" i="9"/>
  <c r="U611" i="9" s="1"/>
  <c r="K612" i="9"/>
  <c r="P612" i="9"/>
  <c r="U612" i="9" s="1"/>
  <c r="Q612" i="9"/>
  <c r="S612" i="9"/>
  <c r="W612" i="9" s="1"/>
  <c r="K613" i="9"/>
  <c r="Q613" i="9" s="1"/>
  <c r="P613" i="9"/>
  <c r="S613" i="9"/>
  <c r="U613" i="9"/>
  <c r="W613" i="9" s="1"/>
  <c r="K614" i="9"/>
  <c r="P614" i="9"/>
  <c r="U614" i="9" s="1"/>
  <c r="W614" i="9" s="1"/>
  <c r="Q614" i="9"/>
  <c r="S614" i="9"/>
  <c r="K615" i="9"/>
  <c r="P615" i="9"/>
  <c r="U615" i="9" s="1"/>
  <c r="K616" i="9"/>
  <c r="P616" i="9"/>
  <c r="U616" i="9" s="1"/>
  <c r="Q616" i="9"/>
  <c r="S616" i="9"/>
  <c r="K617" i="9"/>
  <c r="Q617" i="9" s="1"/>
  <c r="P617" i="9"/>
  <c r="S617" i="9"/>
  <c r="U617" i="9"/>
  <c r="W617" i="9" s="1"/>
  <c r="K618" i="9"/>
  <c r="P618" i="9"/>
  <c r="U618" i="9" s="1"/>
  <c r="W618" i="9" s="1"/>
  <c r="Q618" i="9"/>
  <c r="S618" i="9"/>
  <c r="K619" i="9"/>
  <c r="P619" i="9"/>
  <c r="U619" i="9" s="1"/>
  <c r="K620" i="9"/>
  <c r="P620" i="9"/>
  <c r="U620" i="9" s="1"/>
  <c r="Q620" i="9"/>
  <c r="S620" i="9"/>
  <c r="K621" i="9"/>
  <c r="Q621" i="9" s="1"/>
  <c r="P621" i="9"/>
  <c r="S621" i="9"/>
  <c r="U621" i="9"/>
  <c r="W621" i="9"/>
  <c r="K622" i="9"/>
  <c r="P622" i="9"/>
  <c r="U622" i="9" s="1"/>
  <c r="W622" i="9" s="1"/>
  <c r="Q622" i="9"/>
  <c r="S622" i="9"/>
  <c r="K623" i="9"/>
  <c r="P623" i="9"/>
  <c r="U623" i="9" s="1"/>
  <c r="K624" i="9"/>
  <c r="P624" i="9"/>
  <c r="U624" i="9" s="1"/>
  <c r="Q624" i="9"/>
  <c r="S624" i="9"/>
  <c r="W624" i="9" s="1"/>
  <c r="K625" i="9"/>
  <c r="Q625" i="9" s="1"/>
  <c r="P625" i="9"/>
  <c r="S625" i="9"/>
  <c r="U625" i="9"/>
  <c r="W625" i="9" s="1"/>
  <c r="K626" i="9"/>
  <c r="P626" i="9"/>
  <c r="U626" i="9" s="1"/>
  <c r="W626" i="9" s="1"/>
  <c r="Q626" i="9"/>
  <c r="S626" i="9"/>
  <c r="K627" i="9"/>
  <c r="P627" i="9"/>
  <c r="U627" i="9" s="1"/>
  <c r="K628" i="9"/>
  <c r="P628" i="9"/>
  <c r="U628" i="9" s="1"/>
  <c r="Q628" i="9"/>
  <c r="S628" i="9"/>
  <c r="W628" i="9" s="1"/>
  <c r="K629" i="9"/>
  <c r="Q629" i="9" s="1"/>
  <c r="P629" i="9"/>
  <c r="S629" i="9"/>
  <c r="U629" i="9"/>
  <c r="W629" i="9" s="1"/>
  <c r="K630" i="9"/>
  <c r="P630" i="9"/>
  <c r="Q630" i="9"/>
  <c r="S630" i="9"/>
  <c r="U630" i="9"/>
  <c r="W630" i="9"/>
  <c r="K631" i="9"/>
  <c r="S631" i="9" s="1"/>
  <c r="P631" i="9"/>
  <c r="Q631" i="9" s="1"/>
  <c r="U631" i="9"/>
  <c r="W631" i="9"/>
  <c r="K632" i="9"/>
  <c r="P632" i="9"/>
  <c r="U632" i="9"/>
  <c r="K633" i="9"/>
  <c r="S633" i="9" s="1"/>
  <c r="W633" i="9" s="1"/>
  <c r="P633" i="9"/>
  <c r="U633" i="9" s="1"/>
  <c r="K634" i="9"/>
  <c r="P634" i="9"/>
  <c r="Q634" i="9"/>
  <c r="S634" i="9"/>
  <c r="U634" i="9"/>
  <c r="K635" i="9"/>
  <c r="S635" i="9" s="1"/>
  <c r="W635" i="9" s="1"/>
  <c r="P635" i="9"/>
  <c r="Q635" i="9" s="1"/>
  <c r="U635" i="9"/>
  <c r="K636" i="9"/>
  <c r="P636" i="9"/>
  <c r="U636" i="9"/>
  <c r="K637" i="9"/>
  <c r="S637" i="9" s="1"/>
  <c r="P637" i="9"/>
  <c r="K638" i="9"/>
  <c r="P638" i="9"/>
  <c r="Q638" i="9"/>
  <c r="S638" i="9"/>
  <c r="W638" i="9" s="1"/>
  <c r="U638" i="9"/>
  <c r="K639" i="9"/>
  <c r="S639" i="9" s="1"/>
  <c r="W639" i="9" s="1"/>
  <c r="P639" i="9"/>
  <c r="Q639" i="9" s="1"/>
  <c r="U639" i="9"/>
  <c r="K640" i="9"/>
  <c r="P640" i="9"/>
  <c r="U640" i="9"/>
  <c r="K641" i="9"/>
  <c r="S641" i="9" s="1"/>
  <c r="P641" i="9"/>
  <c r="U641" i="9" s="1"/>
  <c r="Q641" i="9"/>
  <c r="K642" i="9"/>
  <c r="P642" i="9"/>
  <c r="Q642" i="9"/>
  <c r="S642" i="9"/>
  <c r="W642" i="9" s="1"/>
  <c r="U642" i="9"/>
  <c r="K643" i="9"/>
  <c r="S643" i="9" s="1"/>
  <c r="P643" i="9"/>
  <c r="Q643" i="9" s="1"/>
  <c r="U643" i="9"/>
  <c r="W643" i="9"/>
  <c r="K644" i="9"/>
  <c r="P644" i="9"/>
  <c r="U644" i="9"/>
  <c r="K645" i="9"/>
  <c r="S645" i="9" s="1"/>
  <c r="W645" i="9" s="1"/>
  <c r="P645" i="9"/>
  <c r="U645" i="9" s="1"/>
  <c r="Q645" i="9"/>
  <c r="K646" i="9"/>
  <c r="P646" i="9"/>
  <c r="Q646" i="9"/>
  <c r="S646" i="9"/>
  <c r="U646" i="9"/>
  <c r="K647" i="9"/>
  <c r="S647" i="9" s="1"/>
  <c r="W647" i="9" s="1"/>
  <c r="P647" i="9"/>
  <c r="Q647" i="9"/>
  <c r="U647" i="9"/>
  <c r="K648" i="9"/>
  <c r="P648" i="9"/>
  <c r="U648" i="9"/>
  <c r="K649" i="9"/>
  <c r="S649" i="9" s="1"/>
  <c r="W649" i="9" s="1"/>
  <c r="P649" i="9"/>
  <c r="U649" i="9" s="1"/>
  <c r="Q649" i="9"/>
  <c r="K650" i="9"/>
  <c r="P650" i="9"/>
  <c r="Q650" i="9"/>
  <c r="S650" i="9"/>
  <c r="U650" i="9"/>
  <c r="K651" i="9"/>
  <c r="S651" i="9" s="1"/>
  <c r="P651" i="9"/>
  <c r="Q651" i="9" s="1"/>
  <c r="U651" i="9"/>
  <c r="W651" i="9"/>
  <c r="K652" i="9"/>
  <c r="P652" i="9"/>
  <c r="U652" i="9"/>
  <c r="K653" i="9"/>
  <c r="S653" i="9" s="1"/>
  <c r="P653" i="9"/>
  <c r="U653" i="9" s="1"/>
  <c r="K654" i="9"/>
  <c r="P654" i="9"/>
  <c r="Q654" i="9"/>
  <c r="S654" i="9"/>
  <c r="U654" i="9"/>
  <c r="K655" i="9"/>
  <c r="S655" i="9" s="1"/>
  <c r="W655" i="9" s="1"/>
  <c r="P655" i="9"/>
  <c r="Q655" i="9" s="1"/>
  <c r="U655" i="9"/>
  <c r="K656" i="9"/>
  <c r="P656" i="9"/>
  <c r="U656" i="9"/>
  <c r="K657" i="9"/>
  <c r="S657" i="9" s="1"/>
  <c r="P657" i="9"/>
  <c r="U657" i="9" s="1"/>
  <c r="Q657" i="9"/>
  <c r="K658" i="9"/>
  <c r="P658" i="9"/>
  <c r="Q658" i="9"/>
  <c r="S658" i="9"/>
  <c r="W658" i="9" s="1"/>
  <c r="U658" i="9"/>
  <c r="K659" i="9"/>
  <c r="S659" i="9" s="1"/>
  <c r="W659" i="9" s="1"/>
  <c r="P659" i="9"/>
  <c r="Q659" i="9"/>
  <c r="U659" i="9"/>
  <c r="K660" i="9"/>
  <c r="P660" i="9"/>
  <c r="U660" i="9"/>
  <c r="K661" i="9"/>
  <c r="S661" i="9" s="1"/>
  <c r="P661" i="9"/>
  <c r="U661" i="9" s="1"/>
  <c r="K662" i="9"/>
  <c r="P662" i="9"/>
  <c r="Q662" i="9"/>
  <c r="S662" i="9"/>
  <c r="W662" i="9" s="1"/>
  <c r="U662" i="9"/>
  <c r="K663" i="9"/>
  <c r="S663" i="9" s="1"/>
  <c r="W663" i="9" s="1"/>
  <c r="P663" i="9"/>
  <c r="Q663" i="9"/>
  <c r="U663" i="9"/>
  <c r="V663" i="9"/>
  <c r="K664" i="9"/>
  <c r="Q664" i="9" s="1"/>
  <c r="P664" i="9"/>
  <c r="S664" i="9"/>
  <c r="U664" i="9"/>
  <c r="W664" i="9" s="1"/>
  <c r="K665" i="9"/>
  <c r="P665" i="9"/>
  <c r="U665" i="9" s="1"/>
  <c r="W665" i="9" s="1"/>
  <c r="Q665" i="9"/>
  <c r="S665" i="9"/>
  <c r="K666" i="9"/>
  <c r="P666" i="9"/>
  <c r="U666" i="9" s="1"/>
  <c r="K667" i="9"/>
  <c r="P667" i="9"/>
  <c r="U667" i="9" s="1"/>
  <c r="Q667" i="9"/>
  <c r="S667" i="9"/>
  <c r="W667" i="9" s="1"/>
  <c r="K668" i="9"/>
  <c r="Q668" i="9" s="1"/>
  <c r="P668" i="9"/>
  <c r="S668" i="9"/>
  <c r="W668" i="9" s="1"/>
  <c r="U668" i="9"/>
  <c r="K669" i="9"/>
  <c r="P669" i="9"/>
  <c r="U669" i="9" s="1"/>
  <c r="W669" i="9" s="1"/>
  <c r="Q669" i="9"/>
  <c r="S669" i="9"/>
  <c r="K670" i="9"/>
  <c r="P670" i="9"/>
  <c r="U670" i="9" s="1"/>
  <c r="K671" i="9"/>
  <c r="P671" i="9"/>
  <c r="U671" i="9" s="1"/>
  <c r="Q671" i="9"/>
  <c r="S671" i="9"/>
  <c r="W671" i="9" s="1"/>
  <c r="K672" i="9"/>
  <c r="Q672" i="9" s="1"/>
  <c r="P672" i="9"/>
  <c r="S672" i="9"/>
  <c r="W672" i="9" s="1"/>
  <c r="U672" i="9"/>
  <c r="Q673" i="9"/>
  <c r="U673" i="9"/>
  <c r="W673" i="9"/>
  <c r="X673" i="9"/>
  <c r="Q674" i="9"/>
  <c r="U674" i="9"/>
  <c r="W674" i="9"/>
  <c r="K675" i="9"/>
  <c r="P675" i="9"/>
  <c r="U675" i="9" s="1"/>
  <c r="K676" i="9"/>
  <c r="P676" i="9"/>
  <c r="U676" i="9" s="1"/>
  <c r="W676" i="9" s="1"/>
  <c r="Q676" i="9"/>
  <c r="S676" i="9"/>
  <c r="K677" i="9"/>
  <c r="P677" i="9"/>
  <c r="U677" i="9" s="1"/>
  <c r="K678" i="9"/>
  <c r="P678" i="9"/>
  <c r="U678" i="9" s="1"/>
  <c r="Q678" i="9"/>
  <c r="S678" i="9"/>
  <c r="W678" i="9" s="1"/>
  <c r="K679" i="9"/>
  <c r="Q679" i="9" s="1"/>
  <c r="P679" i="9"/>
  <c r="S679" i="9"/>
  <c r="U679" i="9"/>
  <c r="W679" i="9" s="1"/>
  <c r="K680" i="9"/>
  <c r="P680" i="9"/>
  <c r="U680" i="9" s="1"/>
  <c r="W680" i="9" s="1"/>
  <c r="Q680" i="9"/>
  <c r="S680" i="9"/>
  <c r="K681" i="9"/>
  <c r="P681" i="9"/>
  <c r="U681" i="9" s="1"/>
  <c r="K682" i="9"/>
  <c r="P682" i="9"/>
  <c r="U682" i="9" s="1"/>
  <c r="Q682" i="9"/>
  <c r="S682" i="9"/>
  <c r="W682" i="9" s="1"/>
  <c r="K683" i="9"/>
  <c r="Q683" i="9" s="1"/>
  <c r="P683" i="9"/>
  <c r="S683" i="9"/>
  <c r="U683" i="9"/>
  <c r="W683" i="9" s="1"/>
  <c r="K684" i="9"/>
  <c r="P684" i="9"/>
  <c r="U684" i="9" s="1"/>
  <c r="W684" i="9" s="1"/>
  <c r="Q684" i="9"/>
  <c r="S684" i="9"/>
  <c r="K685" i="9"/>
  <c r="P685" i="9"/>
  <c r="U685" i="9" s="1"/>
  <c r="K686" i="9"/>
  <c r="P686" i="9"/>
  <c r="U686" i="9" s="1"/>
  <c r="Q686" i="9"/>
  <c r="S686" i="9"/>
  <c r="W686" i="9" s="1"/>
  <c r="K687" i="9"/>
  <c r="Q687" i="9" s="1"/>
  <c r="P687" i="9"/>
  <c r="S687" i="9"/>
  <c r="U687" i="9"/>
  <c r="W687" i="9" s="1"/>
  <c r="K688" i="9"/>
  <c r="P688" i="9"/>
  <c r="U688" i="9" s="1"/>
  <c r="W688" i="9" s="1"/>
  <c r="Q688" i="9"/>
  <c r="S688" i="9"/>
  <c r="K689" i="9"/>
  <c r="P689" i="9"/>
  <c r="U689" i="9" s="1"/>
  <c r="K690" i="9"/>
  <c r="P690" i="9"/>
  <c r="U690" i="9" s="1"/>
  <c r="Q690" i="9"/>
  <c r="S690" i="9"/>
  <c r="W690" i="9" s="1"/>
  <c r="K691" i="9"/>
  <c r="Q691" i="9" s="1"/>
  <c r="P691" i="9"/>
  <c r="S691" i="9"/>
  <c r="U691" i="9"/>
  <c r="W691" i="9" s="1"/>
  <c r="K692" i="9"/>
  <c r="P692" i="9"/>
  <c r="U692" i="9" s="1"/>
  <c r="W692" i="9" s="1"/>
  <c r="Q692" i="9"/>
  <c r="S692" i="9"/>
  <c r="K693" i="9"/>
  <c r="P693" i="9"/>
  <c r="U693" i="9" s="1"/>
  <c r="K694" i="9"/>
  <c r="P694" i="9"/>
  <c r="U694" i="9" s="1"/>
  <c r="Q694" i="9"/>
  <c r="S694" i="9"/>
  <c r="W694" i="9" s="1"/>
  <c r="K695" i="9"/>
  <c r="Q695" i="9" s="1"/>
  <c r="P695" i="9"/>
  <c r="S695" i="9"/>
  <c r="U695" i="9"/>
  <c r="W695" i="9" s="1"/>
  <c r="K696" i="9"/>
  <c r="P696" i="9"/>
  <c r="U696" i="9" s="1"/>
  <c r="W696" i="9" s="1"/>
  <c r="Q696" i="9"/>
  <c r="S696" i="9"/>
  <c r="K697" i="9"/>
  <c r="P697" i="9"/>
  <c r="U697" i="9" s="1"/>
  <c r="K698" i="9"/>
  <c r="P698" i="9"/>
  <c r="U698" i="9" s="1"/>
  <c r="Q698" i="9"/>
  <c r="S698" i="9"/>
  <c r="W698" i="9" s="1"/>
  <c r="K699" i="9"/>
  <c r="Q699" i="9" s="1"/>
  <c r="P699" i="9"/>
  <c r="S699" i="9"/>
  <c r="U699" i="9"/>
  <c r="W699" i="9" s="1"/>
  <c r="K700" i="9"/>
  <c r="P700" i="9"/>
  <c r="U700" i="9" s="1"/>
  <c r="W700" i="9" s="1"/>
  <c r="Q700" i="9"/>
  <c r="S700" i="9"/>
  <c r="K701" i="9"/>
  <c r="P701" i="9"/>
  <c r="U701" i="9" s="1"/>
  <c r="K702" i="9"/>
  <c r="P702" i="9"/>
  <c r="U702" i="9" s="1"/>
  <c r="Q702" i="9"/>
  <c r="S702" i="9"/>
  <c r="W702" i="9" s="1"/>
  <c r="K703" i="9"/>
  <c r="Q703" i="9" s="1"/>
  <c r="P703" i="9"/>
  <c r="S703" i="9"/>
  <c r="U703" i="9"/>
  <c r="W703" i="9" s="1"/>
  <c r="K704" i="9"/>
  <c r="P704" i="9"/>
  <c r="U704" i="9" s="1"/>
  <c r="W704" i="9" s="1"/>
  <c r="Q704" i="9"/>
  <c r="S704" i="9"/>
  <c r="K705" i="9"/>
  <c r="P705" i="9"/>
  <c r="U705" i="9" s="1"/>
  <c r="K706" i="9"/>
  <c r="P706" i="9"/>
  <c r="U706" i="9" s="1"/>
  <c r="Q706" i="9"/>
  <c r="S706" i="9"/>
  <c r="W706" i="9" s="1"/>
  <c r="K707" i="9"/>
  <c r="Q707" i="9" s="1"/>
  <c r="P707" i="9"/>
  <c r="S707" i="9"/>
  <c r="U707" i="9"/>
  <c r="W707" i="9" s="1"/>
  <c r="K708" i="9"/>
  <c r="P708" i="9"/>
  <c r="U708" i="9" s="1"/>
  <c r="W708" i="9" s="1"/>
  <c r="Q708" i="9"/>
  <c r="S708" i="9"/>
  <c r="K709" i="9"/>
  <c r="P709" i="9"/>
  <c r="U709" i="9" s="1"/>
  <c r="K710" i="9"/>
  <c r="P710" i="9"/>
  <c r="U710" i="9" s="1"/>
  <c r="Q710" i="9"/>
  <c r="S710" i="9"/>
  <c r="W710" i="9" s="1"/>
  <c r="K711" i="9"/>
  <c r="Q711" i="9" s="1"/>
  <c r="P711" i="9"/>
  <c r="S711" i="9"/>
  <c r="U711" i="9"/>
  <c r="K712" i="9"/>
  <c r="P712" i="9"/>
  <c r="U712" i="9" s="1"/>
  <c r="W712" i="9" s="1"/>
  <c r="Q712" i="9"/>
  <c r="S712" i="9"/>
  <c r="K713" i="9"/>
  <c r="P713" i="9"/>
  <c r="U713" i="9" s="1"/>
  <c r="K714" i="9"/>
  <c r="P714" i="9"/>
  <c r="U714" i="9" s="1"/>
  <c r="Q714" i="9"/>
  <c r="S714" i="9"/>
  <c r="W714" i="9" s="1"/>
  <c r="K715" i="9"/>
  <c r="Q715" i="9" s="1"/>
  <c r="P715" i="9"/>
  <c r="S715" i="9"/>
  <c r="U715" i="9"/>
  <c r="K716" i="9"/>
  <c r="P716" i="9"/>
  <c r="U716" i="9" s="1"/>
  <c r="W716" i="9" s="1"/>
  <c r="Q716" i="9"/>
  <c r="S716" i="9"/>
  <c r="K717" i="9"/>
  <c r="P717" i="9"/>
  <c r="U717" i="9" s="1"/>
  <c r="K718" i="9"/>
  <c r="P718" i="9"/>
  <c r="U718" i="9" s="1"/>
  <c r="Q718" i="9"/>
  <c r="S718" i="9"/>
  <c r="W718" i="9" s="1"/>
  <c r="K719" i="9"/>
  <c r="Q719" i="9" s="1"/>
  <c r="P719" i="9"/>
  <c r="S719" i="9"/>
  <c r="U719" i="9"/>
  <c r="K720" i="9"/>
  <c r="P720" i="9"/>
  <c r="U720" i="9" s="1"/>
  <c r="W720" i="9" s="1"/>
  <c r="Q720" i="9"/>
  <c r="S720" i="9"/>
  <c r="K721" i="9"/>
  <c r="P721" i="9"/>
  <c r="U721" i="9" s="1"/>
  <c r="K722" i="9"/>
  <c r="P722" i="9"/>
  <c r="U722" i="9" s="1"/>
  <c r="Q722" i="9"/>
  <c r="S722" i="9"/>
  <c r="W722" i="9" s="1"/>
  <c r="K723" i="9"/>
  <c r="Q723" i="9" s="1"/>
  <c r="P723" i="9"/>
  <c r="S723" i="9"/>
  <c r="U723" i="9"/>
  <c r="K724" i="9"/>
  <c r="P724" i="9"/>
  <c r="U724" i="9" s="1"/>
  <c r="W724" i="9" s="1"/>
  <c r="Q724" i="9"/>
  <c r="S724" i="9"/>
  <c r="K725" i="9"/>
  <c r="P725" i="9"/>
  <c r="U725" i="9" s="1"/>
  <c r="K726" i="9"/>
  <c r="P726" i="9"/>
  <c r="U726" i="9" s="1"/>
  <c r="Q726" i="9"/>
  <c r="S726" i="9"/>
  <c r="W726" i="9" s="1"/>
  <c r="K727" i="9"/>
  <c r="Q727" i="9" s="1"/>
  <c r="P727" i="9"/>
  <c r="S727" i="9"/>
  <c r="U727" i="9"/>
  <c r="K728" i="9"/>
  <c r="P728" i="9"/>
  <c r="U728" i="9" s="1"/>
  <c r="W728" i="9" s="1"/>
  <c r="Q728" i="9"/>
  <c r="S728" i="9"/>
  <c r="K729" i="9"/>
  <c r="P729" i="9"/>
  <c r="U729" i="9" s="1"/>
  <c r="K730" i="9"/>
  <c r="P730" i="9"/>
  <c r="U730" i="9" s="1"/>
  <c r="Q730" i="9"/>
  <c r="S730" i="9"/>
  <c r="W730" i="9" s="1"/>
  <c r="K731" i="9"/>
  <c r="Q731" i="9" s="1"/>
  <c r="P731" i="9"/>
  <c r="S731" i="9"/>
  <c r="U731" i="9"/>
  <c r="K732" i="9"/>
  <c r="P732" i="9"/>
  <c r="U732" i="9" s="1"/>
  <c r="W732" i="9" s="1"/>
  <c r="Q732" i="9"/>
  <c r="S732" i="9"/>
  <c r="K733" i="9"/>
  <c r="P733" i="9"/>
  <c r="U733" i="9" s="1"/>
  <c r="K734" i="9"/>
  <c r="P734" i="9"/>
  <c r="U734" i="9" s="1"/>
  <c r="Q734" i="9"/>
  <c r="S734" i="9"/>
  <c r="W734" i="9" s="1"/>
  <c r="K735" i="9"/>
  <c r="Q735" i="9" s="1"/>
  <c r="P735" i="9"/>
  <c r="S735" i="9"/>
  <c r="U735" i="9"/>
  <c r="K736" i="9"/>
  <c r="P736" i="9"/>
  <c r="U736" i="9" s="1"/>
  <c r="W736" i="9" s="1"/>
  <c r="Q736" i="9"/>
  <c r="S736" i="9"/>
  <c r="K737" i="9"/>
  <c r="P737" i="9"/>
  <c r="U737" i="9" s="1"/>
  <c r="K738" i="9"/>
  <c r="P738" i="9"/>
  <c r="U738" i="9" s="1"/>
  <c r="Q738" i="9"/>
  <c r="S738" i="9"/>
  <c r="W738" i="9" s="1"/>
  <c r="K739" i="9"/>
  <c r="Q739" i="9" s="1"/>
  <c r="P739" i="9"/>
  <c r="S739" i="9"/>
  <c r="U739" i="9"/>
  <c r="K740" i="9"/>
  <c r="P740" i="9"/>
  <c r="U740" i="9" s="1"/>
  <c r="W740" i="9" s="1"/>
  <c r="Q740" i="9"/>
  <c r="S740" i="9"/>
  <c r="K741" i="9"/>
  <c r="P741" i="9"/>
  <c r="U741" i="9" s="1"/>
  <c r="K742" i="9"/>
  <c r="P742" i="9"/>
  <c r="U742" i="9" s="1"/>
  <c r="Q742" i="9"/>
  <c r="S742" i="9"/>
  <c r="W742" i="9" s="1"/>
  <c r="K743" i="9"/>
  <c r="Q743" i="9" s="1"/>
  <c r="P743" i="9"/>
  <c r="S743" i="9"/>
  <c r="U743" i="9"/>
  <c r="K744" i="9"/>
  <c r="P744" i="9"/>
  <c r="U744" i="9" s="1"/>
  <c r="W744" i="9" s="1"/>
  <c r="Q744" i="9"/>
  <c r="S744" i="9"/>
  <c r="K745" i="9"/>
  <c r="P745" i="9"/>
  <c r="U745" i="9" s="1"/>
  <c r="K746" i="9"/>
  <c r="P746" i="9"/>
  <c r="U746" i="9" s="1"/>
  <c r="Q746" i="9"/>
  <c r="S746" i="9"/>
  <c r="W746" i="9" s="1"/>
  <c r="K747" i="9"/>
  <c r="Q747" i="9" s="1"/>
  <c r="P747" i="9"/>
  <c r="S747" i="9"/>
  <c r="U747" i="9"/>
  <c r="K748" i="9"/>
  <c r="P748" i="9"/>
  <c r="U748" i="9" s="1"/>
  <c r="W748" i="9" s="1"/>
  <c r="Q748" i="9"/>
  <c r="S748" i="9"/>
  <c r="K749" i="9"/>
  <c r="P749" i="9"/>
  <c r="U749" i="9" s="1"/>
  <c r="K750" i="9"/>
  <c r="P750" i="9"/>
  <c r="U750" i="9" s="1"/>
  <c r="Q750" i="9"/>
  <c r="S750" i="9"/>
  <c r="W750" i="9" s="1"/>
  <c r="K751" i="9"/>
  <c r="Q751" i="9" s="1"/>
  <c r="P751" i="9"/>
  <c r="S751" i="9"/>
  <c r="U751" i="9"/>
  <c r="K752" i="9"/>
  <c r="P752" i="9"/>
  <c r="U752" i="9" s="1"/>
  <c r="W752" i="9" s="1"/>
  <c r="Q752" i="9"/>
  <c r="S752" i="9"/>
  <c r="K753" i="9"/>
  <c r="P753" i="9"/>
  <c r="U753" i="9" s="1"/>
  <c r="K754" i="9"/>
  <c r="P754" i="9"/>
  <c r="U754" i="9" s="1"/>
  <c r="Q754" i="9"/>
  <c r="S754" i="9"/>
  <c r="W754" i="9" s="1"/>
  <c r="K755" i="9"/>
  <c r="Q755" i="9" s="1"/>
  <c r="P755" i="9"/>
  <c r="S755" i="9"/>
  <c r="U755" i="9"/>
  <c r="K756" i="9"/>
  <c r="P756" i="9"/>
  <c r="U756" i="9" s="1"/>
  <c r="W756" i="9" s="1"/>
  <c r="Q756" i="9"/>
  <c r="S756" i="9"/>
  <c r="K757" i="9"/>
  <c r="P757" i="9"/>
  <c r="U757" i="9" s="1"/>
  <c r="K758" i="9"/>
  <c r="P758" i="9"/>
  <c r="U758" i="9" s="1"/>
  <c r="Q758" i="9"/>
  <c r="S758" i="9"/>
  <c r="W758" i="9" s="1"/>
  <c r="K759" i="9"/>
  <c r="Q759" i="9" s="1"/>
  <c r="P759" i="9"/>
  <c r="S759" i="9"/>
  <c r="U759" i="9"/>
  <c r="K760" i="9"/>
  <c r="P760" i="9"/>
  <c r="U760" i="9" s="1"/>
  <c r="W760" i="9" s="1"/>
  <c r="Q760" i="9"/>
  <c r="S760" i="9"/>
  <c r="K761" i="9"/>
  <c r="P761" i="9"/>
  <c r="U761" i="9" s="1"/>
  <c r="K762" i="9"/>
  <c r="P762" i="9"/>
  <c r="U762" i="9" s="1"/>
  <c r="Q762" i="9"/>
  <c r="S762" i="9"/>
  <c r="W762" i="9" s="1"/>
  <c r="K763" i="9"/>
  <c r="Q763" i="9" s="1"/>
  <c r="P763" i="9"/>
  <c r="S763" i="9"/>
  <c r="U763" i="9"/>
  <c r="K764" i="9"/>
  <c r="P764" i="9"/>
  <c r="U764" i="9" s="1"/>
  <c r="W764" i="9" s="1"/>
  <c r="Q764" i="9"/>
  <c r="S764" i="9"/>
  <c r="K765" i="9"/>
  <c r="P765" i="9"/>
  <c r="U765" i="9" s="1"/>
  <c r="K766" i="9"/>
  <c r="P766" i="9"/>
  <c r="U766" i="9" s="1"/>
  <c r="Q766" i="9"/>
  <c r="S766" i="9"/>
  <c r="W766" i="9" s="1"/>
  <c r="K767" i="9"/>
  <c r="Q767" i="9" s="1"/>
  <c r="P767" i="9"/>
  <c r="S767" i="9"/>
  <c r="U767" i="9"/>
  <c r="K768" i="9"/>
  <c r="P768" i="9"/>
  <c r="U768" i="9" s="1"/>
  <c r="W768" i="9" s="1"/>
  <c r="Q768" i="9"/>
  <c r="S768" i="9"/>
  <c r="K769" i="9"/>
  <c r="P769" i="9"/>
  <c r="U769" i="9" s="1"/>
  <c r="K770" i="9"/>
  <c r="P770" i="9"/>
  <c r="U770" i="9" s="1"/>
  <c r="Q770" i="9"/>
  <c r="S770" i="9"/>
  <c r="W770" i="9" s="1"/>
  <c r="K771" i="9"/>
  <c r="Q771" i="9" s="1"/>
  <c r="P771" i="9"/>
  <c r="S771" i="9"/>
  <c r="U771" i="9"/>
  <c r="K772" i="9"/>
  <c r="P772" i="9"/>
  <c r="U772" i="9" s="1"/>
  <c r="W772" i="9" s="1"/>
  <c r="Q772" i="9"/>
  <c r="S772" i="9"/>
  <c r="K773" i="9"/>
  <c r="P773" i="9"/>
  <c r="U773" i="9" s="1"/>
  <c r="K774" i="9"/>
  <c r="P774" i="9"/>
  <c r="U774" i="9" s="1"/>
  <c r="Q774" i="9"/>
  <c r="S774" i="9"/>
  <c r="W774" i="9" s="1"/>
  <c r="K775" i="9"/>
  <c r="Q775" i="9" s="1"/>
  <c r="P775" i="9"/>
  <c r="S775" i="9"/>
  <c r="U775" i="9"/>
  <c r="K776" i="9"/>
  <c r="P776" i="9"/>
  <c r="U776" i="9" s="1"/>
  <c r="W776" i="9" s="1"/>
  <c r="Q776" i="9"/>
  <c r="S776" i="9"/>
  <c r="K777" i="9"/>
  <c r="P777" i="9"/>
  <c r="U777" i="9" s="1"/>
  <c r="K778" i="9"/>
  <c r="P778" i="9"/>
  <c r="U778" i="9" s="1"/>
  <c r="Q778" i="9"/>
  <c r="S778" i="9"/>
  <c r="W778" i="9" s="1"/>
  <c r="K779" i="9"/>
  <c r="Q779" i="9" s="1"/>
  <c r="P779" i="9"/>
  <c r="S779" i="9"/>
  <c r="U779" i="9"/>
  <c r="K780" i="9"/>
  <c r="P780" i="9"/>
  <c r="U780" i="9" s="1"/>
  <c r="W780" i="9" s="1"/>
  <c r="Q780" i="9"/>
  <c r="S780" i="9"/>
  <c r="K781" i="9"/>
  <c r="P781" i="9"/>
  <c r="U781" i="9" s="1"/>
  <c r="K782" i="9"/>
  <c r="P782" i="9"/>
  <c r="U782" i="9" s="1"/>
  <c r="Q782" i="9"/>
  <c r="S782" i="9"/>
  <c r="W782" i="9" s="1"/>
  <c r="K783" i="9"/>
  <c r="Q783" i="9" s="1"/>
  <c r="P783" i="9"/>
  <c r="S783" i="9"/>
  <c r="U783" i="9"/>
  <c r="K784" i="9"/>
  <c r="P784" i="9"/>
  <c r="U784" i="9" s="1"/>
  <c r="W784" i="9" s="1"/>
  <c r="Q784" i="9"/>
  <c r="S784" i="9"/>
  <c r="K785" i="9"/>
  <c r="P785" i="9"/>
  <c r="U785" i="9" s="1"/>
  <c r="K786" i="9"/>
  <c r="P786" i="9"/>
  <c r="U786" i="9" s="1"/>
  <c r="Q786" i="9"/>
  <c r="S786" i="9"/>
  <c r="W786" i="9" s="1"/>
  <c r="K787" i="9"/>
  <c r="Q787" i="9" s="1"/>
  <c r="P787" i="9"/>
  <c r="S787" i="9"/>
  <c r="U787" i="9"/>
  <c r="K788" i="9"/>
  <c r="P788" i="9"/>
  <c r="U788" i="9" s="1"/>
  <c r="W788" i="9" s="1"/>
  <c r="Q788" i="9"/>
  <c r="S788" i="9"/>
  <c r="K789" i="9"/>
  <c r="P789" i="9"/>
  <c r="U789" i="9" s="1"/>
  <c r="K790" i="9"/>
  <c r="P790" i="9"/>
  <c r="U790" i="9" s="1"/>
  <c r="Q790" i="9"/>
  <c r="S790" i="9"/>
  <c r="W790" i="9" s="1"/>
  <c r="K791" i="9"/>
  <c r="Q791" i="9" s="1"/>
  <c r="P791" i="9"/>
  <c r="S791" i="9"/>
  <c r="U791" i="9"/>
  <c r="X792" i="9"/>
  <c r="P793" i="9"/>
  <c r="Q793" i="9"/>
  <c r="S793" i="9"/>
  <c r="T793" i="9" s="1"/>
  <c r="U793" i="9"/>
  <c r="W793" i="9"/>
  <c r="X793" i="9" s="1"/>
  <c r="K794" i="9"/>
  <c r="S794" i="9" s="1"/>
  <c r="P794" i="9"/>
  <c r="Q794" i="9"/>
  <c r="U794" i="9"/>
  <c r="W794" i="9" s="1"/>
  <c r="K795" i="9"/>
  <c r="P795" i="9"/>
  <c r="U795" i="9" s="1"/>
  <c r="K796" i="9"/>
  <c r="P796" i="9"/>
  <c r="U796" i="9" s="1"/>
  <c r="W796" i="9" s="1"/>
  <c r="Q796" i="9"/>
  <c r="S796" i="9"/>
  <c r="K797" i="9"/>
  <c r="P797" i="9"/>
  <c r="U797" i="9" s="1"/>
  <c r="K798" i="9"/>
  <c r="P798" i="9"/>
  <c r="U798" i="9" s="1"/>
  <c r="S798" i="9"/>
  <c r="K799" i="9"/>
  <c r="P799" i="9"/>
  <c r="U799" i="9" s="1"/>
  <c r="W799" i="9" s="1"/>
  <c r="S799" i="9"/>
  <c r="K800" i="9"/>
  <c r="P800" i="9"/>
  <c r="U800" i="9" s="1"/>
  <c r="Q800" i="9"/>
  <c r="S800" i="9"/>
  <c r="W800" i="9"/>
  <c r="K801" i="9"/>
  <c r="P801" i="9"/>
  <c r="U801" i="9" s="1"/>
  <c r="K802" i="9"/>
  <c r="P802" i="9"/>
  <c r="U802" i="9" s="1"/>
  <c r="S802" i="9"/>
  <c r="W802" i="9" s="1"/>
  <c r="K803" i="9"/>
  <c r="P803" i="9"/>
  <c r="U803" i="9"/>
  <c r="K804" i="9"/>
  <c r="P804" i="9"/>
  <c r="U804" i="9" s="1"/>
  <c r="Q804" i="9"/>
  <c r="S804" i="9"/>
  <c r="W804" i="9" s="1"/>
  <c r="K805" i="9"/>
  <c r="P805" i="9"/>
  <c r="U805" i="9"/>
  <c r="K806" i="9"/>
  <c r="P806" i="9"/>
  <c r="U806" i="9" s="1"/>
  <c r="Q806" i="9"/>
  <c r="S806" i="9"/>
  <c r="K807" i="9"/>
  <c r="P807" i="9"/>
  <c r="U807" i="9" s="1"/>
  <c r="S807" i="9"/>
  <c r="W807" i="9" s="1"/>
  <c r="K808" i="9"/>
  <c r="P808" i="9"/>
  <c r="U808" i="9" s="1"/>
  <c r="W808" i="9" s="1"/>
  <c r="Q808" i="9"/>
  <c r="S808" i="9"/>
  <c r="K809" i="9"/>
  <c r="P809" i="9"/>
  <c r="U809" i="9" s="1"/>
  <c r="K810" i="9"/>
  <c r="P810" i="9"/>
  <c r="U810" i="9" s="1"/>
  <c r="Q810" i="9"/>
  <c r="S810" i="9"/>
  <c r="W810" i="9" s="1"/>
  <c r="K811" i="9"/>
  <c r="Q811" i="9" s="1"/>
  <c r="P811" i="9"/>
  <c r="U811" i="9"/>
  <c r="K812" i="9"/>
  <c r="P812" i="9"/>
  <c r="U812" i="9" s="1"/>
  <c r="Q812" i="9"/>
  <c r="S812" i="9"/>
  <c r="W812" i="9" s="1"/>
  <c r="K813" i="9"/>
  <c r="P813" i="9"/>
  <c r="U813" i="9"/>
  <c r="K814" i="9"/>
  <c r="P814" i="9"/>
  <c r="U814" i="9" s="1"/>
  <c r="Q814" i="9"/>
  <c r="S814" i="9"/>
  <c r="K815" i="9"/>
  <c r="P815" i="9"/>
  <c r="U815" i="9" s="1"/>
  <c r="S815" i="9"/>
  <c r="W815" i="9" s="1"/>
  <c r="K816" i="9"/>
  <c r="P816" i="9"/>
  <c r="U816" i="9" s="1"/>
  <c r="W816" i="9" s="1"/>
  <c r="Q816" i="9"/>
  <c r="S816" i="9"/>
  <c r="K817" i="9"/>
  <c r="P817" i="9"/>
  <c r="U817" i="9"/>
  <c r="K818" i="9"/>
  <c r="P818" i="9"/>
  <c r="U818" i="9" s="1"/>
  <c r="S818" i="9"/>
  <c r="W818" i="9" s="1"/>
  <c r="K819" i="9"/>
  <c r="P819" i="9"/>
  <c r="U819" i="9"/>
  <c r="K820" i="9"/>
  <c r="P820" i="9"/>
  <c r="Q820" i="9"/>
  <c r="S820" i="9"/>
  <c r="U820" i="9"/>
  <c r="K821" i="9"/>
  <c r="S821" i="9" s="1"/>
  <c r="P821" i="9"/>
  <c r="Q821" i="9" s="1"/>
  <c r="K822" i="9"/>
  <c r="P822" i="9"/>
  <c r="U822" i="9"/>
  <c r="K823" i="9"/>
  <c r="S823" i="9" s="1"/>
  <c r="W823" i="9" s="1"/>
  <c r="P823" i="9"/>
  <c r="U823" i="9" s="1"/>
  <c r="K824" i="9"/>
  <c r="P824" i="9"/>
  <c r="U824" i="9"/>
  <c r="K825" i="9"/>
  <c r="S825" i="9" s="1"/>
  <c r="P825" i="9"/>
  <c r="Q825" i="9"/>
  <c r="U825" i="9"/>
  <c r="K826" i="9"/>
  <c r="Q826" i="9" s="1"/>
  <c r="P826" i="9"/>
  <c r="S826" i="9"/>
  <c r="W826" i="9" s="1"/>
  <c r="U826" i="9"/>
  <c r="K827" i="9"/>
  <c r="S827" i="9" s="1"/>
  <c r="P827" i="9"/>
  <c r="U827" i="9" s="1"/>
  <c r="W827" i="9" s="1"/>
  <c r="Q827" i="9"/>
  <c r="K828" i="9"/>
  <c r="P828" i="9"/>
  <c r="Q828" i="9"/>
  <c r="S828" i="9"/>
  <c r="W828" i="9" s="1"/>
  <c r="U828" i="9"/>
  <c r="K829" i="9"/>
  <c r="S829" i="9" s="1"/>
  <c r="P829" i="9"/>
  <c r="K830" i="9"/>
  <c r="Q830" i="9" s="1"/>
  <c r="P830" i="9"/>
  <c r="U830" i="9"/>
  <c r="K831" i="9"/>
  <c r="P831" i="9"/>
  <c r="U831" i="9" s="1"/>
  <c r="S832" i="9"/>
  <c r="W832" i="9" s="1"/>
  <c r="U832" i="9"/>
  <c r="S833" i="9"/>
  <c r="U833" i="9"/>
  <c r="K834" i="9"/>
  <c r="S834" i="9" s="1"/>
  <c r="P834" i="9"/>
  <c r="Q834" i="9"/>
  <c r="U834" i="9"/>
  <c r="K835" i="9"/>
  <c r="P835" i="9"/>
  <c r="U835" i="9" s="1"/>
  <c r="K836" i="9"/>
  <c r="P836" i="9"/>
  <c r="U836" i="9" s="1"/>
  <c r="Q836" i="9"/>
  <c r="S836" i="9"/>
  <c r="W836" i="9"/>
  <c r="K837" i="9"/>
  <c r="P837" i="9"/>
  <c r="S837" i="9"/>
  <c r="W837" i="9" s="1"/>
  <c r="U837" i="9"/>
  <c r="K838" i="9"/>
  <c r="P838" i="9"/>
  <c r="U838" i="9" s="1"/>
  <c r="Q838" i="9"/>
  <c r="S838" i="9"/>
  <c r="W838" i="9" s="1"/>
  <c r="K839" i="9"/>
  <c r="S839" i="9" s="1"/>
  <c r="P839" i="9"/>
  <c r="U839" i="9" s="1"/>
  <c r="K840" i="9"/>
  <c r="P840" i="9"/>
  <c r="Q840" i="9" s="1"/>
  <c r="W840" i="9" s="1"/>
  <c r="S840" i="9"/>
  <c r="U840" i="9"/>
  <c r="K841" i="9"/>
  <c r="S841" i="9" s="1"/>
  <c r="P841" i="9"/>
  <c r="K842" i="9"/>
  <c r="P842" i="9"/>
  <c r="U842" i="9"/>
  <c r="K843" i="9"/>
  <c r="P843" i="9"/>
  <c r="Q843" i="9"/>
  <c r="W843" i="9" s="1"/>
  <c r="S843" i="9"/>
  <c r="U843" i="9"/>
  <c r="K844" i="9"/>
  <c r="S844" i="9" s="1"/>
  <c r="P844" i="9"/>
  <c r="Q844" i="9" s="1"/>
  <c r="W844" i="9" s="1"/>
  <c r="U844" i="9"/>
  <c r="K845" i="9"/>
  <c r="P845" i="9"/>
  <c r="Q845" i="9"/>
  <c r="W845" i="9" s="1"/>
  <c r="S845" i="9"/>
  <c r="U845" i="9"/>
  <c r="K846" i="9"/>
  <c r="S846" i="9" s="1"/>
  <c r="P846" i="9"/>
  <c r="K847" i="9"/>
  <c r="P847" i="9"/>
  <c r="Q847" i="9"/>
  <c r="W847" i="9" s="1"/>
  <c r="S847" i="9"/>
  <c r="U847" i="9"/>
  <c r="K848" i="9"/>
  <c r="S848" i="9" s="1"/>
  <c r="P848" i="9"/>
  <c r="Q848" i="9" s="1"/>
  <c r="W848" i="9" s="1"/>
  <c r="K849" i="9"/>
  <c r="P849" i="9"/>
  <c r="Q849" i="9"/>
  <c r="W849" i="9" s="1"/>
  <c r="S849" i="9"/>
  <c r="U849" i="9"/>
  <c r="K850" i="9"/>
  <c r="S850" i="9" s="1"/>
  <c r="P850" i="9"/>
  <c r="K851" i="9"/>
  <c r="P851" i="9"/>
  <c r="Q851" i="9"/>
  <c r="W851" i="9" s="1"/>
  <c r="S851" i="9"/>
  <c r="U851" i="9"/>
  <c r="K852" i="9"/>
  <c r="S852" i="9" s="1"/>
  <c r="P852" i="9"/>
  <c r="Q852" i="9" s="1"/>
  <c r="W852" i="9" s="1"/>
  <c r="U852" i="9"/>
  <c r="K853" i="9"/>
  <c r="P853" i="9"/>
  <c r="Q853" i="9"/>
  <c r="W853" i="9" s="1"/>
  <c r="S853" i="9"/>
  <c r="U853" i="9"/>
  <c r="K854" i="9"/>
  <c r="S854" i="9" s="1"/>
  <c r="P854" i="9"/>
  <c r="K855" i="9"/>
  <c r="P855" i="9"/>
  <c r="Q855" i="9"/>
  <c r="W855" i="9" s="1"/>
  <c r="S855" i="9"/>
  <c r="U855" i="9"/>
  <c r="K856" i="9"/>
  <c r="S856" i="9" s="1"/>
  <c r="P856" i="9"/>
  <c r="Q856" i="9" s="1"/>
  <c r="W856" i="9"/>
  <c r="K857" i="9"/>
  <c r="P857" i="9"/>
  <c r="Q857" i="9"/>
  <c r="W857" i="9" s="1"/>
  <c r="S857" i="9"/>
  <c r="U857" i="9"/>
  <c r="K858" i="9"/>
  <c r="S858" i="9" s="1"/>
  <c r="P858" i="9"/>
  <c r="K859" i="9"/>
  <c r="P859" i="9"/>
  <c r="Q859" i="9"/>
  <c r="W859" i="9" s="1"/>
  <c r="S859" i="9"/>
  <c r="U859" i="9"/>
  <c r="K860" i="9"/>
  <c r="S860" i="9" s="1"/>
  <c r="P860" i="9"/>
  <c r="Q860" i="9" s="1"/>
  <c r="U860" i="9"/>
  <c r="W860" i="9"/>
  <c r="K861" i="9"/>
  <c r="P861" i="9"/>
  <c r="Q861" i="9"/>
  <c r="W861" i="9" s="1"/>
  <c r="S861" i="9"/>
  <c r="U861" i="9"/>
  <c r="K862" i="9"/>
  <c r="S862" i="9" s="1"/>
  <c r="P862" i="9"/>
  <c r="Q862" i="9" s="1"/>
  <c r="W862" i="9"/>
  <c r="K863" i="9"/>
  <c r="P863" i="9"/>
  <c r="Q863" i="9"/>
  <c r="W863" i="9" s="1"/>
  <c r="S863" i="9"/>
  <c r="U863" i="9"/>
  <c r="K864" i="9"/>
  <c r="S864" i="9" s="1"/>
  <c r="P864" i="9"/>
  <c r="U864" i="9"/>
  <c r="K865" i="9"/>
  <c r="P865" i="9"/>
  <c r="Q865" i="9"/>
  <c r="W865" i="9" s="1"/>
  <c r="S865" i="9"/>
  <c r="U865" i="9"/>
  <c r="K866" i="9"/>
  <c r="S866" i="9" s="1"/>
  <c r="P866" i="9"/>
  <c r="Q866" i="9" s="1"/>
  <c r="W866" i="9" s="1"/>
  <c r="K867" i="9"/>
  <c r="P867" i="9"/>
  <c r="Q867" i="9"/>
  <c r="W867" i="9" s="1"/>
  <c r="S867" i="9"/>
  <c r="U867" i="9"/>
  <c r="K868" i="9"/>
  <c r="S868" i="9" s="1"/>
  <c r="P868" i="9"/>
  <c r="U868" i="9"/>
  <c r="K869" i="9"/>
  <c r="P869" i="9"/>
  <c r="Q869" i="9"/>
  <c r="W869" i="9" s="1"/>
  <c r="S869" i="9"/>
  <c r="U869" i="9"/>
  <c r="K870" i="9"/>
  <c r="S870" i="9" s="1"/>
  <c r="P870" i="9"/>
  <c r="Q870" i="9" s="1"/>
  <c r="W870" i="9" s="1"/>
  <c r="K871" i="9"/>
  <c r="P871" i="9"/>
  <c r="Q871" i="9"/>
  <c r="W871" i="9" s="1"/>
  <c r="S871" i="9"/>
  <c r="U871" i="9"/>
  <c r="K872" i="9"/>
  <c r="S872" i="9" s="1"/>
  <c r="P872" i="9"/>
  <c r="U872" i="9" s="1"/>
  <c r="K873" i="9"/>
  <c r="Q873" i="9" s="1"/>
  <c r="W873" i="9" s="1"/>
  <c r="P873" i="9"/>
  <c r="S873" i="9"/>
  <c r="U873" i="9"/>
  <c r="K874" i="9"/>
  <c r="S874" i="9" s="1"/>
  <c r="P874" i="9"/>
  <c r="Q874" i="9"/>
  <c r="U874" i="9"/>
  <c r="W874" i="9"/>
  <c r="K875" i="9"/>
  <c r="Q875" i="9" s="1"/>
  <c r="W875" i="9" s="1"/>
  <c r="P875" i="9"/>
  <c r="S875" i="9"/>
  <c r="U875" i="9"/>
  <c r="K876" i="9"/>
  <c r="S876" i="9" s="1"/>
  <c r="P876" i="9"/>
  <c r="U876" i="9" s="1"/>
  <c r="Q876" i="9"/>
  <c r="W876" i="9" s="1"/>
  <c r="K877" i="9"/>
  <c r="Q877" i="9" s="1"/>
  <c r="W877" i="9" s="1"/>
  <c r="P877" i="9"/>
  <c r="S877" i="9"/>
  <c r="U877" i="9"/>
  <c r="K878" i="9"/>
  <c r="S878" i="9" s="1"/>
  <c r="P878" i="9"/>
  <c r="U878" i="9" s="1"/>
  <c r="K879" i="9"/>
  <c r="P879" i="9"/>
  <c r="Q879" i="9"/>
  <c r="W879" i="9" s="1"/>
  <c r="S879" i="9"/>
  <c r="U879" i="9"/>
  <c r="K880" i="9"/>
  <c r="S880" i="9" s="1"/>
  <c r="P880" i="9"/>
  <c r="U880" i="9" s="1"/>
  <c r="K881" i="9"/>
  <c r="Q881" i="9" s="1"/>
  <c r="W881" i="9" s="1"/>
  <c r="P881" i="9"/>
  <c r="S881" i="9"/>
  <c r="U881" i="9"/>
  <c r="K882" i="9"/>
  <c r="S882" i="9" s="1"/>
  <c r="P882" i="9"/>
  <c r="Q882" i="9"/>
  <c r="U882" i="9"/>
  <c r="W882" i="9"/>
  <c r="K883" i="9"/>
  <c r="Q883" i="9" s="1"/>
  <c r="W883" i="9" s="1"/>
  <c r="P883" i="9"/>
  <c r="S883" i="9"/>
  <c r="U883" i="9"/>
  <c r="K884" i="9"/>
  <c r="S884" i="9" s="1"/>
  <c r="P884" i="9"/>
  <c r="U884" i="9" s="1"/>
  <c r="Q884" i="9"/>
  <c r="W884" i="9" s="1"/>
  <c r="K885" i="9"/>
  <c r="Q885" i="9" s="1"/>
  <c r="W885" i="9" s="1"/>
  <c r="P885" i="9"/>
  <c r="S885" i="9"/>
  <c r="U885" i="9"/>
  <c r="K886" i="9"/>
  <c r="S886" i="9" s="1"/>
  <c r="P886" i="9"/>
  <c r="U886" i="9" s="1"/>
  <c r="K887" i="9"/>
  <c r="S887" i="9" s="1"/>
  <c r="P887" i="9"/>
  <c r="Q887" i="9"/>
  <c r="W887" i="9" s="1"/>
  <c r="U887" i="9"/>
  <c r="K888" i="9"/>
  <c r="P888" i="9"/>
  <c r="Q888" i="9" s="1"/>
  <c r="W888" i="9" s="1"/>
  <c r="S888" i="9"/>
  <c r="K889" i="9"/>
  <c r="Q889" i="9" s="1"/>
  <c r="W889" i="9" s="1"/>
  <c r="P889" i="9"/>
  <c r="S889" i="9"/>
  <c r="U889" i="9"/>
  <c r="K890" i="9"/>
  <c r="S890" i="9" s="1"/>
  <c r="P890" i="9"/>
  <c r="Q890" i="9" s="1"/>
  <c r="W890" i="9" s="1"/>
  <c r="K891" i="9"/>
  <c r="S891" i="9" s="1"/>
  <c r="P891" i="9"/>
  <c r="Q891" i="9"/>
  <c r="W891" i="9" s="1"/>
  <c r="U891" i="9"/>
  <c r="K892" i="9"/>
  <c r="P892" i="9"/>
  <c r="U892" i="9" s="1"/>
  <c r="S892" i="9"/>
  <c r="K893" i="9"/>
  <c r="Q893" i="9" s="1"/>
  <c r="W893" i="9" s="1"/>
  <c r="P893" i="9"/>
  <c r="S893" i="9"/>
  <c r="U893" i="9"/>
  <c r="K894" i="9"/>
  <c r="S894" i="9" s="1"/>
  <c r="P894" i="9"/>
  <c r="Q894" i="9" s="1"/>
  <c r="W894" i="9" s="1"/>
  <c r="U894" i="9"/>
  <c r="K895" i="9"/>
  <c r="Q895" i="9" s="1"/>
  <c r="W895" i="9" s="1"/>
  <c r="P895" i="9"/>
  <c r="U895" i="9"/>
  <c r="K896" i="9"/>
  <c r="P896" i="9"/>
  <c r="Q896" i="9" s="1"/>
  <c r="W896" i="9" s="1"/>
  <c r="S896" i="9"/>
  <c r="K897" i="9"/>
  <c r="P897" i="9"/>
  <c r="Q897" i="9" s="1"/>
  <c r="W897" i="9" s="1"/>
  <c r="S897" i="9"/>
  <c r="K898" i="9"/>
  <c r="P898" i="9"/>
  <c r="Q898" i="9" s="1"/>
  <c r="W898" i="9" s="1"/>
  <c r="S898" i="9"/>
  <c r="K899" i="9"/>
  <c r="P899" i="9"/>
  <c r="U899" i="9" s="1"/>
  <c r="S899" i="9"/>
  <c r="K900" i="9"/>
  <c r="P900" i="9"/>
  <c r="Q900" i="9" s="1"/>
  <c r="W900" i="9" s="1"/>
  <c r="S900" i="9"/>
  <c r="K901" i="9"/>
  <c r="P901" i="9"/>
  <c r="Q901" i="9" s="1"/>
  <c r="W901" i="9" s="1"/>
  <c r="S901" i="9"/>
  <c r="K902" i="9"/>
  <c r="P902" i="9"/>
  <c r="Q902" i="9" s="1"/>
  <c r="W902" i="9" s="1"/>
  <c r="S902" i="9"/>
  <c r="K903" i="9"/>
  <c r="P903" i="9"/>
  <c r="U903" i="9" s="1"/>
  <c r="S903" i="9"/>
  <c r="K904" i="9"/>
  <c r="P904" i="9"/>
  <c r="Q904" i="9" s="1"/>
  <c r="W904" i="9" s="1"/>
  <c r="S904" i="9"/>
  <c r="K905" i="9"/>
  <c r="P905" i="9"/>
  <c r="Q905" i="9" s="1"/>
  <c r="W905" i="9" s="1"/>
  <c r="S905" i="9"/>
  <c r="K906" i="9"/>
  <c r="P906" i="9"/>
  <c r="Q906" i="9" s="1"/>
  <c r="W906" i="9" s="1"/>
  <c r="S906" i="9"/>
  <c r="K907" i="9"/>
  <c r="P907" i="9"/>
  <c r="U907" i="9" s="1"/>
  <c r="S907" i="9"/>
  <c r="K908" i="9"/>
  <c r="P908" i="9"/>
  <c r="Q908" i="9" s="1"/>
  <c r="W908" i="9" s="1"/>
  <c r="S908" i="9"/>
  <c r="K909" i="9"/>
  <c r="P909" i="9"/>
  <c r="Q909" i="9" s="1"/>
  <c r="W909" i="9" s="1"/>
  <c r="S909" i="9"/>
  <c r="P910" i="9"/>
  <c r="Q910" i="9"/>
  <c r="W910" i="9" s="1"/>
  <c r="S910" i="9"/>
  <c r="T910" i="9"/>
  <c r="U910" i="9"/>
  <c r="P911" i="9"/>
  <c r="Q911" i="9"/>
  <c r="W911" i="9" s="1"/>
  <c r="S911" i="9"/>
  <c r="U911" i="9"/>
  <c r="P912" i="9"/>
  <c r="Q912" i="9" s="1"/>
  <c r="W912" i="9" s="1"/>
  <c r="S912" i="9"/>
  <c r="P913" i="9"/>
  <c r="Q913" i="9"/>
  <c r="W913" i="9" s="1"/>
  <c r="S913" i="9"/>
  <c r="U913" i="9"/>
  <c r="P914" i="9"/>
  <c r="U914" i="9" s="1"/>
  <c r="S914" i="9"/>
  <c r="K915" i="9"/>
  <c r="P915" i="9"/>
  <c r="U915" i="9" s="1"/>
  <c r="S915" i="9"/>
  <c r="K916" i="9"/>
  <c r="Q916" i="9" s="1"/>
  <c r="P916" i="9"/>
  <c r="U916" i="9"/>
  <c r="K917" i="9"/>
  <c r="S917" i="9" s="1"/>
  <c r="W917" i="9" s="1"/>
  <c r="P917" i="9"/>
  <c r="Q917" i="9"/>
  <c r="U917" i="9"/>
  <c r="K918" i="9"/>
  <c r="S918" i="9" s="1"/>
  <c r="W918" i="9" s="1"/>
  <c r="P918" i="9"/>
  <c r="Q918" i="9"/>
  <c r="U918" i="9"/>
  <c r="K919" i="9"/>
  <c r="Q919" i="9" s="1"/>
  <c r="P919" i="9"/>
  <c r="U919" i="9"/>
  <c r="K920" i="9"/>
  <c r="Q920" i="9" s="1"/>
  <c r="P920" i="9"/>
  <c r="U920" i="9"/>
  <c r="K921" i="9"/>
  <c r="S921" i="9" s="1"/>
  <c r="P921" i="9"/>
  <c r="U921" i="9" s="1"/>
  <c r="Q921" i="9"/>
  <c r="K922" i="9"/>
  <c r="P922" i="9"/>
  <c r="Q922" i="9" s="1"/>
  <c r="S922" i="9"/>
  <c r="K923" i="9"/>
  <c r="P923" i="9"/>
  <c r="Q923" i="9" s="1"/>
  <c r="S923" i="9"/>
  <c r="K924" i="9"/>
  <c r="P924" i="9"/>
  <c r="Q924" i="9" s="1"/>
  <c r="S924" i="9"/>
  <c r="K925" i="9"/>
  <c r="P925" i="9"/>
  <c r="Q925" i="9" s="1"/>
  <c r="S925" i="9"/>
  <c r="U925" i="9"/>
  <c r="V925" i="9" s="1"/>
  <c r="W925" i="9"/>
  <c r="K926" i="9"/>
  <c r="Q926" i="9" s="1"/>
  <c r="P926" i="9"/>
  <c r="U926" i="9"/>
  <c r="K927" i="9"/>
  <c r="Q927" i="9" s="1"/>
  <c r="P927" i="9"/>
  <c r="U927" i="9"/>
  <c r="K928" i="9"/>
  <c r="S928" i="9" s="1"/>
  <c r="P928" i="9"/>
  <c r="U928" i="9" s="1"/>
  <c r="V928" i="9" s="1"/>
  <c r="Q928" i="9"/>
  <c r="K929" i="9"/>
  <c r="Q929" i="9" s="1"/>
  <c r="P929" i="9"/>
  <c r="U929" i="9" s="1"/>
  <c r="S929" i="9"/>
  <c r="K930" i="9"/>
  <c r="Q930" i="9" s="1"/>
  <c r="P930" i="9"/>
  <c r="U930" i="9"/>
  <c r="K931" i="9"/>
  <c r="S931" i="9" s="1"/>
  <c r="P931" i="9"/>
  <c r="U931" i="9" s="1"/>
  <c r="Q931" i="9"/>
  <c r="K932" i="9"/>
  <c r="Q932" i="9" s="1"/>
  <c r="P932" i="9"/>
  <c r="U932" i="9" s="1"/>
  <c r="S932" i="9"/>
  <c r="W932" i="9" s="1"/>
  <c r="K933" i="9"/>
  <c r="P933" i="9"/>
  <c r="Q933" i="9" s="1"/>
  <c r="S933" i="9"/>
  <c r="K934" i="9"/>
  <c r="Q934" i="9" s="1"/>
  <c r="P934" i="9"/>
  <c r="S934" i="9"/>
  <c r="U934" i="9"/>
  <c r="V934" i="9" s="1"/>
  <c r="K935" i="9"/>
  <c r="S935" i="9" s="1"/>
  <c r="W935" i="9" s="1"/>
  <c r="P935" i="9"/>
  <c r="Q935" i="9"/>
  <c r="U935" i="9"/>
  <c r="K936" i="9"/>
  <c r="Q936" i="9" s="1"/>
  <c r="P936" i="9"/>
  <c r="U936" i="9"/>
  <c r="K937" i="9"/>
  <c r="Q937" i="9" s="1"/>
  <c r="P937" i="9"/>
  <c r="U937" i="9"/>
  <c r="K938" i="9"/>
  <c r="S938" i="9" s="1"/>
  <c r="W938" i="9" s="1"/>
  <c r="P938" i="9"/>
  <c r="Q938" i="9"/>
  <c r="U938" i="9"/>
  <c r="K939" i="9"/>
  <c r="S939" i="9" s="1"/>
  <c r="W939" i="9" s="1"/>
  <c r="P939" i="9"/>
  <c r="Q939" i="9"/>
  <c r="U939" i="9"/>
  <c r="K940" i="9"/>
  <c r="Q940" i="9" s="1"/>
  <c r="P940" i="9"/>
  <c r="U940" i="9"/>
  <c r="K941" i="9"/>
  <c r="Q941" i="9" s="1"/>
  <c r="P941" i="9"/>
  <c r="U941" i="9" s="1"/>
  <c r="K942" i="9"/>
  <c r="P942" i="9"/>
  <c r="U942" i="9" s="1"/>
  <c r="W942" i="9" s="1"/>
  <c r="S942" i="9"/>
  <c r="K943" i="9"/>
  <c r="P943" i="9"/>
  <c r="Q943" i="9" s="1"/>
  <c r="S943" i="9"/>
  <c r="K944" i="9"/>
  <c r="P944" i="9"/>
  <c r="Q944" i="9" s="1"/>
  <c r="S944" i="9"/>
  <c r="K945" i="9"/>
  <c r="P945" i="9"/>
  <c r="Q945" i="9" s="1"/>
  <c r="S945" i="9"/>
  <c r="K946" i="9"/>
  <c r="P946" i="9"/>
  <c r="U946" i="9" s="1"/>
  <c r="W946" i="9" s="1"/>
  <c r="S946" i="9"/>
  <c r="K947" i="9"/>
  <c r="P947" i="9"/>
  <c r="Q947" i="9" s="1"/>
  <c r="S947" i="9"/>
  <c r="K948" i="9"/>
  <c r="P948" i="9"/>
  <c r="Q948" i="9" s="1"/>
  <c r="S948" i="9"/>
  <c r="K949" i="9"/>
  <c r="P949" i="9"/>
  <c r="Q949" i="9" s="1"/>
  <c r="S949" i="9"/>
  <c r="S950" i="9"/>
  <c r="U950" i="9"/>
  <c r="W950" i="9" s="1"/>
  <c r="X950" i="9"/>
  <c r="S951" i="9"/>
  <c r="U951" i="9"/>
  <c r="W951" i="9" s="1"/>
  <c r="S952" i="9"/>
  <c r="W952" i="9" s="1"/>
  <c r="U952" i="9"/>
  <c r="S953" i="9"/>
  <c r="W953" i="9" s="1"/>
  <c r="U953" i="9"/>
  <c r="S954" i="9"/>
  <c r="U954" i="9"/>
  <c r="W954" i="9"/>
  <c r="S955" i="9"/>
  <c r="U955" i="9"/>
  <c r="W955" i="9" s="1"/>
  <c r="S956" i="9"/>
  <c r="U956" i="9"/>
  <c r="W956" i="9"/>
  <c r="S957" i="9"/>
  <c r="W957" i="9" s="1"/>
  <c r="U957" i="9"/>
  <c r="S958" i="9"/>
  <c r="W958" i="9" s="1"/>
  <c r="U958" i="9"/>
  <c r="S959" i="9"/>
  <c r="U959" i="9"/>
  <c r="W959" i="9" s="1"/>
  <c r="S960" i="9"/>
  <c r="W960" i="9" s="1"/>
  <c r="U960" i="9"/>
  <c r="S961" i="9"/>
  <c r="W961" i="9" s="1"/>
  <c r="U961" i="9"/>
  <c r="S962" i="9"/>
  <c r="U962" i="9"/>
  <c r="W962" i="9"/>
  <c r="S963" i="9"/>
  <c r="U963" i="9"/>
  <c r="W963" i="9" s="1"/>
  <c r="S964" i="9"/>
  <c r="U964" i="9"/>
  <c r="W964" i="9"/>
  <c r="S965" i="9"/>
  <c r="W965" i="9" s="1"/>
  <c r="U965" i="9"/>
  <c r="S966" i="9"/>
  <c r="W966" i="9" s="1"/>
  <c r="U966" i="9"/>
  <c r="S967" i="9"/>
  <c r="U967" i="9"/>
  <c r="W967" i="9" s="1"/>
  <c r="K968" i="9"/>
  <c r="Q968" i="9" s="1"/>
  <c r="P968" i="9"/>
  <c r="U968" i="9"/>
  <c r="K969" i="9"/>
  <c r="P969" i="9"/>
  <c r="U969" i="9" s="1"/>
  <c r="S969" i="9"/>
  <c r="K970" i="9"/>
  <c r="Q970" i="9" s="1"/>
  <c r="P970" i="9"/>
  <c r="U970" i="9" s="1"/>
  <c r="S970" i="9"/>
  <c r="W970" i="9" s="1"/>
  <c r="K971" i="9"/>
  <c r="P971" i="9"/>
  <c r="Q971" i="9" s="1"/>
  <c r="S971" i="9"/>
  <c r="K972" i="9"/>
  <c r="Q972" i="9" s="1"/>
  <c r="P972" i="9"/>
  <c r="U972" i="9" s="1"/>
  <c r="W972" i="9" s="1"/>
  <c r="S972" i="9"/>
  <c r="K973" i="9"/>
  <c r="P973" i="9"/>
  <c r="U973" i="9" s="1"/>
  <c r="W973" i="9" s="1"/>
  <c r="S973" i="9"/>
  <c r="K974" i="9"/>
  <c r="Q974" i="9" s="1"/>
  <c r="P974" i="9"/>
  <c r="U974" i="9" s="1"/>
  <c r="S974" i="9"/>
  <c r="W974" i="9" s="1"/>
  <c r="K975" i="9"/>
  <c r="P975" i="9"/>
  <c r="Q975" i="9" s="1"/>
  <c r="S975" i="9"/>
  <c r="K976" i="9"/>
  <c r="Q976" i="9" s="1"/>
  <c r="P976" i="9"/>
  <c r="U976" i="9" s="1"/>
  <c r="W976" i="9" s="1"/>
  <c r="S976" i="9"/>
  <c r="K977" i="9"/>
  <c r="P977" i="9"/>
  <c r="U977" i="9" s="1"/>
  <c r="W977" i="9" s="1"/>
  <c r="S977" i="9"/>
  <c r="K978" i="9"/>
  <c r="Q978" i="9" s="1"/>
  <c r="P978" i="9"/>
  <c r="U978" i="9" s="1"/>
  <c r="S978" i="9"/>
  <c r="W978" i="9" s="1"/>
  <c r="K979" i="9"/>
  <c r="P979" i="9"/>
  <c r="Q979" i="9" s="1"/>
  <c r="S979" i="9"/>
  <c r="K980" i="9"/>
  <c r="Q980" i="9" s="1"/>
  <c r="P980" i="9"/>
  <c r="U980" i="9" s="1"/>
  <c r="W980" i="9" s="1"/>
  <c r="S980" i="9"/>
  <c r="K981" i="9"/>
  <c r="P981" i="9"/>
  <c r="U981" i="9" s="1"/>
  <c r="W981" i="9" s="1"/>
  <c r="S981" i="9"/>
  <c r="K982" i="9"/>
  <c r="Q982" i="9" s="1"/>
  <c r="P982" i="9"/>
  <c r="U982" i="9" s="1"/>
  <c r="S982" i="9"/>
  <c r="W982" i="9" s="1"/>
  <c r="K983" i="9"/>
  <c r="P983" i="9"/>
  <c r="Q983" i="9" s="1"/>
  <c r="S983" i="9"/>
  <c r="K984" i="9"/>
  <c r="Q984" i="9" s="1"/>
  <c r="P984" i="9"/>
  <c r="U984" i="9" s="1"/>
  <c r="W984" i="9" s="1"/>
  <c r="S984" i="9"/>
  <c r="K985" i="9"/>
  <c r="P985" i="9"/>
  <c r="U985" i="9" s="1"/>
  <c r="W985" i="9" s="1"/>
  <c r="S985" i="9"/>
  <c r="K986" i="9"/>
  <c r="Q986" i="9" s="1"/>
  <c r="P986" i="9"/>
  <c r="U986" i="9" s="1"/>
  <c r="S986" i="9"/>
  <c r="W986" i="9" s="1"/>
  <c r="K987" i="9"/>
  <c r="P987" i="9"/>
  <c r="Q987" i="9" s="1"/>
  <c r="S987" i="9"/>
  <c r="K988" i="9"/>
  <c r="Q988" i="9" s="1"/>
  <c r="P988" i="9"/>
  <c r="U988" i="9" s="1"/>
  <c r="W988" i="9" s="1"/>
  <c r="S988" i="9"/>
  <c r="K989" i="9"/>
  <c r="P989" i="9"/>
  <c r="U989" i="9" s="1"/>
  <c r="W989" i="9" s="1"/>
  <c r="S989" i="9"/>
  <c r="K990" i="9"/>
  <c r="Q990" i="9" s="1"/>
  <c r="P990" i="9"/>
  <c r="U990" i="9" s="1"/>
  <c r="S990" i="9"/>
  <c r="W990" i="9" s="1"/>
  <c r="K991" i="9"/>
  <c r="P991" i="9"/>
  <c r="Q991" i="9" s="1"/>
  <c r="S991" i="9"/>
  <c r="K992" i="9"/>
  <c r="Q992" i="9" s="1"/>
  <c r="P992" i="9"/>
  <c r="U992" i="9" s="1"/>
  <c r="W992" i="9" s="1"/>
  <c r="S992" i="9"/>
  <c r="K993" i="9"/>
  <c r="P993" i="9"/>
  <c r="U993" i="9" s="1"/>
  <c r="W993" i="9" s="1"/>
  <c r="S993" i="9"/>
  <c r="K994" i="9"/>
  <c r="Q994" i="9" s="1"/>
  <c r="P994" i="9"/>
  <c r="U994" i="9" s="1"/>
  <c r="S994" i="9"/>
  <c r="W994" i="9" s="1"/>
  <c r="K995" i="9"/>
  <c r="P995" i="9"/>
  <c r="Q995" i="9" s="1"/>
  <c r="S995" i="9"/>
  <c r="K996" i="9"/>
  <c r="Q996" i="9" s="1"/>
  <c r="P996" i="9"/>
  <c r="U996" i="9" s="1"/>
  <c r="W996" i="9" s="1"/>
  <c r="S996" i="9"/>
  <c r="K997" i="9"/>
  <c r="P997" i="9"/>
  <c r="U997" i="9" s="1"/>
  <c r="W997" i="9" s="1"/>
  <c r="S997" i="9"/>
  <c r="K998" i="9"/>
  <c r="Q998" i="9" s="1"/>
  <c r="P998" i="9"/>
  <c r="U998" i="9" s="1"/>
  <c r="S998" i="9"/>
  <c r="W998" i="9" s="1"/>
  <c r="K999" i="9"/>
  <c r="P999" i="9"/>
  <c r="Q999" i="9" s="1"/>
  <c r="S999" i="9"/>
  <c r="K1000" i="9"/>
  <c r="Q1000" i="9" s="1"/>
  <c r="P1000" i="9"/>
  <c r="U1000" i="9" s="1"/>
  <c r="W1000" i="9" s="1"/>
  <c r="S1000" i="9"/>
  <c r="K1001" i="9"/>
  <c r="P1001" i="9"/>
  <c r="U1001" i="9" s="1"/>
  <c r="W1001" i="9" s="1"/>
  <c r="S1001" i="9"/>
  <c r="K1002" i="9"/>
  <c r="Q1002" i="9" s="1"/>
  <c r="P1002" i="9"/>
  <c r="U1002" i="9" s="1"/>
  <c r="S1002" i="9"/>
  <c r="W1002" i="9" s="1"/>
  <c r="K1003" i="9"/>
  <c r="P1003" i="9"/>
  <c r="Q1003" i="9" s="1"/>
  <c r="S1003" i="9"/>
  <c r="K1004" i="9"/>
  <c r="Q1004" i="9" s="1"/>
  <c r="P1004" i="9"/>
  <c r="U1004" i="9" s="1"/>
  <c r="W1004" i="9" s="1"/>
  <c r="S1004" i="9"/>
  <c r="K1005" i="9"/>
  <c r="P1005" i="9"/>
  <c r="U1005" i="9" s="1"/>
  <c r="W1005" i="9" s="1"/>
  <c r="S1005" i="9"/>
  <c r="K1006" i="9"/>
  <c r="Q1006" i="9" s="1"/>
  <c r="P1006" i="9"/>
  <c r="U1006" i="9" s="1"/>
  <c r="S1006" i="9"/>
  <c r="W1006" i="9" s="1"/>
  <c r="K1007" i="9"/>
  <c r="P1007" i="9"/>
  <c r="Q1007" i="9" s="1"/>
  <c r="S1007" i="9"/>
  <c r="K1008" i="9"/>
  <c r="Q1008" i="9" s="1"/>
  <c r="P1008" i="9"/>
  <c r="U1008" i="9" s="1"/>
  <c r="W1008" i="9" s="1"/>
  <c r="S1008" i="9"/>
  <c r="K1009" i="9"/>
  <c r="S1009" i="9" s="1"/>
  <c r="P1009" i="9"/>
  <c r="U1009" i="9" s="1"/>
  <c r="K1010" i="9"/>
  <c r="Q1010" i="9" s="1"/>
  <c r="P1010" i="9"/>
  <c r="U1010" i="9" s="1"/>
  <c r="S1010" i="9"/>
  <c r="W1010" i="9" s="1"/>
  <c r="K1011" i="9"/>
  <c r="Q1011" i="9" s="1"/>
  <c r="P1011" i="9"/>
  <c r="U1011" i="9" s="1"/>
  <c r="S1011" i="9"/>
  <c r="W1011" i="9" s="1"/>
  <c r="K1012" i="9"/>
  <c r="P1012" i="9"/>
  <c r="Q1012" i="9"/>
  <c r="S1012" i="9"/>
  <c r="U1012" i="9"/>
  <c r="W1012" i="9"/>
  <c r="K1013" i="9"/>
  <c r="Q1013" i="9" s="1"/>
  <c r="P1013" i="9"/>
  <c r="U1013" i="9" s="1"/>
  <c r="W1013" i="9" s="1"/>
  <c r="S1013" i="9"/>
  <c r="K1014" i="9"/>
  <c r="Q1014" i="9" s="1"/>
  <c r="P1014" i="9"/>
  <c r="U1014" i="9" s="1"/>
  <c r="S1014" i="9"/>
  <c r="K1015" i="9"/>
  <c r="P1015" i="9"/>
  <c r="Q1015" i="9" s="1"/>
  <c r="S1015" i="9"/>
  <c r="K1016" i="9"/>
  <c r="Q1016" i="9" s="1"/>
  <c r="P1016" i="9"/>
  <c r="S1016" i="9"/>
  <c r="U1016" i="9"/>
  <c r="W1016" i="9"/>
  <c r="K1017" i="9"/>
  <c r="S1017" i="9" s="1"/>
  <c r="P1017" i="9"/>
  <c r="U1017" i="9" s="1"/>
  <c r="K1018" i="9"/>
  <c r="Q1018" i="9" s="1"/>
  <c r="P1018" i="9"/>
  <c r="U1018" i="9" s="1"/>
  <c r="S1018" i="9"/>
  <c r="K1019" i="9"/>
  <c r="P1019" i="9"/>
  <c r="Q1019" i="9" s="1"/>
  <c r="S1019" i="9"/>
  <c r="K1020" i="9"/>
  <c r="P1020" i="9"/>
  <c r="Q1020" i="9"/>
  <c r="S1020" i="9"/>
  <c r="U1020" i="9"/>
  <c r="W1020" i="9"/>
  <c r="K1021" i="9"/>
  <c r="S1021" i="9" s="1"/>
  <c r="W1021" i="9" s="1"/>
  <c r="P1021" i="9"/>
  <c r="U1021" i="9" s="1"/>
  <c r="K1022" i="9"/>
  <c r="P1022" i="9"/>
  <c r="Q1022" i="9" s="1"/>
  <c r="S1022" i="9"/>
  <c r="K1023" i="9"/>
  <c r="P1023" i="9"/>
  <c r="Q1023" i="9" s="1"/>
  <c r="S1023" i="9"/>
  <c r="K1024" i="9"/>
  <c r="P1024" i="9"/>
  <c r="Q1024" i="9" s="1"/>
  <c r="S1024" i="9"/>
  <c r="K1025" i="9"/>
  <c r="S1025" i="9" s="1"/>
  <c r="W1025" i="9" s="1"/>
  <c r="P1025" i="9"/>
  <c r="U1025" i="9"/>
  <c r="K1026" i="9"/>
  <c r="P1026" i="9"/>
  <c r="Q1026" i="9" s="1"/>
  <c r="S1026" i="9"/>
  <c r="K1027" i="9"/>
  <c r="P1027" i="9"/>
  <c r="Q1027" i="9"/>
  <c r="S1027" i="9"/>
  <c r="W1027" i="9" s="1"/>
  <c r="U1027" i="9"/>
  <c r="K1028" i="9"/>
  <c r="Q1028" i="9" s="1"/>
  <c r="P1028" i="9"/>
  <c r="U1028" i="9"/>
  <c r="K1029" i="9"/>
  <c r="P1029" i="9"/>
  <c r="Q1029" i="9"/>
  <c r="S1029" i="9"/>
  <c r="W1029" i="9" s="1"/>
  <c r="U1029" i="9"/>
  <c r="K1030" i="9"/>
  <c r="Q1030" i="9" s="1"/>
  <c r="P1030" i="9"/>
  <c r="U1030" i="9"/>
  <c r="K1031" i="9"/>
  <c r="P1031" i="9"/>
  <c r="U1031" i="9" s="1"/>
  <c r="Q1031" i="9"/>
  <c r="S1031" i="9"/>
  <c r="W1031" i="9" s="1"/>
  <c r="K1032" i="9"/>
  <c r="Q1032" i="9" s="1"/>
  <c r="P1032" i="9"/>
  <c r="U1032" i="9"/>
  <c r="K1033" i="9"/>
  <c r="P1033" i="9"/>
  <c r="Q1033" i="9"/>
  <c r="S1033" i="9"/>
  <c r="W1033" i="9" s="1"/>
  <c r="U1033" i="9"/>
  <c r="K1034" i="9"/>
  <c r="P1034" i="9"/>
  <c r="Q1034" i="9"/>
  <c r="S1034" i="9"/>
  <c r="U1034" i="9"/>
  <c r="W1034" i="9" s="1"/>
  <c r="K1035" i="9"/>
  <c r="P1035" i="9"/>
  <c r="Q1035" i="9"/>
  <c r="S1035" i="9"/>
  <c r="U1035" i="9"/>
  <c r="W1035" i="9"/>
  <c r="K1036" i="9"/>
  <c r="Q1036" i="9" s="1"/>
  <c r="P1036" i="9"/>
  <c r="U1036" i="9" s="1"/>
  <c r="S1036" i="9"/>
  <c r="K1037" i="9"/>
  <c r="P1037" i="9"/>
  <c r="U1037" i="9" s="1"/>
  <c r="S1037" i="9"/>
  <c r="W1037" i="9" s="1"/>
  <c r="K1038" i="9"/>
  <c r="P1038" i="9"/>
  <c r="Q1038" i="9"/>
  <c r="S1038" i="9"/>
  <c r="W1038" i="9" s="1"/>
  <c r="U1038" i="9"/>
  <c r="K1039" i="9"/>
  <c r="S1039" i="9" s="1"/>
  <c r="W1039" i="9" s="1"/>
  <c r="P1039" i="9"/>
  <c r="Q1039" i="9" s="1"/>
  <c r="U1039" i="9"/>
  <c r="K1040" i="9"/>
  <c r="P1040" i="9"/>
  <c r="Q1040" i="9"/>
  <c r="S1040" i="9"/>
  <c r="W1040" i="9" s="1"/>
  <c r="U1040" i="9"/>
  <c r="K1041" i="9"/>
  <c r="Q1041" i="9" s="1"/>
  <c r="P1041" i="9"/>
  <c r="S1041" i="9"/>
  <c r="W1041" i="9" s="1"/>
  <c r="U1041" i="9"/>
  <c r="K1042" i="9"/>
  <c r="Q1042" i="9" s="1"/>
  <c r="P1042" i="9"/>
  <c r="U1042" i="9" s="1"/>
  <c r="K1043" i="9"/>
  <c r="P1043" i="9"/>
  <c r="Q1043" i="9"/>
  <c r="S1043" i="9"/>
  <c r="W1043" i="9" s="1"/>
  <c r="U1043" i="9"/>
  <c r="K1044" i="9"/>
  <c r="Q1044" i="9" s="1"/>
  <c r="P1044" i="9"/>
  <c r="S1044" i="9"/>
  <c r="U1044" i="9"/>
  <c r="W1044" i="9" s="1"/>
  <c r="K1045" i="9"/>
  <c r="Q1045" i="9" s="1"/>
  <c r="P1045" i="9"/>
  <c r="U1045" i="9" s="1"/>
  <c r="W1045" i="9" s="1"/>
  <c r="S1045" i="9"/>
  <c r="K1046" i="9"/>
  <c r="P1046" i="9"/>
  <c r="U1046" i="9" s="1"/>
  <c r="Q1046" i="9"/>
  <c r="S1046" i="9"/>
  <c r="W1046" i="9" s="1"/>
  <c r="K1047" i="9"/>
  <c r="Q1047" i="9" s="1"/>
  <c r="P1047" i="9"/>
  <c r="S1047" i="9"/>
  <c r="W1047" i="9" s="1"/>
  <c r="U1047" i="9"/>
  <c r="K1048" i="9"/>
  <c r="Q1048" i="9" s="1"/>
  <c r="P1048" i="9"/>
  <c r="U1048" i="9" s="1"/>
  <c r="K1049" i="9"/>
  <c r="P1049" i="9"/>
  <c r="Q1049" i="9"/>
  <c r="S1049" i="9"/>
  <c r="W1049" i="9" s="1"/>
  <c r="U1049" i="9"/>
  <c r="K1050" i="9"/>
  <c r="Q1050" i="9" s="1"/>
  <c r="P1050" i="9"/>
  <c r="S1050" i="9"/>
  <c r="W1050" i="9" s="1"/>
  <c r="U1050" i="9"/>
  <c r="K1051" i="9"/>
  <c r="Q1051" i="9" s="1"/>
  <c r="P1051" i="9"/>
  <c r="U1051" i="9" s="1"/>
  <c r="K1052" i="9"/>
  <c r="Q1052" i="9" s="1"/>
  <c r="P1052" i="9"/>
  <c r="U1052" i="9" s="1"/>
  <c r="S1052" i="9"/>
  <c r="K1053" i="9"/>
  <c r="P1053" i="9"/>
  <c r="Q1053" i="9"/>
  <c r="S1053" i="9"/>
  <c r="U1053" i="9"/>
  <c r="W1053" i="9"/>
  <c r="K1054" i="9"/>
  <c r="Q1054" i="9" s="1"/>
  <c r="P1054" i="9"/>
  <c r="U1054" i="9"/>
  <c r="K1055" i="9"/>
  <c r="S1055" i="9" s="1"/>
  <c r="P1055" i="9"/>
  <c r="Q1055" i="9" s="1"/>
  <c r="K1056" i="9"/>
  <c r="Q1056" i="9" s="1"/>
  <c r="P1056" i="9"/>
  <c r="S1056" i="9"/>
  <c r="W1056" i="9" s="1"/>
  <c r="U1056" i="9"/>
  <c r="K1057" i="9"/>
  <c r="P1057" i="9"/>
  <c r="Q1057" i="9"/>
  <c r="S1057" i="9"/>
  <c r="U1057" i="9"/>
  <c r="W1057" i="9"/>
  <c r="K1058" i="9"/>
  <c r="Q1058" i="9" s="1"/>
  <c r="P1058" i="9"/>
  <c r="U1058" i="9"/>
  <c r="K1059" i="9"/>
  <c r="Q1059" i="9" s="1"/>
  <c r="P1059" i="9"/>
  <c r="U1059" i="9" s="1"/>
  <c r="K1060" i="9"/>
  <c r="Q1060" i="9" s="1"/>
  <c r="P1060" i="9"/>
  <c r="S1060" i="9"/>
  <c r="U1060" i="9"/>
  <c r="K1061" i="9"/>
  <c r="P1061" i="9"/>
  <c r="U1061" i="9" s="1"/>
  <c r="Q1061" i="9"/>
  <c r="S1061" i="9"/>
  <c r="K1062" i="9"/>
  <c r="P1062" i="9"/>
  <c r="Q1062" i="9" s="1"/>
  <c r="S1062" i="9"/>
  <c r="W1062" i="9" s="1"/>
  <c r="U1062" i="9"/>
  <c r="K1063" i="9"/>
  <c r="Q1063" i="9" s="1"/>
  <c r="P1063" i="9"/>
  <c r="U1063" i="9" s="1"/>
  <c r="W1063" i="9" s="1"/>
  <c r="S1063" i="9"/>
  <c r="K1064" i="9"/>
  <c r="Q1064" i="9" s="1"/>
  <c r="P1064" i="9"/>
  <c r="U1064" i="9" s="1"/>
  <c r="K1065" i="9"/>
  <c r="P1065" i="9"/>
  <c r="U1065" i="9" s="1"/>
  <c r="Q1065" i="9"/>
  <c r="S1065" i="9"/>
  <c r="W1065" i="9" s="1"/>
  <c r="K1066" i="9"/>
  <c r="P1066" i="9"/>
  <c r="Q1066" i="9" s="1"/>
  <c r="S1066" i="9"/>
  <c r="U1066" i="9"/>
  <c r="W1066" i="9" s="1"/>
  <c r="K1067" i="9"/>
  <c r="Q1067" i="9" s="1"/>
  <c r="P1067" i="9"/>
  <c r="U1067" i="9"/>
  <c r="K1068" i="9"/>
  <c r="Q1068" i="9" s="1"/>
  <c r="P1068" i="9"/>
  <c r="U1068" i="9" s="1"/>
  <c r="K1069" i="9"/>
  <c r="P1069" i="9"/>
  <c r="Q1069" i="9" s="1"/>
  <c r="S1069" i="9"/>
  <c r="K1070" i="9"/>
  <c r="P1070" i="9"/>
  <c r="Q1070" i="9"/>
  <c r="S1070" i="9"/>
  <c r="W1070" i="9" s="1"/>
  <c r="U1070" i="9"/>
  <c r="K1071" i="9"/>
  <c r="Q1071" i="9" s="1"/>
  <c r="P1071" i="9"/>
  <c r="U1071" i="9"/>
  <c r="K1072" i="9"/>
  <c r="Q1072" i="9" s="1"/>
  <c r="P1072" i="9"/>
  <c r="U1072" i="9" s="1"/>
  <c r="K1073" i="9"/>
  <c r="P1073" i="9"/>
  <c r="Q1073" i="9" s="1"/>
  <c r="S1073" i="9"/>
  <c r="K1074" i="9"/>
  <c r="Q1074" i="9"/>
  <c r="S1074" i="9"/>
  <c r="W1074" i="9" s="1"/>
  <c r="U1074" i="9"/>
  <c r="Q1075" i="9"/>
  <c r="S1075" i="9"/>
  <c r="U1075" i="9"/>
  <c r="V1074" i="9" s="1"/>
  <c r="W1075" i="9"/>
  <c r="Q1076" i="9"/>
  <c r="S1076" i="9"/>
  <c r="T1074" i="9" s="1"/>
  <c r="U1076" i="9"/>
  <c r="Q1077" i="9"/>
  <c r="S1077" i="9"/>
  <c r="U1077" i="9"/>
  <c r="W1077" i="9"/>
  <c r="Q1078" i="9"/>
  <c r="S1078" i="9"/>
  <c r="W1078" i="9" s="1"/>
  <c r="U1078" i="9"/>
  <c r="Q1079" i="9"/>
  <c r="S1079" i="9"/>
  <c r="U1079" i="9"/>
  <c r="W1079" i="9"/>
  <c r="Q1080" i="9"/>
  <c r="S1080" i="9"/>
  <c r="W1080" i="9" s="1"/>
  <c r="U1080" i="9"/>
  <c r="Q1081" i="9"/>
  <c r="S1081" i="9"/>
  <c r="U1081" i="9"/>
  <c r="W1081" i="9"/>
  <c r="Q1082" i="9"/>
  <c r="S1082" i="9"/>
  <c r="W1082" i="9" s="1"/>
  <c r="U1082" i="9"/>
  <c r="Q1083" i="9"/>
  <c r="S1083" i="9"/>
  <c r="U1083" i="9"/>
  <c r="W1083" i="9"/>
  <c r="Q1084" i="9"/>
  <c r="S1084" i="9"/>
  <c r="W1084" i="9" s="1"/>
  <c r="U1084" i="9"/>
  <c r="Q1085" i="9"/>
  <c r="S1085" i="9"/>
  <c r="U1085" i="9"/>
  <c r="W1085" i="9"/>
  <c r="Q1086" i="9"/>
  <c r="S1086" i="9"/>
  <c r="W1086" i="9" s="1"/>
  <c r="U1086" i="9"/>
  <c r="Q1087" i="9"/>
  <c r="S1087" i="9"/>
  <c r="U1087" i="9"/>
  <c r="W1087" i="9"/>
  <c r="Q1088" i="9"/>
  <c r="S1088" i="9"/>
  <c r="W1088" i="9" s="1"/>
  <c r="U1088" i="9"/>
  <c r="Q1089" i="9"/>
  <c r="S1089" i="9"/>
  <c r="U1089" i="9"/>
  <c r="W1089" i="9"/>
  <c r="Q1090" i="9"/>
  <c r="S1090" i="9"/>
  <c r="W1090" i="9" s="1"/>
  <c r="U1090" i="9"/>
  <c r="Q1091" i="9"/>
  <c r="S1091" i="9"/>
  <c r="U1091" i="9"/>
  <c r="W1091" i="9"/>
  <c r="Q1092" i="9"/>
  <c r="S1092" i="9"/>
  <c r="W1092" i="9" s="1"/>
  <c r="U1092" i="9"/>
  <c r="Q1093" i="9"/>
  <c r="S1093" i="9"/>
  <c r="U1093" i="9"/>
  <c r="W1093" i="9"/>
  <c r="Q1094" i="9"/>
  <c r="S1094" i="9"/>
  <c r="W1094" i="9" s="1"/>
  <c r="U1094" i="9"/>
  <c r="Q1095" i="9"/>
  <c r="S1095" i="9"/>
  <c r="U1095" i="9"/>
  <c r="W1095" i="9"/>
  <c r="Q1096" i="9"/>
  <c r="S1096" i="9"/>
  <c r="W1096" i="9" s="1"/>
  <c r="U1096" i="9"/>
  <c r="Q1097" i="9"/>
  <c r="S1097" i="9"/>
  <c r="U1097" i="9"/>
  <c r="W1097" i="9"/>
  <c r="K1098" i="9"/>
  <c r="S1098" i="9" s="1"/>
  <c r="P1098" i="9"/>
  <c r="Q1098" i="9" s="1"/>
  <c r="K1099" i="9"/>
  <c r="Q1099" i="9" s="1"/>
  <c r="P1099" i="9"/>
  <c r="U1099" i="9" s="1"/>
  <c r="K1100" i="9"/>
  <c r="S1100" i="9" s="1"/>
  <c r="P1100" i="9"/>
  <c r="U1100" i="9" s="1"/>
  <c r="Q1100" i="9"/>
  <c r="K1101" i="9"/>
  <c r="P1101" i="9"/>
  <c r="Q1101" i="9"/>
  <c r="S1101" i="9"/>
  <c r="W1101" i="9" s="1"/>
  <c r="U1101" i="9"/>
  <c r="K1102" i="9"/>
  <c r="S1102" i="9" s="1"/>
  <c r="W1102" i="9" s="1"/>
  <c r="P1102" i="9"/>
  <c r="U1102" i="9"/>
  <c r="K1103" i="9"/>
  <c r="Q1103" i="9" s="1"/>
  <c r="P1103" i="9"/>
  <c r="U1103" i="9" s="1"/>
  <c r="K1104" i="9"/>
  <c r="P1104" i="9"/>
  <c r="Q1104" i="9"/>
  <c r="S1104" i="9"/>
  <c r="W1104" i="9" s="1"/>
  <c r="U1104" i="9"/>
  <c r="K1105" i="9"/>
  <c r="P1105" i="9"/>
  <c r="Q1105" i="9"/>
  <c r="S1105" i="9"/>
  <c r="U1105" i="9"/>
  <c r="W1105" i="9" s="1"/>
  <c r="K1106" i="9"/>
  <c r="S1106" i="9" s="1"/>
  <c r="P1106" i="9"/>
  <c r="U1106" i="9"/>
  <c r="V1106" i="9"/>
  <c r="K1107" i="9"/>
  <c r="Q1107" i="9" s="1"/>
  <c r="P1107" i="9"/>
  <c r="S1107" i="9"/>
  <c r="U1107" i="9"/>
  <c r="V1107" i="9" s="1"/>
  <c r="K1108" i="9"/>
  <c r="S1108" i="9" s="1"/>
  <c r="W1108" i="9" s="1"/>
  <c r="P1108" i="9"/>
  <c r="Q1108" i="9"/>
  <c r="U1108" i="9"/>
  <c r="K1109" i="9"/>
  <c r="S1109" i="9" s="1"/>
  <c r="P1109" i="9"/>
  <c r="U1109" i="9"/>
  <c r="K1110" i="9"/>
  <c r="S1110" i="9" s="1"/>
  <c r="W1110" i="9" s="1"/>
  <c r="P1110" i="9"/>
  <c r="U1110" i="9"/>
  <c r="K1111" i="9"/>
  <c r="Q1111" i="9" s="1"/>
  <c r="P1111" i="9"/>
  <c r="U1111" i="9" s="1"/>
  <c r="K1112" i="9"/>
  <c r="Q1112" i="9" s="1"/>
  <c r="P1112" i="9"/>
  <c r="U1112" i="9" s="1"/>
  <c r="K1113" i="9"/>
  <c r="P1113" i="9"/>
  <c r="Q1113" i="9" s="1"/>
  <c r="S1113" i="9"/>
  <c r="K1114" i="9"/>
  <c r="P1114" i="9"/>
  <c r="Q1114" i="9" s="1"/>
  <c r="S1114" i="9"/>
  <c r="K1115" i="9"/>
  <c r="Q1115" i="9" s="1"/>
  <c r="P1115" i="9"/>
  <c r="S1115" i="9"/>
  <c r="W1115" i="9" s="1"/>
  <c r="U1115" i="9"/>
  <c r="K1116" i="9"/>
  <c r="Q1116" i="9" s="1"/>
  <c r="P1116" i="9"/>
  <c r="U1116" i="9" s="1"/>
  <c r="K1117" i="9"/>
  <c r="Q1117" i="9" s="1"/>
  <c r="P1117" i="9"/>
  <c r="U1117" i="9" s="1"/>
  <c r="S1117" i="9"/>
  <c r="K1118" i="9"/>
  <c r="P1118" i="9"/>
  <c r="U1118" i="9" s="1"/>
  <c r="W1118" i="9" s="1"/>
  <c r="Q1118" i="9"/>
  <c r="S1118" i="9"/>
  <c r="K1119" i="9"/>
  <c r="Q1119" i="9" s="1"/>
  <c r="P1119" i="9"/>
  <c r="S1119" i="9"/>
  <c r="U1119" i="9"/>
  <c r="W1119" i="9" s="1"/>
  <c r="K1120" i="9"/>
  <c r="Q1120" i="9" s="1"/>
  <c r="P1120" i="9"/>
  <c r="U1120" i="9" s="1"/>
  <c r="K1121" i="9"/>
  <c r="Q1121" i="9" s="1"/>
  <c r="P1121" i="9"/>
  <c r="U1121" i="9" s="1"/>
  <c r="K1122" i="9"/>
  <c r="P1122" i="9"/>
  <c r="Q1122" i="9"/>
  <c r="S1122" i="9"/>
  <c r="W1122" i="9" s="1"/>
  <c r="U1122" i="9"/>
  <c r="K1123" i="9"/>
  <c r="Q1123" i="9" s="1"/>
  <c r="P1123" i="9"/>
  <c r="S1123" i="9"/>
  <c r="W1123" i="9" s="1"/>
  <c r="U1123" i="9"/>
  <c r="K1124" i="9"/>
  <c r="Q1124" i="9" s="1"/>
  <c r="P1124" i="9"/>
  <c r="U1124" i="9"/>
  <c r="K1125" i="9"/>
  <c r="S1125" i="9" s="1"/>
  <c r="W1125" i="9" s="1"/>
  <c r="P1125" i="9"/>
  <c r="U1125" i="9"/>
  <c r="K1126" i="9"/>
  <c r="Q1126" i="9" s="1"/>
  <c r="P1126" i="9"/>
  <c r="U1126" i="9" s="1"/>
  <c r="K1127" i="9"/>
  <c r="P1127" i="9"/>
  <c r="Q1127" i="9" s="1"/>
  <c r="S1127" i="9"/>
  <c r="K1128" i="9"/>
  <c r="P1128" i="9"/>
  <c r="Q1128" i="9"/>
  <c r="S1128" i="9"/>
  <c r="W1128" i="9" s="1"/>
  <c r="U1128" i="9"/>
  <c r="K1129" i="9"/>
  <c r="S1129" i="9" s="1"/>
  <c r="W1129" i="9" s="1"/>
  <c r="P1129" i="9"/>
  <c r="U1129" i="9"/>
  <c r="K1130" i="9"/>
  <c r="Q1130" i="9" s="1"/>
  <c r="P1130" i="9"/>
  <c r="U1130" i="9" s="1"/>
  <c r="K1131" i="9"/>
  <c r="Q1131" i="9" s="1"/>
  <c r="P1131" i="9"/>
  <c r="U1131" i="9" s="1"/>
  <c r="K1132" i="9"/>
  <c r="P1132" i="9"/>
  <c r="Q1132" i="9"/>
  <c r="S1132" i="9"/>
  <c r="W1132" i="9" s="1"/>
  <c r="U1132" i="9"/>
  <c r="K1133" i="9"/>
  <c r="S1133" i="9" s="1"/>
  <c r="W1133" i="9" s="1"/>
  <c r="P1133" i="9"/>
  <c r="U1133" i="9"/>
  <c r="K1134" i="9"/>
  <c r="Q1134" i="9" s="1"/>
  <c r="P1134" i="9"/>
  <c r="U1134" i="9" s="1"/>
  <c r="K1135" i="9"/>
  <c r="Q1135" i="9" s="1"/>
  <c r="P1135" i="9"/>
  <c r="U1135" i="9"/>
  <c r="K1136" i="9"/>
  <c r="P1136" i="9"/>
  <c r="Q1136" i="9"/>
  <c r="S1136" i="9"/>
  <c r="W1136" i="9" s="1"/>
  <c r="U1136" i="9"/>
  <c r="K1137" i="9"/>
  <c r="S1137" i="9" s="1"/>
  <c r="W1137" i="9" s="1"/>
  <c r="P1137" i="9"/>
  <c r="U1137" i="9"/>
  <c r="K1138" i="9"/>
  <c r="Q1138" i="9" s="1"/>
  <c r="P1138" i="9"/>
  <c r="U1138" i="9" s="1"/>
  <c r="K1139" i="9"/>
  <c r="Q1139" i="9" s="1"/>
  <c r="P1139" i="9"/>
  <c r="U1139" i="9"/>
  <c r="K1140" i="9"/>
  <c r="P1140" i="9"/>
  <c r="Q1140" i="9"/>
  <c r="S1140" i="9"/>
  <c r="U1140" i="9"/>
  <c r="W1140" i="9" s="1"/>
  <c r="K1141" i="9"/>
  <c r="S1141" i="9" s="1"/>
  <c r="W1141" i="9" s="1"/>
  <c r="P1141" i="9"/>
  <c r="U1141" i="9"/>
  <c r="K1142" i="9"/>
  <c r="Q1142" i="9" s="1"/>
  <c r="P1142" i="9"/>
  <c r="U1142" i="9" s="1"/>
  <c r="K1143" i="9"/>
  <c r="Q1143" i="9" s="1"/>
  <c r="P1143" i="9"/>
  <c r="U1143" i="9"/>
  <c r="K1144" i="9"/>
  <c r="P1144" i="9"/>
  <c r="Q1144" i="9"/>
  <c r="S1144" i="9"/>
  <c r="U1144" i="9"/>
  <c r="W1144" i="9" s="1"/>
  <c r="K1145" i="9"/>
  <c r="S1145" i="9" s="1"/>
  <c r="W1145" i="9" s="1"/>
  <c r="P1145" i="9"/>
  <c r="U1145" i="9"/>
  <c r="K1146" i="9"/>
  <c r="S1146" i="9" s="1"/>
  <c r="W1146" i="9" s="1"/>
  <c r="P1146" i="9"/>
  <c r="U1146" i="9" s="1"/>
  <c r="Q1146" i="9"/>
  <c r="K1147" i="9"/>
  <c r="Q1147" i="9" s="1"/>
  <c r="P1147" i="9"/>
  <c r="U1147" i="9"/>
  <c r="K1148" i="9"/>
  <c r="P1148" i="9"/>
  <c r="Q1148" i="9"/>
  <c r="S1148" i="9"/>
  <c r="U1148" i="9"/>
  <c r="W1148" i="9" s="1"/>
  <c r="K1149" i="9"/>
  <c r="S1149" i="9" s="1"/>
  <c r="W1149" i="9" s="1"/>
  <c r="P1149" i="9"/>
  <c r="U1149" i="9"/>
  <c r="K1150" i="9"/>
  <c r="Q1150" i="9" s="1"/>
  <c r="P1150" i="9"/>
  <c r="U1150" i="9" s="1"/>
  <c r="K1151" i="9"/>
  <c r="Q1151" i="9" s="1"/>
  <c r="P1151" i="9"/>
  <c r="U1151" i="9" s="1"/>
  <c r="K1152" i="9"/>
  <c r="Q1152" i="9" s="1"/>
  <c r="P1152" i="9"/>
  <c r="U1152" i="9" s="1"/>
  <c r="S1152" i="9"/>
  <c r="K1153" i="9"/>
  <c r="P1153" i="9"/>
  <c r="Q1153" i="9" s="1"/>
  <c r="S1153" i="9"/>
  <c r="K1154" i="9"/>
  <c r="Q1154" i="9" s="1"/>
  <c r="P1154" i="9"/>
  <c r="S1154" i="9"/>
  <c r="W1154" i="9" s="1"/>
  <c r="U1154" i="9"/>
  <c r="K1155" i="9"/>
  <c r="Q1155" i="9" s="1"/>
  <c r="P1155" i="9"/>
  <c r="U1155" i="9" s="1"/>
  <c r="K1156" i="9"/>
  <c r="Q1156" i="9" s="1"/>
  <c r="P1156" i="9"/>
  <c r="U1156" i="9" s="1"/>
  <c r="S1156" i="9"/>
  <c r="W1156" i="9" s="1"/>
  <c r="K1157" i="9"/>
  <c r="P1157" i="9"/>
  <c r="Q1157" i="9" s="1"/>
  <c r="S1157" i="9"/>
  <c r="K1158" i="9"/>
  <c r="Q1158" i="9" s="1"/>
  <c r="P1158" i="9"/>
  <c r="S1158" i="9"/>
  <c r="W1158" i="9" s="1"/>
  <c r="U1158" i="9"/>
  <c r="K1159" i="9"/>
  <c r="Q1159" i="9" s="1"/>
  <c r="P1159" i="9"/>
  <c r="U1159" i="9" s="1"/>
  <c r="K1160" i="9"/>
  <c r="Q1160" i="9" s="1"/>
  <c r="P1160" i="9"/>
  <c r="U1160" i="9" s="1"/>
  <c r="K1161" i="9"/>
  <c r="P1161" i="9"/>
  <c r="Q1161" i="9" s="1"/>
  <c r="S1161" i="9"/>
  <c r="K1162" i="9"/>
  <c r="Q1162" i="9" s="1"/>
  <c r="P1162" i="9"/>
  <c r="S1162" i="9"/>
  <c r="U1162" i="9"/>
  <c r="V1162" i="9" s="1"/>
  <c r="K1163" i="9"/>
  <c r="P1163" i="9"/>
  <c r="Q1163" i="9"/>
  <c r="S1163" i="9"/>
  <c r="W1163" i="9" s="1"/>
  <c r="U1163" i="9"/>
  <c r="K1164" i="9"/>
  <c r="S1164" i="9" s="1"/>
  <c r="W1164" i="9" s="1"/>
  <c r="P1164" i="9"/>
  <c r="U1164" i="9"/>
  <c r="K1165" i="9"/>
  <c r="Q1165" i="9" s="1"/>
  <c r="P1165" i="9"/>
  <c r="U1165" i="9"/>
  <c r="K1166" i="9"/>
  <c r="Q1166" i="9" s="1"/>
  <c r="P1166" i="9"/>
  <c r="U1166" i="9" s="1"/>
  <c r="K1167" i="9"/>
  <c r="P1167" i="9"/>
  <c r="Q1167" i="9"/>
  <c r="S1167" i="9"/>
  <c r="W1167" i="9" s="1"/>
  <c r="U1167" i="9"/>
  <c r="K1168" i="9"/>
  <c r="S1168" i="9" s="1"/>
  <c r="W1168" i="9" s="1"/>
  <c r="P1168" i="9"/>
  <c r="U1168" i="9"/>
  <c r="K1169" i="9"/>
  <c r="Q1169" i="9" s="1"/>
  <c r="P1169" i="9"/>
  <c r="U1169" i="9" s="1"/>
  <c r="K1170" i="9"/>
  <c r="Q1170" i="9" s="1"/>
  <c r="P1170" i="9"/>
  <c r="U1170" i="9" s="1"/>
  <c r="W1170" i="9" s="1"/>
  <c r="S1170" i="9"/>
  <c r="K1171" i="9"/>
  <c r="Q1171" i="9" s="1"/>
  <c r="P1171" i="9"/>
  <c r="U1171" i="9" s="1"/>
  <c r="K1172" i="9"/>
  <c r="P1172" i="9"/>
  <c r="Q1172" i="9" s="1"/>
  <c r="S1172" i="9"/>
  <c r="K1173" i="9"/>
  <c r="Q1173" i="9" s="1"/>
  <c r="P1173" i="9"/>
  <c r="S1173" i="9"/>
  <c r="W1173" i="9" s="1"/>
  <c r="U1173" i="9"/>
  <c r="K1174" i="9"/>
  <c r="Q1174" i="9" s="1"/>
  <c r="P1174" i="9"/>
  <c r="U1174" i="9" s="1"/>
  <c r="W1174" i="9" s="1"/>
  <c r="S1174" i="9"/>
  <c r="K1175" i="9"/>
  <c r="Q1175" i="9" s="1"/>
  <c r="P1175" i="9"/>
  <c r="U1175" i="9" s="1"/>
  <c r="K1176" i="9"/>
  <c r="P1176" i="9"/>
  <c r="Q1176" i="9" s="1"/>
  <c r="S1176" i="9"/>
  <c r="K1177" i="9"/>
  <c r="Q1177" i="9" s="1"/>
  <c r="P1177" i="9"/>
  <c r="S1177" i="9"/>
  <c r="W1177" i="9" s="1"/>
  <c r="U1177" i="9"/>
  <c r="K1178" i="9"/>
  <c r="Q1178" i="9" s="1"/>
  <c r="P1178" i="9"/>
  <c r="U1178" i="9" s="1"/>
  <c r="W1178" i="9" s="1"/>
  <c r="S1178" i="9"/>
  <c r="K1179" i="9"/>
  <c r="Q1179" i="9" s="1"/>
  <c r="P1179" i="9"/>
  <c r="U1179" i="9" s="1"/>
  <c r="K1180" i="9"/>
  <c r="P1180" i="9"/>
  <c r="U1180" i="9" s="1"/>
  <c r="Q1180" i="9"/>
  <c r="S1180" i="9"/>
  <c r="W1180" i="9" s="1"/>
  <c r="K1181" i="9"/>
  <c r="Q1181" i="9" s="1"/>
  <c r="P1181" i="9"/>
  <c r="S1181" i="9"/>
  <c r="W1181" i="9" s="1"/>
  <c r="U1181" i="9"/>
  <c r="K1182" i="9"/>
  <c r="Q1182" i="9" s="1"/>
  <c r="P1182" i="9"/>
  <c r="U1182" i="9" s="1"/>
  <c r="W1182" i="9" s="1"/>
  <c r="S1182" i="9"/>
  <c r="K1183" i="9"/>
  <c r="Q1183" i="9" s="1"/>
  <c r="P1183" i="9"/>
  <c r="U1183" i="9" s="1"/>
  <c r="K1184" i="9"/>
  <c r="P1184" i="9"/>
  <c r="U1184" i="9" s="1"/>
  <c r="W1184" i="9" s="1"/>
  <c r="Q1184" i="9"/>
  <c r="S1184" i="9"/>
  <c r="K1185" i="9"/>
  <c r="Q1185" i="9" s="1"/>
  <c r="P1185" i="9"/>
  <c r="S1185" i="9"/>
  <c r="W1185" i="9" s="1"/>
  <c r="U1185" i="9"/>
  <c r="K1186" i="9"/>
  <c r="Q1186" i="9" s="1"/>
  <c r="P1186" i="9"/>
  <c r="S1186" i="9"/>
  <c r="U1186" i="9"/>
  <c r="W1186" i="9" s="1"/>
  <c r="K1187" i="9"/>
  <c r="S1187" i="9" s="1"/>
  <c r="W1187" i="9" s="1"/>
  <c r="P1187" i="9"/>
  <c r="U1187" i="9"/>
  <c r="K1188" i="9"/>
  <c r="S1188" i="9" s="1"/>
  <c r="W1188" i="9" s="1"/>
  <c r="P1188" i="9"/>
  <c r="U1188" i="9" s="1"/>
  <c r="Q1188" i="9"/>
  <c r="K1189" i="9"/>
  <c r="S1189" i="9" s="1"/>
  <c r="P1189" i="9"/>
  <c r="Q1189" i="9" s="1"/>
  <c r="K1190" i="9"/>
  <c r="P1190" i="9"/>
  <c r="Q1190" i="9"/>
  <c r="S1190" i="9"/>
  <c r="W1190" i="9" s="1"/>
  <c r="U1190" i="9"/>
  <c r="K1191" i="9"/>
  <c r="S1191" i="9" s="1"/>
  <c r="W1191" i="9" s="1"/>
  <c r="P1191" i="9"/>
  <c r="U1191" i="9"/>
  <c r="K1192" i="9"/>
  <c r="Q1192" i="9" s="1"/>
  <c r="P1192" i="9"/>
  <c r="U1192" i="9" s="1"/>
  <c r="K1193" i="9"/>
  <c r="Q1193" i="9" s="1"/>
  <c r="P1193" i="9"/>
  <c r="U1193" i="9" s="1"/>
  <c r="S1193" i="9"/>
  <c r="K1194" i="9"/>
  <c r="Q1194" i="9" s="1"/>
  <c r="P1194" i="9"/>
  <c r="U1194" i="9" s="1"/>
  <c r="K1195" i="9"/>
  <c r="P1195" i="9"/>
  <c r="U1195" i="9" s="1"/>
  <c r="Q1195" i="9"/>
  <c r="S1195" i="9"/>
  <c r="W1195" i="9" s="1"/>
  <c r="K1196" i="9"/>
  <c r="P1196" i="9"/>
  <c r="Q1196" i="9" s="1"/>
  <c r="S1196" i="9"/>
  <c r="U1196" i="9"/>
  <c r="W1196" i="9" s="1"/>
  <c r="K1197" i="9"/>
  <c r="Q1197" i="9" s="1"/>
  <c r="P1197" i="9"/>
  <c r="U1197" i="9" s="1"/>
  <c r="S1197" i="9"/>
  <c r="K1198" i="9"/>
  <c r="Q1198" i="9" s="1"/>
  <c r="P1198" i="9"/>
  <c r="U1198" i="9" s="1"/>
  <c r="K1199" i="9"/>
  <c r="P1199" i="9"/>
  <c r="U1199" i="9" s="1"/>
  <c r="Q1199" i="9"/>
  <c r="S1199" i="9"/>
  <c r="W1199" i="9" s="1"/>
  <c r="K1200" i="9"/>
  <c r="P1200" i="9"/>
  <c r="Q1200" i="9" s="1"/>
  <c r="S1200" i="9"/>
  <c r="U1200" i="9"/>
  <c r="W1200" i="9" s="1"/>
  <c r="K1201" i="9"/>
  <c r="Q1201" i="9" s="1"/>
  <c r="P1201" i="9"/>
  <c r="U1201" i="9" s="1"/>
  <c r="S1201" i="9"/>
  <c r="W1201" i="9" s="1"/>
  <c r="K1202" i="9"/>
  <c r="Q1202" i="9" s="1"/>
  <c r="P1202" i="9"/>
  <c r="U1202" i="9" s="1"/>
  <c r="V1202" i="9" s="1"/>
  <c r="K1203" i="9"/>
  <c r="Q1203" i="9" s="1"/>
  <c r="P1203" i="9"/>
  <c r="U1203" i="9" s="1"/>
  <c r="V1203" i="9" s="1"/>
  <c r="K1204" i="9"/>
  <c r="Q1204" i="9" s="1"/>
  <c r="P1204" i="9"/>
  <c r="U1204" i="9" s="1"/>
  <c r="S1204" i="9"/>
  <c r="W1204" i="9" s="1"/>
  <c r="K1205" i="9"/>
  <c r="Q1205" i="9" s="1"/>
  <c r="P1205" i="9"/>
  <c r="U1205" i="9" s="1"/>
  <c r="K1206" i="9"/>
  <c r="P1206" i="9"/>
  <c r="Q1206" i="9"/>
  <c r="S1206" i="9"/>
  <c r="T1206" i="9" s="1"/>
  <c r="U1206" i="9"/>
  <c r="K1207" i="9"/>
  <c r="S1207" i="9" s="1"/>
  <c r="P1207" i="9"/>
  <c r="Q1207" i="9" s="1"/>
  <c r="K1208" i="9"/>
  <c r="Q1208" i="9" s="1"/>
  <c r="P1208" i="9"/>
  <c r="S1208" i="9"/>
  <c r="W1208" i="9" s="1"/>
  <c r="U1208" i="9"/>
  <c r="K1209" i="9"/>
  <c r="S1209" i="9" s="1"/>
  <c r="P1209" i="9"/>
  <c r="Q1209" i="9"/>
  <c r="U1209" i="9"/>
  <c r="K1210" i="9"/>
  <c r="Q1210" i="9" s="1"/>
  <c r="P1210" i="9"/>
  <c r="U1210" i="9" s="1"/>
  <c r="W1210" i="9" s="1"/>
  <c r="S1210" i="9"/>
  <c r="K1211" i="9"/>
  <c r="Q1211" i="9" s="1"/>
  <c r="P1211" i="9"/>
  <c r="U1211" i="9" s="1"/>
  <c r="S1211" i="9"/>
  <c r="K1212" i="9"/>
  <c r="Q1212" i="9" s="1"/>
  <c r="P1212" i="9"/>
  <c r="U1212" i="9" s="1"/>
  <c r="K1213" i="9"/>
  <c r="P1213" i="9"/>
  <c r="Q1213" i="9"/>
  <c r="S1213" i="9"/>
  <c r="T1213" i="9" s="1"/>
  <c r="U1213" i="9"/>
  <c r="W1213" i="9"/>
  <c r="K1214" i="9"/>
  <c r="S1214" i="9" s="1"/>
  <c r="P1214" i="9"/>
  <c r="Q1214" i="9" s="1"/>
  <c r="K1215" i="9"/>
  <c r="Q1215" i="9" s="1"/>
  <c r="P1215" i="9"/>
  <c r="U1215" i="9"/>
  <c r="K1216" i="9"/>
  <c r="P1216" i="9"/>
  <c r="U1216" i="9" s="1"/>
  <c r="Q1216" i="9"/>
  <c r="S1216" i="9"/>
  <c r="K1217" i="9"/>
  <c r="Q1217" i="9" s="1"/>
  <c r="P1217" i="9"/>
  <c r="U1217" i="9" s="1"/>
  <c r="W1217" i="9" s="1"/>
  <c r="S1217" i="9"/>
  <c r="K1218" i="9"/>
  <c r="Q1218" i="9" s="1"/>
  <c r="P1218" i="9"/>
  <c r="U1218" i="9" s="1"/>
  <c r="S1218" i="9"/>
  <c r="K1219" i="9"/>
  <c r="Q1219" i="9" s="1"/>
  <c r="P1219" i="9"/>
  <c r="U1219" i="9" s="1"/>
  <c r="K1220" i="9"/>
  <c r="P1220" i="9"/>
  <c r="U1220" i="9" s="1"/>
  <c r="Q1220" i="9"/>
  <c r="S1220" i="9"/>
  <c r="K1221" i="9"/>
  <c r="Q1221" i="9" s="1"/>
  <c r="P1221" i="9"/>
  <c r="U1221" i="9" s="1"/>
  <c r="W1221" i="9" s="1"/>
  <c r="S1221" i="9"/>
  <c r="K1222" i="9"/>
  <c r="Q1222" i="9" s="1"/>
  <c r="P1222" i="9"/>
  <c r="U1222" i="9" s="1"/>
  <c r="S1222" i="9"/>
  <c r="K1223" i="9"/>
  <c r="Q1223" i="9" s="1"/>
  <c r="P1223" i="9"/>
  <c r="U1223" i="9" s="1"/>
  <c r="K1224" i="9"/>
  <c r="P1224" i="9"/>
  <c r="Q1224" i="9"/>
  <c r="S1224" i="9"/>
  <c r="W1224" i="9" s="1"/>
  <c r="U1224" i="9"/>
  <c r="K1225" i="9"/>
  <c r="Q1225" i="9" s="1"/>
  <c r="P1225" i="9"/>
  <c r="U1225" i="9" s="1"/>
  <c r="S1225" i="9"/>
  <c r="K1226" i="9"/>
  <c r="Q1226" i="9" s="1"/>
  <c r="P1226" i="9"/>
  <c r="S1226" i="9"/>
  <c r="U1226" i="9"/>
  <c r="K1227" i="9"/>
  <c r="S1227" i="9" s="1"/>
  <c r="W1227" i="9" s="1"/>
  <c r="P1227" i="9"/>
  <c r="Q1227" i="9"/>
  <c r="U1227" i="9"/>
  <c r="K1228" i="9"/>
  <c r="Q1228" i="9" s="1"/>
  <c r="P1228" i="9"/>
  <c r="U1228" i="9"/>
  <c r="K1229" i="9"/>
  <c r="S1229" i="9" s="1"/>
  <c r="P1229" i="9"/>
  <c r="Q1229" i="9" s="1"/>
  <c r="K1230" i="9"/>
  <c r="Q1230" i="9" s="1"/>
  <c r="P1230" i="9"/>
  <c r="U1230" i="9"/>
  <c r="K1231" i="9"/>
  <c r="S1231" i="9" s="1"/>
  <c r="W1231" i="9" s="1"/>
  <c r="P1231" i="9"/>
  <c r="Q1231" i="9"/>
  <c r="U1231" i="9"/>
  <c r="K1232" i="9"/>
  <c r="Q1232" i="9" s="1"/>
  <c r="P1232" i="9"/>
  <c r="U1232" i="9"/>
  <c r="K1233" i="9"/>
  <c r="S1233" i="9" s="1"/>
  <c r="W1233" i="9" s="1"/>
  <c r="P1233" i="9"/>
  <c r="U1233" i="9" s="1"/>
  <c r="K1234" i="9"/>
  <c r="Q1234" i="9" s="1"/>
  <c r="P1234" i="9"/>
  <c r="S1234" i="9"/>
  <c r="U1234" i="9"/>
  <c r="K1235" i="9"/>
  <c r="S1235" i="9" s="1"/>
  <c r="W1235" i="9" s="1"/>
  <c r="P1235" i="9"/>
  <c r="Q1235" i="9"/>
  <c r="U1235" i="9"/>
  <c r="K1236" i="9"/>
  <c r="S1236" i="9" s="1"/>
  <c r="P1236" i="9"/>
  <c r="U1236" i="9" s="1"/>
  <c r="Q1236" i="9"/>
  <c r="W1236" i="9"/>
  <c r="K1237" i="9"/>
  <c r="P1237" i="9"/>
  <c r="U1237" i="9" s="1"/>
  <c r="S1237" i="9"/>
  <c r="W1237" i="9"/>
  <c r="K1238" i="9"/>
  <c r="S1238" i="9" s="1"/>
  <c r="P1238" i="9"/>
  <c r="K1239" i="9"/>
  <c r="P1239" i="9"/>
  <c r="Q1239" i="9"/>
  <c r="S1239" i="9"/>
  <c r="W1239" i="9" s="1"/>
  <c r="U1239" i="9"/>
  <c r="K1240" i="9"/>
  <c r="P1240" i="9"/>
  <c r="Q1240" i="9" s="1"/>
  <c r="S1240" i="9"/>
  <c r="K1241" i="9"/>
  <c r="P1241" i="9"/>
  <c r="U1241" i="9"/>
  <c r="K1242" i="9"/>
  <c r="S1242" i="9" s="1"/>
  <c r="W1242" i="9" s="1"/>
  <c r="P1242" i="9"/>
  <c r="Q1242" i="9"/>
  <c r="U1242" i="9"/>
  <c r="K1243" i="9"/>
  <c r="S1243" i="9" s="1"/>
  <c r="P1243" i="9"/>
  <c r="Q1243" i="9" s="1"/>
  <c r="U1243" i="9"/>
  <c r="K1244" i="9"/>
  <c r="S1244" i="9" s="1"/>
  <c r="P1244" i="9"/>
  <c r="K1245" i="9"/>
  <c r="S1245" i="9" s="1"/>
  <c r="P1245" i="9"/>
  <c r="Q1245" i="9"/>
  <c r="U1245" i="9"/>
  <c r="K1246" i="9"/>
  <c r="S1246" i="9" s="1"/>
  <c r="P1246" i="9"/>
  <c r="Q1246" i="9"/>
  <c r="U1246" i="9"/>
  <c r="W1246" i="9"/>
  <c r="K1247" i="9"/>
  <c r="S1247" i="9" s="1"/>
  <c r="P1247" i="9"/>
  <c r="K1248" i="9"/>
  <c r="P1248" i="9"/>
  <c r="Q1248" i="9" s="1"/>
  <c r="S1248" i="9"/>
  <c r="K1249" i="9"/>
  <c r="P1249" i="9"/>
  <c r="U1249" i="9"/>
  <c r="K1250" i="9"/>
  <c r="P1250" i="9"/>
  <c r="U1250" i="9"/>
  <c r="K1251" i="9"/>
  <c r="S1251" i="9" s="1"/>
  <c r="P1251" i="9"/>
  <c r="Q1251" i="9" s="1"/>
  <c r="U1251" i="9"/>
  <c r="K1252" i="9"/>
  <c r="S1252" i="9" s="1"/>
  <c r="P1252" i="9"/>
  <c r="K1253" i="9"/>
  <c r="P1253" i="9"/>
  <c r="U1253" i="9" s="1"/>
  <c r="S1253" i="9"/>
  <c r="K1254" i="9"/>
  <c r="P1254" i="9"/>
  <c r="Q1254" i="9" s="1"/>
  <c r="S1254" i="9"/>
  <c r="K1255" i="9"/>
  <c r="Q1255" i="9" s="1"/>
  <c r="P1255" i="9"/>
  <c r="U1255" i="9"/>
  <c r="K1256" i="9"/>
  <c r="P1256" i="9"/>
  <c r="Q1256" i="9"/>
  <c r="S1256" i="9"/>
  <c r="U1256" i="9"/>
  <c r="W1256" i="9" s="1"/>
  <c r="K1257" i="9"/>
  <c r="P1257" i="9"/>
  <c r="U1257" i="9" s="1"/>
  <c r="K1258" i="9"/>
  <c r="S1258" i="9" s="1"/>
  <c r="P1258" i="9"/>
  <c r="U1258" i="9" s="1"/>
  <c r="Q1258" i="9"/>
  <c r="K1259" i="9"/>
  <c r="S1259" i="9" s="1"/>
  <c r="P1259" i="9"/>
  <c r="K1260" i="9"/>
  <c r="P1260" i="9"/>
  <c r="S1260" i="9"/>
  <c r="K1261" i="9"/>
  <c r="S1261" i="9" s="1"/>
  <c r="W1261" i="9" s="1"/>
  <c r="P1261" i="9"/>
  <c r="U1261" i="9" s="1"/>
  <c r="Q1261" i="9"/>
  <c r="K1262" i="9"/>
  <c r="S1262" i="9" s="1"/>
  <c r="P1262" i="9"/>
  <c r="Q1262" i="9"/>
  <c r="U1262" i="9"/>
  <c r="K1263" i="9"/>
  <c r="P1263" i="9"/>
  <c r="Q1263" i="9"/>
  <c r="S1263" i="9"/>
  <c r="W1263" i="9" s="1"/>
  <c r="U1263" i="9"/>
  <c r="K1264" i="9"/>
  <c r="P1264" i="9"/>
  <c r="U1264" i="9" s="1"/>
  <c r="K1265" i="9"/>
  <c r="S1265" i="9" s="1"/>
  <c r="W1265" i="9" s="1"/>
  <c r="P1265" i="9"/>
  <c r="U1265" i="9" s="1"/>
  <c r="Q1265" i="9"/>
  <c r="K1266" i="9"/>
  <c r="S1266" i="9" s="1"/>
  <c r="P1266" i="9"/>
  <c r="Q1266" i="9"/>
  <c r="U1266" i="9"/>
  <c r="K1267" i="9"/>
  <c r="P1267" i="9"/>
  <c r="Q1267" i="9"/>
  <c r="S1267" i="9"/>
  <c r="W1267" i="9" s="1"/>
  <c r="U1267" i="9"/>
  <c r="K1268" i="9"/>
  <c r="P1268" i="9"/>
  <c r="U1268" i="9" s="1"/>
  <c r="K1269" i="9"/>
  <c r="P1269" i="9"/>
  <c r="U1269" i="9" s="1"/>
  <c r="K1270" i="9"/>
  <c r="S1270" i="9" s="1"/>
  <c r="P1270" i="9"/>
  <c r="Q1270" i="9"/>
  <c r="U1270" i="9"/>
  <c r="K1271" i="9"/>
  <c r="P1271" i="9"/>
  <c r="Q1271" i="9"/>
  <c r="S1271" i="9"/>
  <c r="W1271" i="9" s="1"/>
  <c r="U1271" i="9"/>
  <c r="K1272" i="9"/>
  <c r="P1272" i="9"/>
  <c r="U1272" i="9" s="1"/>
  <c r="K1273" i="9"/>
  <c r="S1273" i="9" s="1"/>
  <c r="W1273" i="9" s="1"/>
  <c r="P1273" i="9"/>
  <c r="U1273" i="9" s="1"/>
  <c r="Q1273" i="9"/>
  <c r="K1274" i="9"/>
  <c r="S1274" i="9" s="1"/>
  <c r="P1274" i="9"/>
  <c r="Q1274" i="9"/>
  <c r="U1274" i="9"/>
  <c r="K1275" i="9"/>
  <c r="P1275" i="9"/>
  <c r="Q1275" i="9"/>
  <c r="S1275" i="9"/>
  <c r="W1275" i="9" s="1"/>
  <c r="U1275" i="9"/>
  <c r="K1276" i="9"/>
  <c r="P1276" i="9"/>
  <c r="U1276" i="9" s="1"/>
  <c r="K1277" i="9"/>
  <c r="S1277" i="9" s="1"/>
  <c r="W1277" i="9" s="1"/>
  <c r="P1277" i="9"/>
  <c r="U1277" i="9" s="1"/>
  <c r="Q1277" i="9"/>
  <c r="K1278" i="9"/>
  <c r="S1278" i="9" s="1"/>
  <c r="P1278" i="9"/>
  <c r="Q1278" i="9"/>
  <c r="U1278" i="9"/>
  <c r="K1279" i="9"/>
  <c r="P1279" i="9"/>
  <c r="Q1279" i="9"/>
  <c r="S1279" i="9"/>
  <c r="W1279" i="9" s="1"/>
  <c r="U1279" i="9"/>
  <c r="K1280" i="9"/>
  <c r="P1280" i="9"/>
  <c r="U1280" i="9" s="1"/>
  <c r="K1281" i="9"/>
  <c r="S1281" i="9" s="1"/>
  <c r="W1281" i="9" s="1"/>
  <c r="P1281" i="9"/>
  <c r="U1281" i="9" s="1"/>
  <c r="Q1281" i="9"/>
  <c r="K1282" i="9"/>
  <c r="S1282" i="9" s="1"/>
  <c r="P1282" i="9"/>
  <c r="Q1282" i="9"/>
  <c r="U1282" i="9"/>
  <c r="K1283" i="9"/>
  <c r="P1283" i="9"/>
  <c r="Q1283" i="9"/>
  <c r="S1283" i="9"/>
  <c r="W1283" i="9" s="1"/>
  <c r="U1283" i="9"/>
  <c r="K1284" i="9"/>
  <c r="P1284" i="9"/>
  <c r="U1284" i="9" s="1"/>
  <c r="K1285" i="9"/>
  <c r="P1285" i="9"/>
  <c r="U1285" i="9" s="1"/>
  <c r="K1286" i="9"/>
  <c r="S1286" i="9" s="1"/>
  <c r="P1286" i="9"/>
  <c r="K1287" i="9"/>
  <c r="Q1287" i="9" s="1"/>
  <c r="P1287" i="9"/>
  <c r="U1287" i="9" s="1"/>
  <c r="S1287" i="9"/>
  <c r="W1287" i="9" s="1"/>
  <c r="K1288" i="9"/>
  <c r="P1288" i="9"/>
  <c r="Q1288" i="9" s="1"/>
  <c r="S1288" i="9"/>
  <c r="K1289" i="9"/>
  <c r="Q1289" i="9" s="1"/>
  <c r="P1289" i="9"/>
  <c r="U1289" i="9"/>
  <c r="K1290" i="9"/>
  <c r="S1290" i="9" s="1"/>
  <c r="P1290" i="9"/>
  <c r="K1291" i="9"/>
  <c r="P1291" i="9"/>
  <c r="U1291" i="9" s="1"/>
  <c r="S1291" i="9"/>
  <c r="K1292" i="9"/>
  <c r="P1292" i="9"/>
  <c r="Q1292" i="9" s="1"/>
  <c r="S1292" i="9"/>
  <c r="K1293" i="9"/>
  <c r="Q1293" i="9" s="1"/>
  <c r="P1293" i="9"/>
  <c r="U1293" i="9"/>
  <c r="K1294" i="9"/>
  <c r="S1294" i="9" s="1"/>
  <c r="P1294" i="9"/>
  <c r="K1295" i="9"/>
  <c r="Q1295" i="9" s="1"/>
  <c r="P1295" i="9"/>
  <c r="U1295" i="9" s="1"/>
  <c r="S1295" i="9"/>
  <c r="W1295" i="9" s="1"/>
  <c r="K1296" i="9"/>
  <c r="P1296" i="9"/>
  <c r="Q1296" i="9" s="1"/>
  <c r="S1296" i="9"/>
  <c r="K1297" i="9"/>
  <c r="Q1297" i="9" s="1"/>
  <c r="P1297" i="9"/>
  <c r="U1297" i="9"/>
  <c r="K1298" i="9"/>
  <c r="S1298" i="9" s="1"/>
  <c r="P1298" i="9"/>
  <c r="K1299" i="9"/>
  <c r="P1299" i="9"/>
  <c r="U1299" i="9" s="1"/>
  <c r="S1299" i="9"/>
  <c r="K1300" i="9"/>
  <c r="P1300" i="9"/>
  <c r="Q1300" i="9" s="1"/>
  <c r="S1300" i="9"/>
  <c r="K1301" i="9"/>
  <c r="Q1301" i="9" s="1"/>
  <c r="P1301" i="9"/>
  <c r="U1301" i="9"/>
  <c r="K1302" i="9"/>
  <c r="S1302" i="9" s="1"/>
  <c r="P1302" i="9"/>
  <c r="K1303" i="9"/>
  <c r="Q1303" i="9" s="1"/>
  <c r="P1303" i="9"/>
  <c r="U1303" i="9" s="1"/>
  <c r="S1303" i="9"/>
  <c r="W1303" i="9" s="1"/>
  <c r="K1304" i="9"/>
  <c r="P1304" i="9"/>
  <c r="Q1304" i="9" s="1"/>
  <c r="S1304" i="9"/>
  <c r="U1304" i="9"/>
  <c r="V1304" i="9" s="1"/>
  <c r="K1305" i="9"/>
  <c r="S1305" i="9" s="1"/>
  <c r="P1305" i="9"/>
  <c r="Q1305" i="9"/>
  <c r="U1305" i="9"/>
  <c r="K1306" i="9"/>
  <c r="P1306" i="9"/>
  <c r="Q1306" i="9"/>
  <c r="S1306" i="9"/>
  <c r="W1306" i="9" s="1"/>
  <c r="U1306" i="9"/>
  <c r="K1307" i="9"/>
  <c r="P1307" i="9"/>
  <c r="U1307" i="9" s="1"/>
  <c r="K1308" i="9"/>
  <c r="S1308" i="9" s="1"/>
  <c r="W1308" i="9" s="1"/>
  <c r="P1308" i="9"/>
  <c r="U1308" i="9" s="1"/>
  <c r="Q1308" i="9"/>
  <c r="K1309" i="9"/>
  <c r="S1309" i="9" s="1"/>
  <c r="P1309" i="9"/>
  <c r="Q1309" i="9"/>
  <c r="U1309" i="9"/>
  <c r="K1310" i="9"/>
  <c r="P1310" i="9"/>
  <c r="Q1310" i="9"/>
  <c r="S1310" i="9"/>
  <c r="U1310" i="9"/>
  <c r="W1310" i="9"/>
  <c r="K1311" i="9"/>
  <c r="P1311" i="9"/>
  <c r="Q1311" i="9" s="1"/>
  <c r="S1311" i="9"/>
  <c r="K1312" i="9"/>
  <c r="Q1312" i="9" s="1"/>
  <c r="P1312" i="9"/>
  <c r="U1312" i="9"/>
  <c r="K1313" i="9"/>
  <c r="S1313" i="9" s="1"/>
  <c r="P1313" i="9"/>
  <c r="K1314" i="9"/>
  <c r="P1314" i="9"/>
  <c r="U1314" i="9" s="1"/>
  <c r="S1314" i="9"/>
  <c r="K1315" i="9"/>
  <c r="P1315" i="9"/>
  <c r="Q1315" i="9" s="1"/>
  <c r="S1315" i="9"/>
  <c r="K1316" i="9"/>
  <c r="Q1316" i="9" s="1"/>
  <c r="P1316" i="9"/>
  <c r="U1316" i="9"/>
  <c r="K1317" i="9"/>
  <c r="S1317" i="9" s="1"/>
  <c r="P1317" i="9"/>
  <c r="K1318" i="9"/>
  <c r="P1318" i="9"/>
  <c r="U1318" i="9" s="1"/>
  <c r="S1318" i="9"/>
  <c r="K1319" i="9"/>
  <c r="S1319" i="9" s="1"/>
  <c r="P1319" i="9"/>
  <c r="U1319" i="9" s="1"/>
  <c r="K1320" i="9"/>
  <c r="S1320" i="9" s="1"/>
  <c r="W1320" i="9" s="1"/>
  <c r="P1320" i="9"/>
  <c r="Q1320" i="9"/>
  <c r="U1320" i="9"/>
  <c r="K1321" i="9"/>
  <c r="P1321" i="9"/>
  <c r="Q1321" i="9"/>
  <c r="S1321" i="9"/>
  <c r="U1321" i="9"/>
  <c r="K1322" i="9"/>
  <c r="P1322" i="9"/>
  <c r="U1322" i="9" s="1"/>
  <c r="K1323" i="9"/>
  <c r="S1323" i="9" s="1"/>
  <c r="P1323" i="9"/>
  <c r="U1323" i="9" s="1"/>
  <c r="Q1323" i="9"/>
  <c r="K1324" i="9"/>
  <c r="S1324" i="9" s="1"/>
  <c r="W1324" i="9" s="1"/>
  <c r="P1324" i="9"/>
  <c r="Q1324" i="9"/>
  <c r="U1324" i="9"/>
  <c r="K1325" i="9"/>
  <c r="P1325" i="9"/>
  <c r="Q1325" i="9"/>
  <c r="S1325" i="9"/>
  <c r="U1325" i="9"/>
  <c r="K1326" i="9"/>
  <c r="P1326" i="9"/>
  <c r="U1326" i="9" s="1"/>
  <c r="K1327" i="9"/>
  <c r="Q1327" i="9" s="1"/>
  <c r="P1327" i="9"/>
  <c r="U1327" i="9"/>
  <c r="K1328" i="9"/>
  <c r="S1328" i="9" s="1"/>
  <c r="P1328" i="9"/>
  <c r="K1329" i="9"/>
  <c r="P1329" i="9"/>
  <c r="U1329" i="9" s="1"/>
  <c r="S1329" i="9"/>
  <c r="W1329" i="9" s="1"/>
  <c r="K1330" i="9"/>
  <c r="P1330" i="9"/>
  <c r="Q1330" i="9" s="1"/>
  <c r="S1330" i="9"/>
  <c r="K1331" i="9"/>
  <c r="Q1331" i="9" s="1"/>
  <c r="P1331" i="9"/>
  <c r="U1331" i="9"/>
  <c r="K1332" i="9"/>
  <c r="S1332" i="9" s="1"/>
  <c r="P1332" i="9"/>
  <c r="K1333" i="9"/>
  <c r="Q1333" i="9" s="1"/>
  <c r="P1333" i="9"/>
  <c r="U1333" i="9" s="1"/>
  <c r="S1333" i="9"/>
  <c r="W1333" i="9" s="1"/>
  <c r="K1334" i="9"/>
  <c r="P1334" i="9"/>
  <c r="Q1334" i="9" s="1"/>
  <c r="S1334" i="9"/>
  <c r="K1335" i="9"/>
  <c r="Q1335" i="9" s="1"/>
  <c r="P1335" i="9"/>
  <c r="U1335" i="9"/>
  <c r="K1336" i="9"/>
  <c r="S1336" i="9" s="1"/>
  <c r="P1336" i="9"/>
  <c r="K1337" i="9"/>
  <c r="P1337" i="9"/>
  <c r="U1337" i="9" s="1"/>
  <c r="S1337" i="9"/>
  <c r="K1338" i="9"/>
  <c r="P1338" i="9"/>
  <c r="Q1338" i="9" s="1"/>
  <c r="S1338" i="9"/>
  <c r="K1339" i="9"/>
  <c r="Q1339" i="9" s="1"/>
  <c r="P1339" i="9"/>
  <c r="U1339" i="9"/>
  <c r="K1340" i="9"/>
  <c r="S1340" i="9" s="1"/>
  <c r="P1340" i="9"/>
  <c r="K1341" i="9"/>
  <c r="Q1341" i="9" s="1"/>
  <c r="P1341" i="9"/>
  <c r="U1341" i="9" s="1"/>
  <c r="S1341" i="9"/>
  <c r="K1342" i="9"/>
  <c r="S1342" i="9" s="1"/>
  <c r="P1342" i="9"/>
  <c r="U1342" i="9" s="1"/>
  <c r="Q1342" i="9"/>
  <c r="K1343" i="9"/>
  <c r="S1343" i="9" s="1"/>
  <c r="W1343" i="9" s="1"/>
  <c r="P1343" i="9"/>
  <c r="Q1343" i="9"/>
  <c r="U1343" i="9"/>
  <c r="K1344" i="9"/>
  <c r="P1344" i="9"/>
  <c r="Q1344" i="9"/>
  <c r="S1344" i="9"/>
  <c r="U1344" i="9"/>
  <c r="K1345" i="9"/>
  <c r="P1345" i="9"/>
  <c r="U1345" i="9" s="1"/>
  <c r="K1346" i="9"/>
  <c r="S1346" i="9" s="1"/>
  <c r="P1346" i="9"/>
  <c r="U1346" i="9" s="1"/>
  <c r="Q1346" i="9"/>
  <c r="K1347" i="9"/>
  <c r="S1347" i="9" s="1"/>
  <c r="P1347" i="9"/>
  <c r="K1348" i="9"/>
  <c r="P1348" i="9"/>
  <c r="U1348" i="9" s="1"/>
  <c r="S1348" i="9"/>
  <c r="K1349" i="9"/>
  <c r="P1349" i="9"/>
  <c r="Q1349" i="9" s="1"/>
  <c r="S1349" i="9"/>
  <c r="K1350" i="9"/>
  <c r="Q1350" i="9" s="1"/>
  <c r="P1350" i="9"/>
  <c r="U1350" i="9"/>
  <c r="K1351" i="9"/>
  <c r="S1351" i="9" s="1"/>
  <c r="P1351" i="9"/>
  <c r="K1352" i="9"/>
  <c r="Q1352" i="9" s="1"/>
  <c r="P1352" i="9"/>
  <c r="U1352" i="9" s="1"/>
  <c r="S1352" i="9"/>
  <c r="K1353" i="9"/>
  <c r="S1353" i="9" s="1"/>
  <c r="P1353" i="9"/>
  <c r="U1353" i="9" s="1"/>
  <c r="K1354" i="9"/>
  <c r="S1354" i="9" s="1"/>
  <c r="W1354" i="9" s="1"/>
  <c r="P1354" i="9"/>
  <c r="Q1354" i="9"/>
  <c r="U1354" i="9"/>
  <c r="K1355" i="9"/>
  <c r="P1355" i="9"/>
  <c r="U1355" i="9" s="1"/>
  <c r="S1355" i="9"/>
  <c r="K1356" i="9"/>
  <c r="P1356" i="9"/>
  <c r="U1356" i="9" s="1"/>
  <c r="Q1356" i="9"/>
  <c r="S1356" i="9"/>
  <c r="W1356" i="9"/>
  <c r="K1357" i="9"/>
  <c r="Q1357" i="9" s="1"/>
  <c r="P1357" i="9"/>
  <c r="U1357" i="9"/>
  <c r="K1358" i="9"/>
  <c r="S1358" i="9" s="1"/>
  <c r="P1358" i="9"/>
  <c r="K1359" i="9"/>
  <c r="P1359" i="9"/>
  <c r="U1359" i="9" s="1"/>
  <c r="S1359" i="9"/>
  <c r="K1360" i="9"/>
  <c r="P1360" i="9"/>
  <c r="U1360" i="9" s="1"/>
  <c r="Q1360" i="9"/>
  <c r="S1360" i="9"/>
  <c r="W1360" i="9"/>
  <c r="K1361" i="9"/>
  <c r="Q1361" i="9" s="1"/>
  <c r="P1361" i="9"/>
  <c r="U1361" i="9"/>
  <c r="K1362" i="9"/>
  <c r="S1362" i="9" s="1"/>
  <c r="P1362" i="9"/>
  <c r="K1363" i="9"/>
  <c r="P1363" i="9"/>
  <c r="U1363" i="9" s="1"/>
  <c r="S1363" i="9"/>
  <c r="K1364" i="9"/>
  <c r="P1364" i="9"/>
  <c r="U1364" i="9" s="1"/>
  <c r="Q1364" i="9"/>
  <c r="S1364" i="9"/>
  <c r="W1364" i="9"/>
  <c r="K1365" i="9"/>
  <c r="Q1365" i="9" s="1"/>
  <c r="P1365" i="9"/>
  <c r="U1365" i="9"/>
  <c r="K1366" i="9"/>
  <c r="S1366" i="9" s="1"/>
  <c r="P1366" i="9"/>
  <c r="K1367" i="9"/>
  <c r="P1367" i="9"/>
  <c r="U1367" i="9" s="1"/>
  <c r="S1367" i="9"/>
  <c r="W1367" i="9" s="1"/>
  <c r="K1368" i="9"/>
  <c r="P1368" i="9"/>
  <c r="U1368" i="9" s="1"/>
  <c r="Q1368" i="9"/>
  <c r="S1368" i="9"/>
  <c r="W1368" i="9"/>
  <c r="K1369" i="9"/>
  <c r="Q1369" i="9" s="1"/>
  <c r="P1369" i="9"/>
  <c r="U1369" i="9"/>
  <c r="K1370" i="9"/>
  <c r="S1370" i="9" s="1"/>
  <c r="P1370" i="9"/>
  <c r="K1371" i="9"/>
  <c r="P1371" i="9"/>
  <c r="U1371" i="9" s="1"/>
  <c r="S1371" i="9"/>
  <c r="K1372" i="9"/>
  <c r="P1372" i="9"/>
  <c r="U1372" i="9" s="1"/>
  <c r="Q1372" i="9"/>
  <c r="S1372" i="9"/>
  <c r="W1372" i="9"/>
  <c r="K1373" i="9"/>
  <c r="Q1373" i="9" s="1"/>
  <c r="P1373" i="9"/>
  <c r="U1373" i="9"/>
  <c r="K1374" i="9"/>
  <c r="S1374" i="9" s="1"/>
  <c r="P1374" i="9"/>
  <c r="K1375" i="9"/>
  <c r="P1375" i="9"/>
  <c r="U1375" i="9" s="1"/>
  <c r="S1375" i="9"/>
  <c r="K1376" i="9"/>
  <c r="P1376" i="9"/>
  <c r="U1376" i="9" s="1"/>
  <c r="Q1376" i="9"/>
  <c r="S1376" i="9"/>
  <c r="W1376" i="9"/>
  <c r="K1377" i="9"/>
  <c r="Q1377" i="9" s="1"/>
  <c r="P1377" i="9"/>
  <c r="U1377" i="9"/>
  <c r="K1378" i="9"/>
  <c r="S1378" i="9" s="1"/>
  <c r="P1378" i="9"/>
  <c r="K1379" i="9"/>
  <c r="S1379" i="9" s="1"/>
  <c r="P1379" i="9"/>
  <c r="U1379" i="9" s="1"/>
  <c r="Q1379" i="9"/>
  <c r="K1380" i="9"/>
  <c r="S1380" i="9" s="1"/>
  <c r="W1380" i="9" s="1"/>
  <c r="P1380" i="9"/>
  <c r="Q1380" i="9"/>
  <c r="U1380" i="9"/>
  <c r="K1381" i="9"/>
  <c r="P1381" i="9"/>
  <c r="Q1381" i="9"/>
  <c r="S1381" i="9"/>
  <c r="U1381" i="9"/>
  <c r="K1382" i="9"/>
  <c r="P1382" i="9"/>
  <c r="U1382" i="9" s="1"/>
  <c r="K1383" i="9"/>
  <c r="S1383" i="9" s="1"/>
  <c r="P1383" i="9"/>
  <c r="U1383" i="9" s="1"/>
  <c r="Q1383" i="9"/>
  <c r="K1384" i="9"/>
  <c r="S1384" i="9" s="1"/>
  <c r="W1384" i="9" s="1"/>
  <c r="X1384" i="9" s="1"/>
  <c r="P1384" i="9"/>
  <c r="Q1384" i="9"/>
  <c r="U1384" i="9"/>
  <c r="V1384" i="9" s="1"/>
  <c r="K1385" i="9"/>
  <c r="P1385" i="9"/>
  <c r="U1385" i="9" s="1"/>
  <c r="S1385" i="9"/>
  <c r="K1386" i="9"/>
  <c r="S1386" i="9" s="1"/>
  <c r="W1386" i="9" s="1"/>
  <c r="P1386" i="9"/>
  <c r="U1386" i="9" s="1"/>
  <c r="Q1386" i="9"/>
  <c r="K1387" i="9"/>
  <c r="S1387" i="9" s="1"/>
  <c r="P1387" i="9"/>
  <c r="Q1387" i="9"/>
  <c r="U1387" i="9"/>
  <c r="K1388" i="9"/>
  <c r="P1388" i="9"/>
  <c r="Q1388" i="9"/>
  <c r="S1388" i="9"/>
  <c r="W1388" i="9" s="1"/>
  <c r="U1388" i="9"/>
  <c r="K1389" i="9"/>
  <c r="P1389" i="9"/>
  <c r="U1389" i="9" s="1"/>
  <c r="K1390" i="9"/>
  <c r="S1390" i="9" s="1"/>
  <c r="P1390" i="9"/>
  <c r="U1390" i="9" s="1"/>
  <c r="Q1390" i="9"/>
  <c r="K1391" i="9"/>
  <c r="S1391" i="9" s="1"/>
  <c r="P1391" i="9"/>
  <c r="Q1391" i="9"/>
  <c r="U1391" i="9"/>
  <c r="K1392" i="9"/>
  <c r="P1392" i="9"/>
  <c r="Q1392" i="9"/>
  <c r="S1392" i="9"/>
  <c r="W1392" i="9" s="1"/>
  <c r="U1392" i="9"/>
  <c r="K1393" i="9"/>
  <c r="P1393" i="9"/>
  <c r="U1393" i="9" s="1"/>
  <c r="K1394" i="9"/>
  <c r="P1394" i="9"/>
  <c r="U1394" i="9" s="1"/>
  <c r="K1395" i="9"/>
  <c r="S1395" i="9" s="1"/>
  <c r="P1395" i="9"/>
  <c r="Q1395" i="9"/>
  <c r="U1395" i="9"/>
  <c r="K1396" i="9"/>
  <c r="P1396" i="9"/>
  <c r="Q1396" i="9"/>
  <c r="S1396" i="9"/>
  <c r="U1396" i="9"/>
  <c r="K1397" i="9"/>
  <c r="P1397" i="9"/>
  <c r="U1397" i="9" s="1"/>
  <c r="K1398" i="9"/>
  <c r="S1398" i="9" s="1"/>
  <c r="W1398" i="9" s="1"/>
  <c r="P1398" i="9"/>
  <c r="U1398" i="9" s="1"/>
  <c r="Q1398" i="9"/>
  <c r="K1399" i="9"/>
  <c r="S1399" i="9" s="1"/>
  <c r="P1399" i="9"/>
  <c r="Q1399" i="9"/>
  <c r="U1399" i="9"/>
  <c r="K1400" i="9"/>
  <c r="P1400" i="9"/>
  <c r="Q1400" i="9"/>
  <c r="S1400" i="9"/>
  <c r="W1400" i="9" s="1"/>
  <c r="U1400" i="9"/>
  <c r="K1401" i="9"/>
  <c r="P1401" i="9"/>
  <c r="U1401" i="9" s="1"/>
  <c r="K1402" i="9"/>
  <c r="S1402" i="9" s="1"/>
  <c r="W1402" i="9" s="1"/>
  <c r="P1402" i="9"/>
  <c r="U1402" i="9" s="1"/>
  <c r="Q1402" i="9"/>
  <c r="K1403" i="9"/>
  <c r="S1403" i="9" s="1"/>
  <c r="P1403" i="9"/>
  <c r="Q1403" i="9"/>
  <c r="U1403" i="9"/>
  <c r="K1404" i="9"/>
  <c r="P1404" i="9"/>
  <c r="Q1404" i="9"/>
  <c r="S1404" i="9"/>
  <c r="W1404" i="9" s="1"/>
  <c r="U1404" i="9"/>
  <c r="K1405" i="9"/>
  <c r="P1405" i="9"/>
  <c r="U1405" i="9" s="1"/>
  <c r="K1406" i="9"/>
  <c r="Q1406" i="9" s="1"/>
  <c r="P1406" i="9"/>
  <c r="U1406" i="9"/>
  <c r="K1407" i="9"/>
  <c r="S1407" i="9" s="1"/>
  <c r="P1407" i="9"/>
  <c r="K1408" i="9"/>
  <c r="P1408" i="9"/>
  <c r="U1408" i="9" s="1"/>
  <c r="S1408" i="9"/>
  <c r="K1409" i="9"/>
  <c r="S1409" i="9" s="1"/>
  <c r="P1409" i="9"/>
  <c r="U1409" i="9" s="1"/>
  <c r="K1410" i="9"/>
  <c r="S1410" i="9" s="1"/>
  <c r="W1410" i="9" s="1"/>
  <c r="P1410" i="9"/>
  <c r="Q1410" i="9"/>
  <c r="U1410" i="9"/>
  <c r="K1411" i="9"/>
  <c r="P1411" i="9"/>
  <c r="Q1411" i="9"/>
  <c r="S1411" i="9"/>
  <c r="U1411" i="9"/>
  <c r="K1412" i="9"/>
  <c r="P1412" i="9"/>
  <c r="U1412" i="9" s="1"/>
  <c r="K1413" i="9"/>
  <c r="S1413" i="9" s="1"/>
  <c r="P1413" i="9"/>
  <c r="U1413" i="9" s="1"/>
  <c r="Q1413" i="9"/>
  <c r="K1414" i="9"/>
  <c r="S1414" i="9" s="1"/>
  <c r="W1414" i="9" s="1"/>
  <c r="P1414" i="9"/>
  <c r="Q1414" i="9"/>
  <c r="U1414" i="9"/>
  <c r="K1415" i="9"/>
  <c r="P1415" i="9"/>
  <c r="Q1415" i="9"/>
  <c r="S1415" i="9"/>
  <c r="U1415" i="9"/>
  <c r="K1416" i="9"/>
  <c r="P1416" i="9"/>
  <c r="U1416" i="9" s="1"/>
  <c r="K1417" i="9"/>
  <c r="S1417" i="9" s="1"/>
  <c r="P1417" i="9"/>
  <c r="U1417" i="9" s="1"/>
  <c r="Q1417" i="9"/>
  <c r="K1418" i="9"/>
  <c r="S1418" i="9" s="1"/>
  <c r="W1418" i="9" s="1"/>
  <c r="P1418" i="9"/>
  <c r="Q1418" i="9"/>
  <c r="U1418" i="9"/>
  <c r="K1419" i="9"/>
  <c r="P1419" i="9"/>
  <c r="Q1419" i="9"/>
  <c r="S1419" i="9"/>
  <c r="U1419" i="9"/>
  <c r="K1420" i="9"/>
  <c r="P1420" i="9"/>
  <c r="U1420" i="9" s="1"/>
  <c r="K1421" i="9"/>
  <c r="S1421" i="9" s="1"/>
  <c r="P1421" i="9"/>
  <c r="U1421" i="9" s="1"/>
  <c r="K1422" i="9"/>
  <c r="S1422" i="9" s="1"/>
  <c r="P1422" i="9"/>
  <c r="Q1422" i="9"/>
  <c r="U1422" i="9"/>
  <c r="K1423" i="9"/>
  <c r="P1423" i="9"/>
  <c r="Q1423" i="9"/>
  <c r="S1423" i="9"/>
  <c r="U1423" i="9"/>
  <c r="V1423" i="9"/>
  <c r="W1423" i="9"/>
  <c r="K1424" i="9"/>
  <c r="P1424" i="9"/>
  <c r="U1424" i="9" s="1"/>
  <c r="Q1424" i="9"/>
  <c r="S1424" i="9"/>
  <c r="W1424" i="9"/>
  <c r="K1425" i="9"/>
  <c r="Q1425" i="9" s="1"/>
  <c r="P1425" i="9"/>
  <c r="U1425" i="9"/>
  <c r="I5" i="7"/>
  <c r="N5" i="7"/>
  <c r="O5" i="7"/>
  <c r="I6" i="7"/>
  <c r="N6" i="7"/>
  <c r="I7" i="7"/>
  <c r="O7" i="7" s="1"/>
  <c r="N7" i="7"/>
  <c r="I8" i="7"/>
  <c r="N8" i="7"/>
  <c r="O8" i="7"/>
  <c r="I9" i="7"/>
  <c r="N9" i="7"/>
  <c r="O9" i="7"/>
  <c r="I10" i="7"/>
  <c r="O10" i="7" s="1"/>
  <c r="N10" i="7"/>
  <c r="I11" i="7"/>
  <c r="N11" i="7"/>
  <c r="O11" i="7"/>
  <c r="I12" i="7"/>
  <c r="N12" i="7"/>
  <c r="O12" i="7" s="1"/>
  <c r="I13" i="7"/>
  <c r="N13" i="7"/>
  <c r="O13" i="7"/>
  <c r="I14" i="7"/>
  <c r="N14" i="7"/>
  <c r="I15" i="7"/>
  <c r="O15" i="7" s="1"/>
  <c r="N15" i="7"/>
  <c r="I16" i="7"/>
  <c r="N16" i="7"/>
  <c r="O16" i="7"/>
  <c r="I17" i="7"/>
  <c r="N17" i="7"/>
  <c r="O17" i="7"/>
  <c r="I18" i="7"/>
  <c r="O18" i="7" s="1"/>
  <c r="N18" i="7"/>
  <c r="I19" i="7"/>
  <c r="N19" i="7"/>
  <c r="O19" i="7"/>
  <c r="I20" i="7"/>
  <c r="N20" i="7"/>
  <c r="O20" i="7" s="1"/>
  <c r="I21" i="7"/>
  <c r="N21" i="7"/>
  <c r="O21" i="7"/>
  <c r="I22" i="7"/>
  <c r="N22" i="7"/>
  <c r="I23" i="7"/>
  <c r="O23" i="7" s="1"/>
  <c r="N23" i="7"/>
  <c r="I24" i="7"/>
  <c r="N24" i="7"/>
  <c r="O24" i="7"/>
  <c r="I25" i="7"/>
  <c r="N25" i="7"/>
  <c r="O25" i="7"/>
  <c r="I26" i="7"/>
  <c r="O26" i="7" s="1"/>
  <c r="N26" i="7"/>
  <c r="I27" i="7"/>
  <c r="N27" i="7"/>
  <c r="O27" i="7"/>
  <c r="I28" i="7"/>
  <c r="N28" i="7"/>
  <c r="O28" i="7" s="1"/>
  <c r="I29" i="7"/>
  <c r="N29" i="7"/>
  <c r="O29" i="7"/>
  <c r="I30" i="7"/>
  <c r="N30" i="7"/>
  <c r="I31" i="7"/>
  <c r="O31" i="7" s="1"/>
  <c r="N31" i="7"/>
  <c r="I32" i="7"/>
  <c r="N32" i="7"/>
  <c r="O32" i="7"/>
  <c r="I33" i="7"/>
  <c r="N33" i="7"/>
  <c r="O33" i="7"/>
  <c r="I34" i="7"/>
  <c r="O34" i="7" s="1"/>
  <c r="N34" i="7"/>
  <c r="I35" i="7"/>
  <c r="N35" i="7"/>
  <c r="O35" i="7"/>
  <c r="I36" i="7"/>
  <c r="N36" i="7"/>
  <c r="O36" i="7" s="1"/>
  <c r="I37" i="7"/>
  <c r="N37" i="7"/>
  <c r="O37" i="7"/>
  <c r="I38" i="7"/>
  <c r="N38" i="7"/>
  <c r="I39" i="7"/>
  <c r="O39" i="7" s="1"/>
  <c r="N39" i="7"/>
  <c r="I40" i="7"/>
  <c r="N40" i="7"/>
  <c r="O40" i="7"/>
  <c r="I41" i="7"/>
  <c r="N41" i="7"/>
  <c r="O41" i="7"/>
  <c r="I42" i="7"/>
  <c r="O42" i="7" s="1"/>
  <c r="N42" i="7"/>
  <c r="I43" i="7"/>
  <c r="N43" i="7"/>
  <c r="O43" i="7"/>
  <c r="I44" i="7"/>
  <c r="N44" i="7"/>
  <c r="O44" i="7" s="1"/>
  <c r="I45" i="7"/>
  <c r="N45" i="7"/>
  <c r="O45" i="7"/>
  <c r="I46" i="7"/>
  <c r="N46" i="7"/>
  <c r="I47" i="7"/>
  <c r="O47" i="7" s="1"/>
  <c r="N47" i="7"/>
  <c r="I48" i="7"/>
  <c r="N48" i="7"/>
  <c r="O48" i="7"/>
  <c r="I49" i="7"/>
  <c r="N49" i="7"/>
  <c r="O49" i="7"/>
  <c r="I50" i="7"/>
  <c r="O50" i="7" s="1"/>
  <c r="N50" i="7"/>
  <c r="I51" i="7"/>
  <c r="N51" i="7"/>
  <c r="O51" i="7"/>
  <c r="I52" i="7"/>
  <c r="N52" i="7"/>
  <c r="O52" i="7" s="1"/>
  <c r="I53" i="7"/>
  <c r="N53" i="7"/>
  <c r="O53" i="7"/>
  <c r="I54" i="7"/>
  <c r="N54" i="7"/>
  <c r="I55" i="7"/>
  <c r="N55" i="7"/>
  <c r="I56" i="7"/>
  <c r="N56" i="7"/>
  <c r="O56" i="7"/>
  <c r="I57" i="7"/>
  <c r="N57" i="7"/>
  <c r="I58" i="7"/>
  <c r="O58" i="7" s="1"/>
  <c r="N58" i="7"/>
  <c r="I59" i="7"/>
  <c r="N59" i="7"/>
  <c r="O59" i="7"/>
  <c r="I60" i="7"/>
  <c r="N60" i="7"/>
  <c r="O60" i="7"/>
  <c r="I61" i="7"/>
  <c r="O61" i="7" s="1"/>
  <c r="N61" i="7"/>
  <c r="I62" i="7"/>
  <c r="N62" i="7"/>
  <c r="O62" i="7"/>
  <c r="I63" i="7"/>
  <c r="N63" i="7"/>
  <c r="O63" i="7" s="1"/>
  <c r="I64" i="7"/>
  <c r="N64" i="7"/>
  <c r="O64" i="7"/>
  <c r="I65" i="7"/>
  <c r="O65" i="7" s="1"/>
  <c r="N65" i="7"/>
  <c r="I66" i="7"/>
  <c r="O66" i="7" s="1"/>
  <c r="N66" i="7"/>
  <c r="I67" i="7"/>
  <c r="N67" i="7"/>
  <c r="O67" i="7"/>
  <c r="I68" i="7"/>
  <c r="O68" i="7" s="1"/>
  <c r="N68" i="7"/>
  <c r="I69" i="7"/>
  <c r="O69" i="7" s="1"/>
  <c r="N69" i="7"/>
  <c r="I70" i="7"/>
  <c r="N70" i="7"/>
  <c r="O70" i="7"/>
  <c r="I71" i="7"/>
  <c r="N71" i="7"/>
  <c r="O71" i="7" s="1"/>
  <c r="I72" i="7"/>
  <c r="N72" i="7"/>
  <c r="O72" i="7"/>
  <c r="I73" i="7"/>
  <c r="N73" i="7"/>
  <c r="I74" i="7"/>
  <c r="O74" i="7" s="1"/>
  <c r="N74" i="7"/>
  <c r="I75" i="7"/>
  <c r="N75" i="7"/>
  <c r="O75" i="7"/>
  <c r="I76" i="7"/>
  <c r="N76" i="7"/>
  <c r="O76" i="7"/>
  <c r="I77" i="7"/>
  <c r="O77" i="7" s="1"/>
  <c r="N77" i="7"/>
  <c r="I78" i="7"/>
  <c r="N78" i="7"/>
  <c r="O78" i="7"/>
  <c r="I79" i="7"/>
  <c r="N79" i="7"/>
  <c r="O79" i="7" s="1"/>
  <c r="I80" i="7"/>
  <c r="N80" i="7"/>
  <c r="O80" i="7"/>
  <c r="I81" i="7"/>
  <c r="O81" i="7" s="1"/>
  <c r="N81" i="7"/>
  <c r="I82" i="7"/>
  <c r="O82" i="7" s="1"/>
  <c r="N82" i="7"/>
  <c r="I83" i="7"/>
  <c r="N83" i="7"/>
  <c r="O83" i="7"/>
  <c r="I84" i="7"/>
  <c r="O84" i="7" s="1"/>
  <c r="N84" i="7"/>
  <c r="I85" i="7"/>
  <c r="O85" i="7" s="1"/>
  <c r="N85" i="7"/>
  <c r="V85" i="7"/>
  <c r="I86" i="7"/>
  <c r="N86" i="7"/>
  <c r="I87" i="7"/>
  <c r="O87" i="7" s="1"/>
  <c r="N87" i="7"/>
  <c r="I88" i="7"/>
  <c r="N88" i="7"/>
  <c r="O88" i="7"/>
  <c r="I89" i="7"/>
  <c r="N89" i="7"/>
  <c r="O89" i="7"/>
  <c r="I90" i="7"/>
  <c r="O90" i="7" s="1"/>
  <c r="N90" i="7"/>
  <c r="I91" i="7"/>
  <c r="N91" i="7"/>
  <c r="O91" i="7"/>
  <c r="I92" i="7"/>
  <c r="N92" i="7"/>
  <c r="O92" i="7" s="1"/>
  <c r="I93" i="7"/>
  <c r="N93" i="7"/>
  <c r="O93" i="7"/>
  <c r="I94" i="7"/>
  <c r="N94" i="7"/>
  <c r="I95" i="7"/>
  <c r="O95" i="7" s="1"/>
  <c r="N95" i="7"/>
  <c r="I96" i="7"/>
  <c r="N96" i="7"/>
  <c r="O96" i="7"/>
  <c r="I97" i="7"/>
  <c r="N97" i="7"/>
  <c r="O97" i="7"/>
  <c r="I98" i="7"/>
  <c r="O98" i="7" s="1"/>
  <c r="N98" i="7"/>
  <c r="I99" i="7"/>
  <c r="N99" i="7"/>
  <c r="O99" i="7"/>
  <c r="I100" i="7"/>
  <c r="N100" i="7"/>
  <c r="O100" i="7" s="1"/>
  <c r="I101" i="7"/>
  <c r="N101" i="7"/>
  <c r="O101" i="7"/>
  <c r="O102" i="7"/>
  <c r="O103" i="7"/>
  <c r="O104"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5" i="7"/>
  <c r="O156" i="7"/>
  <c r="O157" i="7"/>
  <c r="O158" i="7"/>
  <c r="I159" i="7"/>
  <c r="N159" i="7"/>
  <c r="I160" i="7"/>
  <c r="O160" i="7" s="1"/>
  <c r="N160" i="7"/>
  <c r="I161" i="7"/>
  <c r="N161" i="7"/>
  <c r="O161" i="7"/>
  <c r="I162" i="7"/>
  <c r="N162" i="7"/>
  <c r="O162" i="7"/>
  <c r="I163" i="7"/>
  <c r="O163" i="7" s="1"/>
  <c r="N163" i="7"/>
  <c r="I164" i="7"/>
  <c r="N164" i="7"/>
  <c r="O164" i="7"/>
  <c r="I165" i="7"/>
  <c r="N165" i="7"/>
  <c r="O165" i="7" s="1"/>
  <c r="I166" i="7"/>
  <c r="N166" i="7"/>
  <c r="O166" i="7"/>
  <c r="I167" i="7"/>
  <c r="N167" i="7"/>
  <c r="I168" i="7"/>
  <c r="O168" i="7" s="1"/>
  <c r="N168" i="7"/>
  <c r="I169" i="7"/>
  <c r="N169" i="7"/>
  <c r="O169" i="7"/>
  <c r="I170" i="7"/>
  <c r="N170" i="7"/>
  <c r="O170" i="7"/>
  <c r="I171" i="7"/>
  <c r="O171" i="7" s="1"/>
  <c r="N171" i="7"/>
  <c r="I172" i="7"/>
  <c r="N172" i="7"/>
  <c r="O172" i="7"/>
  <c r="I173" i="7"/>
  <c r="O173" i="7" s="1"/>
  <c r="N173" i="7"/>
  <c r="I174" i="7"/>
  <c r="O174" i="7" s="1"/>
  <c r="N174" i="7"/>
  <c r="I175" i="7"/>
  <c r="N175" i="7"/>
  <c r="O175" i="7"/>
  <c r="I176" i="7"/>
  <c r="O176" i="7" s="1"/>
  <c r="N176" i="7"/>
  <c r="I177" i="7"/>
  <c r="N177" i="7"/>
  <c r="O177" i="7"/>
  <c r="I178" i="7"/>
  <c r="N178" i="7"/>
  <c r="O178" i="7"/>
  <c r="I179" i="7"/>
  <c r="O179" i="7" s="1"/>
  <c r="N179" i="7"/>
  <c r="I180" i="7"/>
  <c r="N180" i="7"/>
  <c r="O180" i="7"/>
  <c r="I181" i="7"/>
  <c r="N181" i="7"/>
  <c r="I182" i="7"/>
  <c r="O182" i="7" s="1"/>
  <c r="N182" i="7"/>
  <c r="I183" i="7"/>
  <c r="N183" i="7"/>
  <c r="O183" i="7"/>
  <c r="I184" i="7"/>
  <c r="O184" i="7" s="1"/>
  <c r="N184" i="7"/>
  <c r="I185" i="7"/>
  <c r="N185" i="7"/>
  <c r="O185" i="7"/>
  <c r="I186" i="7"/>
  <c r="N186" i="7"/>
  <c r="O186" i="7"/>
  <c r="I187" i="7"/>
  <c r="O187" i="7" s="1"/>
  <c r="N187" i="7"/>
  <c r="I188" i="7"/>
  <c r="N188" i="7"/>
  <c r="O188" i="7"/>
  <c r="I189" i="7"/>
  <c r="O189" i="7" s="1"/>
  <c r="N189" i="7"/>
  <c r="I190" i="7"/>
  <c r="O190" i="7" s="1"/>
  <c r="N190" i="7"/>
  <c r="I191" i="7"/>
  <c r="N191" i="7"/>
  <c r="O191" i="7"/>
  <c r="I192" i="7"/>
  <c r="O192" i="7" s="1"/>
  <c r="N192" i="7"/>
  <c r="I193" i="7"/>
  <c r="N193" i="7"/>
  <c r="O193" i="7"/>
  <c r="I194" i="7"/>
  <c r="N194" i="7"/>
  <c r="O194" i="7"/>
  <c r="I195" i="7"/>
  <c r="O195" i="7" s="1"/>
  <c r="N195" i="7"/>
  <c r="I196" i="7"/>
  <c r="N196" i="7"/>
  <c r="O196" i="7"/>
  <c r="I197" i="7"/>
  <c r="N197" i="7"/>
  <c r="I198" i="7"/>
  <c r="O198" i="7" s="1"/>
  <c r="N198" i="7"/>
  <c r="I199" i="7"/>
  <c r="N199" i="7"/>
  <c r="O199" i="7"/>
  <c r="I200" i="7"/>
  <c r="O200" i="7" s="1"/>
  <c r="N200" i="7"/>
  <c r="I201" i="7"/>
  <c r="N201" i="7"/>
  <c r="O201" i="7"/>
  <c r="I202" i="7"/>
  <c r="N202" i="7"/>
  <c r="O202" i="7"/>
  <c r="I203" i="7"/>
  <c r="O203" i="7" s="1"/>
  <c r="N203" i="7"/>
  <c r="I204" i="7"/>
  <c r="N204" i="7"/>
  <c r="O204" i="7"/>
  <c r="I205" i="7"/>
  <c r="O205" i="7" s="1"/>
  <c r="N205" i="7"/>
  <c r="I206" i="7"/>
  <c r="O206" i="7" s="1"/>
  <c r="N206" i="7"/>
  <c r="I207" i="7"/>
  <c r="N207" i="7"/>
  <c r="O207" i="7"/>
  <c r="I208" i="7"/>
  <c r="O208" i="7" s="1"/>
  <c r="N208" i="7"/>
  <c r="I209" i="7"/>
  <c r="N209" i="7"/>
  <c r="O209" i="7"/>
  <c r="I210" i="7"/>
  <c r="N210" i="7"/>
  <c r="O210" i="7"/>
  <c r="I211" i="7"/>
  <c r="O211" i="7" s="1"/>
  <c r="N211" i="7"/>
  <c r="I212" i="7"/>
  <c r="N212" i="7"/>
  <c r="O212" i="7"/>
  <c r="I213" i="7"/>
  <c r="N213" i="7"/>
  <c r="I214" i="7"/>
  <c r="O214" i="7" s="1"/>
  <c r="N214" i="7"/>
  <c r="I215" i="7"/>
  <c r="N215" i="7"/>
  <c r="O215" i="7"/>
  <c r="I216" i="7"/>
  <c r="O216" i="7" s="1"/>
  <c r="N216" i="7"/>
  <c r="I217" i="7"/>
  <c r="N217" i="7"/>
  <c r="O217" i="7"/>
  <c r="I218" i="7"/>
  <c r="N218" i="7"/>
  <c r="O218" i="7"/>
  <c r="I219" i="7"/>
  <c r="O219" i="7" s="1"/>
  <c r="N219" i="7"/>
  <c r="I220" i="7"/>
  <c r="N220" i="7"/>
  <c r="O220" i="7"/>
  <c r="I221" i="7"/>
  <c r="O221" i="7" s="1"/>
  <c r="N221" i="7"/>
  <c r="I222" i="7"/>
  <c r="O222" i="7" s="1"/>
  <c r="N222" i="7"/>
  <c r="I223" i="7"/>
  <c r="N223" i="7"/>
  <c r="O223" i="7"/>
  <c r="I224" i="7"/>
  <c r="O224" i="7" s="1"/>
  <c r="N224" i="7"/>
  <c r="I225" i="7"/>
  <c r="N225" i="7"/>
  <c r="O225" i="7"/>
  <c r="I226" i="7"/>
  <c r="N226" i="7"/>
  <c r="O226" i="7"/>
  <c r="I227" i="7"/>
  <c r="O227" i="7" s="1"/>
  <c r="N227" i="7"/>
  <c r="I228" i="7"/>
  <c r="N228" i="7"/>
  <c r="O228" i="7"/>
  <c r="I229" i="7"/>
  <c r="N229" i="7"/>
  <c r="I230" i="7"/>
  <c r="O230" i="7" s="1"/>
  <c r="N230" i="7"/>
  <c r="I231" i="7"/>
  <c r="N231" i="7"/>
  <c r="O231" i="7"/>
  <c r="F232" i="7"/>
  <c r="I232" i="7" s="1"/>
  <c r="O232" i="7" s="1"/>
  <c r="N232" i="7"/>
  <c r="I233" i="7"/>
  <c r="N233" i="7"/>
  <c r="O233" i="7"/>
  <c r="I234" i="7"/>
  <c r="O234" i="7" s="1"/>
  <c r="N234" i="7"/>
  <c r="I235" i="7"/>
  <c r="O235" i="7" s="1"/>
  <c r="N235" i="7"/>
  <c r="F236" i="7"/>
  <c r="I236" i="7"/>
  <c r="N236" i="7"/>
  <c r="O236" i="7" s="1"/>
  <c r="I237" i="7"/>
  <c r="O237" i="7" s="1"/>
  <c r="N237" i="7"/>
  <c r="F238" i="7"/>
  <c r="I238" i="7" s="1"/>
  <c r="O238" i="7" s="1"/>
  <c r="N238" i="7"/>
  <c r="I239" i="7"/>
  <c r="O239" i="7" s="1"/>
  <c r="N239" i="7"/>
  <c r="I240" i="7"/>
  <c r="N240" i="7"/>
  <c r="O240" i="7" s="1"/>
  <c r="I241" i="7"/>
  <c r="N241" i="7"/>
  <c r="O241" i="7" s="1"/>
  <c r="I242" i="7"/>
  <c r="O242" i="7" s="1"/>
  <c r="N242" i="7"/>
  <c r="I243" i="7"/>
  <c r="N243" i="7"/>
  <c r="O243" i="7"/>
  <c r="I244" i="7"/>
  <c r="N244" i="7"/>
  <c r="O244" i="7" s="1"/>
  <c r="I245" i="7"/>
  <c r="N245" i="7"/>
  <c r="O245" i="7"/>
  <c r="F246" i="7"/>
  <c r="I246" i="7"/>
  <c r="N246" i="7"/>
  <c r="O246" i="7"/>
  <c r="F247" i="7"/>
  <c r="I247" i="7" s="1"/>
  <c r="O247" i="7" s="1"/>
  <c r="N247" i="7"/>
  <c r="I248" i="7"/>
  <c r="N248" i="7"/>
  <c r="O248" i="7" s="1"/>
  <c r="I249" i="7"/>
  <c r="O249" i="7" s="1"/>
  <c r="N249" i="7"/>
  <c r="I250" i="7"/>
  <c r="N250" i="7"/>
  <c r="O250" i="7" s="1"/>
  <c r="I251" i="7"/>
  <c r="N251" i="7"/>
  <c r="O251" i="7"/>
  <c r="I252" i="7"/>
  <c r="O252" i="7" s="1"/>
  <c r="N252" i="7"/>
  <c r="I253" i="7"/>
  <c r="N253" i="7"/>
  <c r="O253" i="7"/>
  <c r="I254" i="7"/>
  <c r="N254" i="7"/>
  <c r="O254" i="7"/>
  <c r="I255" i="7"/>
  <c r="N255" i="7"/>
  <c r="O255" i="7"/>
  <c r="I256" i="7"/>
  <c r="N256" i="7"/>
  <c r="O256" i="7" s="1"/>
  <c r="I257" i="7"/>
  <c r="N257" i="7"/>
  <c r="I258" i="7"/>
  <c r="N258" i="7"/>
  <c r="O258" i="7" s="1"/>
  <c r="I259" i="7"/>
  <c r="N259" i="7"/>
  <c r="O259" i="7" s="1"/>
  <c r="I260" i="7"/>
  <c r="O260" i="7" s="1"/>
  <c r="N260" i="7"/>
  <c r="I261" i="7"/>
  <c r="N261" i="7"/>
  <c r="O261" i="7"/>
  <c r="I262" i="7"/>
  <c r="N262" i="7"/>
  <c r="O262" i="7" s="1"/>
  <c r="I265" i="7"/>
  <c r="N265" i="7"/>
  <c r="O265" i="7"/>
  <c r="I266" i="7"/>
  <c r="N266" i="7"/>
  <c r="O266" i="7" s="1"/>
  <c r="I267" i="7"/>
  <c r="O267" i="7" s="1"/>
  <c r="N267" i="7"/>
  <c r="I268" i="7"/>
  <c r="N268" i="7"/>
  <c r="O268" i="7" s="1"/>
  <c r="I269" i="7"/>
  <c r="N269" i="7"/>
  <c r="O269" i="7"/>
  <c r="I270" i="7"/>
  <c r="O270" i="7" s="1"/>
  <c r="N270" i="7"/>
  <c r="I271" i="7"/>
  <c r="N271" i="7"/>
  <c r="O271" i="7"/>
  <c r="I272" i="7"/>
  <c r="N272" i="7"/>
  <c r="O272" i="7"/>
  <c r="I273" i="7"/>
  <c r="N273" i="7"/>
  <c r="O273" i="7"/>
  <c r="I274" i="7"/>
  <c r="N274" i="7"/>
  <c r="O274" i="7"/>
  <c r="I275" i="7"/>
  <c r="N275" i="7"/>
  <c r="I276" i="7"/>
  <c r="N276" i="7"/>
  <c r="O276" i="7" s="1"/>
  <c r="I277" i="7"/>
  <c r="O277" i="7" s="1"/>
  <c r="N277" i="7"/>
  <c r="I278" i="7"/>
  <c r="O278" i="7" s="1"/>
  <c r="N278" i="7"/>
  <c r="I279" i="7"/>
  <c r="N279" i="7"/>
  <c r="O279" i="7"/>
  <c r="I280" i="7"/>
  <c r="O280" i="7" s="1"/>
  <c r="N280" i="7"/>
  <c r="I281" i="7"/>
  <c r="N281" i="7"/>
  <c r="O281" i="7"/>
  <c r="I282" i="7"/>
  <c r="N282" i="7"/>
  <c r="O282" i="7" s="1"/>
  <c r="I283" i="7"/>
  <c r="N283" i="7"/>
  <c r="I284" i="7"/>
  <c r="N284" i="7"/>
  <c r="O284" i="7" s="1"/>
  <c r="I285" i="7"/>
  <c r="N285" i="7"/>
  <c r="O285" i="7"/>
  <c r="I286" i="7"/>
  <c r="O286" i="7" s="1"/>
  <c r="N286" i="7"/>
  <c r="I287" i="7"/>
  <c r="N287" i="7"/>
  <c r="O287" i="7"/>
  <c r="I288" i="7"/>
  <c r="N288" i="7"/>
  <c r="O288" i="7"/>
  <c r="I289" i="7"/>
  <c r="N289" i="7"/>
  <c r="O289" i="7"/>
  <c r="P291" i="7"/>
  <c r="P292" i="7"/>
  <c r="P293" i="7"/>
  <c r="P294" i="7"/>
  <c r="P295" i="7"/>
  <c r="P297" i="7"/>
  <c r="P298" i="7"/>
  <c r="P299" i="7"/>
  <c r="P300" i="7"/>
  <c r="P301" i="7"/>
  <c r="P302" i="7"/>
  <c r="I304" i="7"/>
  <c r="N304" i="7"/>
  <c r="I305" i="7"/>
  <c r="N305" i="7"/>
  <c r="O305" i="7" s="1"/>
  <c r="I306" i="7"/>
  <c r="N306" i="7"/>
  <c r="O306" i="7" s="1"/>
  <c r="I307" i="7"/>
  <c r="O307" i="7" s="1"/>
  <c r="N307" i="7"/>
  <c r="I308" i="7"/>
  <c r="N308" i="7"/>
  <c r="O308" i="7"/>
  <c r="I309" i="7"/>
  <c r="N309" i="7"/>
  <c r="O309" i="7" s="1"/>
  <c r="I310" i="7"/>
  <c r="N310" i="7"/>
  <c r="O310" i="7"/>
  <c r="I311" i="7"/>
  <c r="N311" i="7"/>
  <c r="O311" i="7"/>
  <c r="I312" i="7"/>
  <c r="O312" i="7" s="1"/>
  <c r="N312" i="7"/>
  <c r="I313" i="7"/>
  <c r="N313" i="7"/>
  <c r="O313" i="7" s="1"/>
  <c r="I314" i="7"/>
  <c r="O314" i="7" s="1"/>
  <c r="N314" i="7"/>
  <c r="I315" i="7"/>
  <c r="O315" i="7" s="1"/>
  <c r="N315" i="7"/>
  <c r="I316" i="7"/>
  <c r="N316" i="7"/>
  <c r="O316" i="7"/>
  <c r="I317" i="7"/>
  <c r="O317" i="7" s="1"/>
  <c r="N317" i="7"/>
  <c r="I318" i="7"/>
  <c r="N318" i="7"/>
  <c r="O318" i="7"/>
  <c r="I319" i="7"/>
  <c r="N319" i="7"/>
  <c r="O319" i="7"/>
  <c r="I320" i="7"/>
  <c r="O320" i="7" s="1"/>
  <c r="N320" i="7"/>
  <c r="I321" i="7"/>
  <c r="N321" i="7"/>
  <c r="O321" i="7" s="1"/>
  <c r="I322" i="7"/>
  <c r="O322" i="7" s="1"/>
  <c r="N322" i="7"/>
  <c r="I323" i="7"/>
  <c r="O323" i="7" s="1"/>
  <c r="N323" i="7"/>
  <c r="I324" i="7"/>
  <c r="N324" i="7"/>
  <c r="O324" i="7"/>
  <c r="I325" i="7"/>
  <c r="O325" i="7" s="1"/>
  <c r="N325" i="7"/>
  <c r="I326" i="7"/>
  <c r="N326" i="7"/>
  <c r="O326" i="7"/>
  <c r="I327" i="7"/>
  <c r="N327" i="7"/>
  <c r="O327" i="7" s="1"/>
  <c r="I328" i="7"/>
  <c r="O328" i="7" s="1"/>
  <c r="N328" i="7"/>
  <c r="I329" i="7"/>
  <c r="N329" i="7"/>
  <c r="O329" i="7" s="1"/>
  <c r="I330" i="7"/>
  <c r="N330" i="7"/>
  <c r="O330" i="7"/>
  <c r="I331" i="7"/>
  <c r="O331" i="7" s="1"/>
  <c r="N331" i="7"/>
  <c r="I332" i="7"/>
  <c r="N332" i="7"/>
  <c r="O332" i="7"/>
  <c r="I333" i="7"/>
  <c r="N333" i="7"/>
  <c r="O333" i="7"/>
  <c r="I334" i="7"/>
  <c r="N334" i="7"/>
  <c r="O334" i="7"/>
  <c r="I335" i="7"/>
  <c r="N335" i="7"/>
  <c r="O335" i="7" s="1"/>
  <c r="I336" i="7"/>
  <c r="N336" i="7"/>
  <c r="I337" i="7"/>
  <c r="N337" i="7"/>
  <c r="O337" i="7" s="1"/>
  <c r="I338" i="7"/>
  <c r="N338" i="7"/>
  <c r="O338" i="7" s="1"/>
  <c r="I339" i="7"/>
  <c r="O339" i="7" s="1"/>
  <c r="N339" i="7"/>
  <c r="I340" i="7"/>
  <c r="N340" i="7"/>
  <c r="O340" i="7"/>
  <c r="I341" i="7"/>
  <c r="N341" i="7"/>
  <c r="O341" i="7" s="1"/>
  <c r="I342" i="7"/>
  <c r="N342" i="7"/>
  <c r="O342" i="7"/>
  <c r="I343" i="7"/>
  <c r="N343" i="7"/>
  <c r="O343" i="7" s="1"/>
  <c r="I344" i="7"/>
  <c r="O344" i="7" s="1"/>
  <c r="N344" i="7"/>
  <c r="I345" i="7"/>
  <c r="N345" i="7"/>
  <c r="O345" i="7" s="1"/>
  <c r="I346" i="7"/>
  <c r="N346" i="7"/>
  <c r="O346" i="7"/>
  <c r="I347" i="7"/>
  <c r="O347" i="7" s="1"/>
  <c r="N347" i="7"/>
  <c r="I348" i="7"/>
  <c r="N348" i="7"/>
  <c r="O348" i="7"/>
  <c r="I349" i="7"/>
  <c r="N349" i="7"/>
  <c r="O349" i="7"/>
  <c r="I350" i="7"/>
  <c r="N350" i="7"/>
  <c r="O350" i="7"/>
  <c r="I351" i="7"/>
  <c r="N351" i="7"/>
  <c r="O351" i="7"/>
  <c r="I352" i="7"/>
  <c r="N352" i="7"/>
  <c r="I353" i="7"/>
  <c r="N353" i="7"/>
  <c r="O353" i="7" s="1"/>
  <c r="I354" i="7"/>
  <c r="O354" i="7" s="1"/>
  <c r="N354" i="7"/>
  <c r="I355" i="7"/>
  <c r="O355" i="7" s="1"/>
  <c r="N355" i="7"/>
  <c r="I356" i="7"/>
  <c r="N356" i="7"/>
  <c r="O356" i="7"/>
  <c r="I359" i="7"/>
  <c r="O359" i="7" s="1"/>
  <c r="N359" i="7"/>
  <c r="I360" i="7"/>
  <c r="N360" i="7"/>
  <c r="O360" i="7"/>
  <c r="I361" i="7"/>
  <c r="N361" i="7"/>
  <c r="O361" i="7" s="1"/>
  <c r="I362" i="7"/>
  <c r="N362" i="7"/>
  <c r="I363" i="7"/>
  <c r="N363" i="7"/>
  <c r="O363" i="7" s="1"/>
  <c r="I364" i="7"/>
  <c r="N364" i="7"/>
  <c r="O364" i="7"/>
  <c r="I365" i="7"/>
  <c r="O365" i="7" s="1"/>
  <c r="N365" i="7"/>
  <c r="I366" i="7"/>
  <c r="N366" i="7"/>
  <c r="O366" i="7"/>
  <c r="I367" i="7"/>
  <c r="N367" i="7"/>
  <c r="O367" i="7"/>
  <c r="I368" i="7"/>
  <c r="N368" i="7"/>
  <c r="O368" i="7"/>
  <c r="I369" i="7"/>
  <c r="N369" i="7"/>
  <c r="O369" i="7"/>
  <c r="I370" i="7"/>
  <c r="N370" i="7"/>
  <c r="I371" i="7"/>
  <c r="N371" i="7"/>
  <c r="O371" i="7" s="1"/>
  <c r="I372" i="7"/>
  <c r="N372" i="7"/>
  <c r="O372" i="7" s="1"/>
  <c r="I373" i="7"/>
  <c r="O373" i="7" s="1"/>
  <c r="N373" i="7"/>
  <c r="I374" i="7"/>
  <c r="N374" i="7"/>
  <c r="O374" i="7"/>
  <c r="I375" i="7"/>
  <c r="N375" i="7"/>
  <c r="O375" i="7" s="1"/>
  <c r="I376" i="7"/>
  <c r="N376" i="7"/>
  <c r="O376" i="7"/>
  <c r="I377" i="7"/>
  <c r="N377" i="7"/>
  <c r="O377" i="7" s="1"/>
  <c r="I378" i="7"/>
  <c r="O378" i="7" s="1"/>
  <c r="N378" i="7"/>
  <c r="I379" i="7"/>
  <c r="N379" i="7"/>
  <c r="O379" i="7" s="1"/>
  <c r="I380" i="7"/>
  <c r="O380" i="7" s="1"/>
  <c r="N380" i="7"/>
  <c r="I381" i="7"/>
  <c r="O381" i="7" s="1"/>
  <c r="N381" i="7"/>
  <c r="I382" i="7"/>
  <c r="N382" i="7"/>
  <c r="O382" i="7"/>
  <c r="I383" i="7"/>
  <c r="O383" i="7" s="1"/>
  <c r="N383" i="7"/>
  <c r="I384" i="7"/>
  <c r="N384" i="7"/>
  <c r="O384" i="7"/>
  <c r="I385" i="7"/>
  <c r="N385" i="7"/>
  <c r="O385" i="7"/>
  <c r="I386" i="7"/>
  <c r="O386" i="7" s="1"/>
  <c r="N386" i="7"/>
  <c r="I387" i="7"/>
  <c r="N387" i="7"/>
  <c r="O387" i="7" s="1"/>
  <c r="I388" i="7"/>
  <c r="O388" i="7" s="1"/>
  <c r="N388" i="7"/>
  <c r="I389" i="7"/>
  <c r="O389" i="7" s="1"/>
  <c r="N389" i="7"/>
  <c r="I390" i="7"/>
  <c r="N390" i="7"/>
  <c r="O390" i="7"/>
  <c r="I391" i="7"/>
  <c r="O391" i="7" s="1"/>
  <c r="N391" i="7"/>
  <c r="I392" i="7"/>
  <c r="N392" i="7"/>
  <c r="O392" i="7"/>
  <c r="I393" i="7"/>
  <c r="N393" i="7"/>
  <c r="O393" i="7" s="1"/>
  <c r="I394" i="7"/>
  <c r="O394" i="7" s="1"/>
  <c r="N394" i="7"/>
  <c r="I395" i="7"/>
  <c r="N395" i="7"/>
  <c r="O395" i="7" s="1"/>
  <c r="I396" i="7"/>
  <c r="N396" i="7"/>
  <c r="O396" i="7"/>
  <c r="I397" i="7"/>
  <c r="O397" i="7" s="1"/>
  <c r="N397" i="7"/>
  <c r="I398" i="7"/>
  <c r="N398" i="7"/>
  <c r="O398" i="7"/>
  <c r="I399" i="7"/>
  <c r="N399" i="7"/>
  <c r="O399" i="7"/>
  <c r="I400" i="7"/>
  <c r="N400" i="7"/>
  <c r="O400" i="7"/>
  <c r="I401" i="7"/>
  <c r="N401" i="7"/>
  <c r="O401" i="7" s="1"/>
  <c r="I402" i="7"/>
  <c r="N402" i="7"/>
  <c r="I403" i="7"/>
  <c r="N403" i="7"/>
  <c r="O403" i="7" s="1"/>
  <c r="I404" i="7"/>
  <c r="N404" i="7"/>
  <c r="O404" i="7" s="1"/>
  <c r="I405" i="7"/>
  <c r="O405" i="7" s="1"/>
  <c r="N405" i="7"/>
  <c r="I406" i="7"/>
  <c r="N406" i="7"/>
  <c r="O406" i="7"/>
  <c r="I407" i="7"/>
  <c r="N407" i="7"/>
  <c r="O407" i="7" s="1"/>
  <c r="I408" i="7"/>
  <c r="N408" i="7"/>
  <c r="O408" i="7"/>
  <c r="I409" i="7"/>
  <c r="N409" i="7"/>
  <c r="O409" i="7" s="1"/>
  <c r="I410" i="7"/>
  <c r="O410" i="7" s="1"/>
  <c r="N410" i="7"/>
  <c r="I411" i="7"/>
  <c r="N411" i="7"/>
  <c r="O411" i="7" s="1"/>
  <c r="I412" i="7"/>
  <c r="N412" i="7"/>
  <c r="O412" i="7"/>
  <c r="I413" i="7"/>
  <c r="O413" i="7" s="1"/>
  <c r="N413" i="7"/>
  <c r="I414" i="7"/>
  <c r="N414" i="7"/>
  <c r="O414" i="7"/>
  <c r="I415" i="7"/>
  <c r="N415" i="7"/>
  <c r="O415" i="7"/>
  <c r="I416" i="7"/>
  <c r="N416" i="7"/>
  <c r="O416" i="7"/>
  <c r="I417" i="7"/>
  <c r="N417" i="7"/>
  <c r="O417" i="7"/>
  <c r="I418" i="7"/>
  <c r="N418" i="7"/>
  <c r="I419" i="7"/>
  <c r="N419" i="7"/>
  <c r="O419" i="7" s="1"/>
  <c r="I420" i="7"/>
  <c r="O420" i="7" s="1"/>
  <c r="N420" i="7"/>
  <c r="I421" i="7"/>
  <c r="O421" i="7" s="1"/>
  <c r="N421" i="7"/>
  <c r="I422" i="7"/>
  <c r="N422" i="7"/>
  <c r="O422" i="7"/>
  <c r="I423" i="7"/>
  <c r="O423" i="7" s="1"/>
  <c r="N423" i="7"/>
  <c r="I424" i="7"/>
  <c r="N424" i="7"/>
  <c r="O424" i="7"/>
  <c r="I425" i="7"/>
  <c r="N425" i="7"/>
  <c r="O425" i="7" s="1"/>
  <c r="I426" i="7"/>
  <c r="O426" i="7" s="1"/>
  <c r="N426" i="7"/>
  <c r="I427" i="7"/>
  <c r="N427" i="7"/>
  <c r="O427" i="7" s="1"/>
  <c r="I428" i="7"/>
  <c r="N428" i="7"/>
  <c r="O428" i="7"/>
  <c r="I429" i="7"/>
  <c r="O429" i="7" s="1"/>
  <c r="N429" i="7"/>
  <c r="I430" i="7"/>
  <c r="N430" i="7"/>
  <c r="O430" i="7"/>
  <c r="I431" i="7"/>
  <c r="N431" i="7"/>
  <c r="O431" i="7"/>
  <c r="I432" i="7"/>
  <c r="N432" i="7"/>
  <c r="O432" i="7"/>
  <c r="I433" i="7"/>
  <c r="N433" i="7"/>
  <c r="O433" i="7"/>
  <c r="I434" i="7"/>
  <c r="N434" i="7"/>
  <c r="I435" i="7"/>
  <c r="N435" i="7"/>
  <c r="O435" i="7" s="1"/>
  <c r="I436" i="7"/>
  <c r="N436" i="7"/>
  <c r="O436" i="7" s="1"/>
  <c r="I437" i="7"/>
  <c r="O437" i="7" s="1"/>
  <c r="N437" i="7"/>
  <c r="I438" i="7"/>
  <c r="O438" i="7" s="1"/>
  <c r="N438" i="7"/>
  <c r="I439" i="7"/>
  <c r="N439" i="7"/>
  <c r="O439" i="7" s="1"/>
  <c r="I440" i="7"/>
  <c r="N440" i="7"/>
  <c r="O440" i="7"/>
  <c r="I441" i="7"/>
  <c r="N441" i="7"/>
  <c r="O441" i="7" s="1"/>
  <c r="I442" i="7"/>
  <c r="O442" i="7" s="1"/>
  <c r="N442" i="7"/>
  <c r="I443" i="7"/>
  <c r="N443" i="7"/>
  <c r="O443" i="7" s="1"/>
  <c r="I444" i="7"/>
  <c r="O444" i="7" s="1"/>
  <c r="N444" i="7"/>
  <c r="I445" i="7"/>
  <c r="O445" i="7" s="1"/>
  <c r="N445" i="7"/>
  <c r="I446" i="7"/>
  <c r="O446" i="7" s="1"/>
  <c r="N446" i="7"/>
  <c r="I447" i="7"/>
  <c r="O447" i="7" s="1"/>
  <c r="N447" i="7"/>
  <c r="I448" i="7"/>
  <c r="N448" i="7"/>
  <c r="O448" i="7"/>
  <c r="I449" i="7"/>
  <c r="N449" i="7"/>
  <c r="O449" i="7"/>
  <c r="I450" i="7"/>
  <c r="O450" i="7" s="1"/>
  <c r="N450" i="7"/>
  <c r="I451" i="7"/>
  <c r="N451" i="7"/>
  <c r="O451" i="7" s="1"/>
  <c r="I452" i="7"/>
  <c r="O452" i="7" s="1"/>
  <c r="N452" i="7"/>
  <c r="I453" i="7"/>
  <c r="O453" i="7" s="1"/>
  <c r="N453" i="7"/>
  <c r="I454" i="7"/>
  <c r="N454" i="7"/>
  <c r="O454" i="7"/>
  <c r="I455" i="7"/>
  <c r="O455" i="7" s="1"/>
  <c r="N455" i="7"/>
  <c r="I456" i="7"/>
  <c r="N456" i="7"/>
  <c r="O456" i="7"/>
  <c r="I457" i="7"/>
  <c r="N457" i="7"/>
  <c r="O457" i="7" s="1"/>
  <c r="I458" i="7"/>
  <c r="O458" i="7" s="1"/>
  <c r="N458" i="7"/>
  <c r="I459" i="7"/>
  <c r="N459" i="7"/>
  <c r="O459" i="7" s="1"/>
  <c r="I460" i="7"/>
  <c r="N460" i="7"/>
  <c r="O460" i="7"/>
  <c r="I461" i="7"/>
  <c r="O461" i="7" s="1"/>
  <c r="N461" i="7"/>
  <c r="I462" i="7"/>
  <c r="N462" i="7"/>
  <c r="O462" i="7"/>
  <c r="I463" i="7"/>
  <c r="N463" i="7"/>
  <c r="O463" i="7"/>
  <c r="I464" i="7"/>
  <c r="N464" i="7"/>
  <c r="O464" i="7"/>
  <c r="I465" i="7"/>
  <c r="N465" i="7"/>
  <c r="O465" i="7" s="1"/>
  <c r="I466" i="7"/>
  <c r="N466" i="7"/>
  <c r="I467" i="7"/>
  <c r="N467" i="7"/>
  <c r="O467" i="7" s="1"/>
  <c r="I468" i="7"/>
  <c r="N468" i="7"/>
  <c r="O468" i="7" s="1"/>
  <c r="I469" i="7"/>
  <c r="O469" i="7" s="1"/>
  <c r="N469" i="7"/>
  <c r="I470" i="7"/>
  <c r="N470" i="7"/>
  <c r="O470" i="7"/>
  <c r="I471" i="7"/>
  <c r="N471" i="7"/>
  <c r="O471" i="7" s="1"/>
  <c r="I472" i="7"/>
  <c r="N472" i="7"/>
  <c r="O472" i="7"/>
  <c r="I473" i="7"/>
  <c r="N473" i="7"/>
  <c r="O473" i="7" s="1"/>
  <c r="I474" i="7"/>
  <c r="O474" i="7" s="1"/>
  <c r="N474" i="7"/>
  <c r="I475" i="7"/>
  <c r="N475" i="7"/>
  <c r="O475" i="7" s="1"/>
  <c r="I476" i="7"/>
  <c r="N476" i="7"/>
  <c r="O476" i="7"/>
  <c r="I477" i="7"/>
  <c r="O477" i="7" s="1"/>
  <c r="N477" i="7"/>
  <c r="I478" i="7"/>
  <c r="O478" i="7" s="1"/>
  <c r="N478" i="7"/>
  <c r="I479" i="7"/>
  <c r="N479" i="7"/>
  <c r="O479" i="7"/>
  <c r="I480" i="7"/>
  <c r="N480" i="7"/>
  <c r="O480" i="7"/>
  <c r="I481" i="7"/>
  <c r="N481" i="7"/>
  <c r="O481" i="7"/>
  <c r="I482" i="7"/>
  <c r="N482" i="7"/>
  <c r="I483" i="7"/>
  <c r="N483" i="7"/>
  <c r="O483" i="7" s="1"/>
  <c r="I484" i="7"/>
  <c r="O484" i="7" s="1"/>
  <c r="N484" i="7"/>
  <c r="I485" i="7"/>
  <c r="O485" i="7" s="1"/>
  <c r="N485" i="7"/>
  <c r="I486" i="7"/>
  <c r="N486" i="7"/>
  <c r="O486" i="7"/>
  <c r="I487" i="7"/>
  <c r="O487" i="7" s="1"/>
  <c r="N487" i="7"/>
  <c r="I488" i="7"/>
  <c r="N488" i="7"/>
  <c r="O488" i="7"/>
  <c r="I489" i="7"/>
  <c r="N489" i="7"/>
  <c r="O489" i="7" s="1"/>
  <c r="I490" i="7"/>
  <c r="N490" i="7"/>
  <c r="O490" i="7"/>
  <c r="I491" i="7"/>
  <c r="N491" i="7"/>
  <c r="O491" i="7" s="1"/>
  <c r="I492" i="7"/>
  <c r="N492" i="7"/>
  <c r="O492" i="7" s="1"/>
  <c r="I493" i="7"/>
  <c r="O493" i="7" s="1"/>
  <c r="N493" i="7"/>
  <c r="I494" i="7"/>
  <c r="N494" i="7"/>
  <c r="O494" i="7"/>
  <c r="I495" i="7"/>
  <c r="N495" i="7"/>
  <c r="O495" i="7" s="1"/>
  <c r="I496" i="7"/>
  <c r="N496" i="7"/>
  <c r="O496" i="7"/>
  <c r="I497" i="7"/>
  <c r="N497" i="7"/>
  <c r="O497" i="7" s="1"/>
  <c r="I498" i="7"/>
  <c r="O498" i="7" s="1"/>
  <c r="N498" i="7"/>
  <c r="I499" i="7"/>
  <c r="N499" i="7"/>
  <c r="O499" i="7" s="1"/>
  <c r="I500" i="7"/>
  <c r="O500" i="7" s="1"/>
  <c r="N500" i="7"/>
  <c r="I501" i="7"/>
  <c r="O501" i="7" s="1"/>
  <c r="N501" i="7"/>
  <c r="I502" i="7"/>
  <c r="N502" i="7"/>
  <c r="O502" i="7"/>
  <c r="I503" i="7"/>
  <c r="O503" i="7" s="1"/>
  <c r="N503" i="7"/>
  <c r="I504" i="7"/>
  <c r="O504" i="7" s="1"/>
  <c r="N504" i="7"/>
  <c r="I505" i="7"/>
  <c r="N505" i="7"/>
  <c r="O505" i="7" s="1"/>
  <c r="I506" i="7"/>
  <c r="N506" i="7"/>
  <c r="O506" i="7"/>
  <c r="I507" i="7"/>
  <c r="N507" i="7"/>
  <c r="O507" i="7" s="1"/>
  <c r="I508" i="7"/>
  <c r="N508" i="7"/>
  <c r="O508" i="7"/>
  <c r="I509" i="7"/>
  <c r="N509" i="7"/>
  <c r="I510" i="7"/>
  <c r="O510" i="7" s="1"/>
  <c r="N510" i="7"/>
  <c r="I511" i="7"/>
  <c r="N511" i="7"/>
  <c r="O511" i="7"/>
  <c r="I512" i="7"/>
  <c r="O512" i="7" s="1"/>
  <c r="N512" i="7"/>
  <c r="I513" i="7"/>
  <c r="N513" i="7"/>
  <c r="O513" i="7"/>
  <c r="I514" i="7"/>
  <c r="O514" i="7" s="1"/>
  <c r="N514" i="7"/>
  <c r="I515" i="7"/>
  <c r="N515" i="7"/>
  <c r="O515" i="7" s="1"/>
  <c r="I516" i="7"/>
  <c r="N516" i="7"/>
  <c r="O516" i="7" s="1"/>
  <c r="I517" i="7"/>
  <c r="O517" i="7" s="1"/>
  <c r="N517" i="7"/>
  <c r="I518" i="7"/>
  <c r="O518" i="7" s="1"/>
  <c r="N518" i="7"/>
  <c r="I519" i="7"/>
  <c r="N519" i="7"/>
  <c r="O519" i="7" s="1"/>
  <c r="I520" i="7"/>
  <c r="N520" i="7"/>
  <c r="O520" i="7"/>
  <c r="I521" i="7"/>
  <c r="O521" i="7" s="1"/>
  <c r="N521" i="7"/>
  <c r="I522" i="7"/>
  <c r="N522" i="7"/>
  <c r="O522" i="7"/>
  <c r="I523" i="7"/>
  <c r="N523" i="7"/>
  <c r="O523" i="7" s="1"/>
  <c r="I524" i="7"/>
  <c r="N524" i="7"/>
  <c r="O524" i="7"/>
  <c r="I525" i="7"/>
  <c r="N525" i="7"/>
  <c r="I526" i="7"/>
  <c r="N526" i="7"/>
  <c r="O526" i="7" s="1"/>
  <c r="I527" i="7"/>
  <c r="N527" i="7"/>
  <c r="O527" i="7"/>
  <c r="I528" i="7"/>
  <c r="O528" i="7" s="1"/>
  <c r="N528" i="7"/>
  <c r="I529" i="7"/>
  <c r="O529" i="7" s="1"/>
  <c r="N529" i="7"/>
  <c r="I530" i="7"/>
  <c r="N530" i="7"/>
  <c r="O530" i="7" s="1"/>
  <c r="I531" i="7"/>
  <c r="N531" i="7"/>
  <c r="O531" i="7"/>
  <c r="I532" i="7"/>
  <c r="O532" i="7" s="1"/>
  <c r="N532" i="7"/>
  <c r="I533" i="7"/>
  <c r="O533" i="7" s="1"/>
  <c r="N533" i="7"/>
  <c r="I534" i="7"/>
  <c r="N534" i="7"/>
  <c r="O534" i="7"/>
  <c r="I535" i="7"/>
  <c r="O535" i="7" s="1"/>
  <c r="N535" i="7"/>
  <c r="I536" i="7"/>
  <c r="N536" i="7"/>
  <c r="O536" i="7"/>
  <c r="I537" i="7"/>
  <c r="N537" i="7"/>
  <c r="O537" i="7" s="1"/>
  <c r="I538" i="7"/>
  <c r="N538" i="7"/>
  <c r="O538" i="7"/>
  <c r="I539" i="7"/>
  <c r="N539" i="7"/>
  <c r="O539" i="7" s="1"/>
  <c r="I540" i="7"/>
  <c r="O540" i="7" s="1"/>
  <c r="N540" i="7"/>
  <c r="I541" i="7"/>
  <c r="N541" i="7"/>
  <c r="I542" i="7"/>
  <c r="O542" i="7" s="1"/>
  <c r="N542" i="7"/>
  <c r="I543" i="7"/>
  <c r="O543" i="7" s="1"/>
  <c r="N543" i="7"/>
  <c r="I544" i="7"/>
  <c r="N544" i="7"/>
  <c r="O544" i="7"/>
  <c r="I545" i="7"/>
  <c r="N545" i="7"/>
  <c r="O545" i="7"/>
  <c r="I546" i="7"/>
  <c r="O546" i="7" s="1"/>
  <c r="N546" i="7"/>
  <c r="I547" i="7"/>
  <c r="N547" i="7"/>
  <c r="O547" i="7"/>
  <c r="I548" i="7"/>
  <c r="N548" i="7"/>
  <c r="O548" i="7" s="1"/>
  <c r="I549" i="7"/>
  <c r="O549" i="7" s="1"/>
  <c r="N549" i="7"/>
  <c r="I550" i="7"/>
  <c r="N550" i="7"/>
  <c r="O550" i="7"/>
  <c r="I551" i="7"/>
  <c r="N551" i="7"/>
  <c r="I552" i="7"/>
  <c r="N552" i="7"/>
  <c r="O552" i="7"/>
  <c r="I553" i="7"/>
  <c r="O553" i="7" s="1"/>
  <c r="N553" i="7"/>
  <c r="I554" i="7"/>
  <c r="O554" i="7" s="1"/>
  <c r="N554" i="7"/>
  <c r="I555" i="7"/>
  <c r="N555" i="7"/>
  <c r="O555" i="7" s="1"/>
  <c r="I556" i="7"/>
  <c r="N556" i="7"/>
  <c r="O556" i="7"/>
  <c r="I557" i="7"/>
  <c r="O557" i="7" s="1"/>
  <c r="N557" i="7"/>
  <c r="I558" i="7"/>
  <c r="N558" i="7"/>
  <c r="O558" i="7" s="1"/>
  <c r="I559" i="7"/>
  <c r="N559" i="7"/>
  <c r="O559" i="7"/>
  <c r="I560" i="7"/>
  <c r="O560" i="7" s="1"/>
  <c r="N560" i="7"/>
  <c r="I561" i="7"/>
  <c r="N561" i="7"/>
  <c r="O561" i="7"/>
  <c r="I562" i="7"/>
  <c r="O562" i="7" s="1"/>
  <c r="N562" i="7"/>
  <c r="I563" i="7"/>
  <c r="N563" i="7"/>
  <c r="O563" i="7"/>
  <c r="I564" i="7"/>
  <c r="O564" i="7" s="1"/>
  <c r="N564" i="7"/>
  <c r="I565" i="7"/>
  <c r="O565" i="7" s="1"/>
  <c r="N565" i="7"/>
  <c r="I566" i="7"/>
  <c r="N566" i="7"/>
  <c r="O566" i="7"/>
  <c r="I567" i="7"/>
  <c r="O567" i="7" s="1"/>
  <c r="N567" i="7"/>
  <c r="I568" i="7"/>
  <c r="O568" i="7" s="1"/>
  <c r="N568" i="7"/>
  <c r="I569" i="7"/>
  <c r="N569" i="7"/>
  <c r="O569" i="7" s="1"/>
  <c r="I570" i="7"/>
  <c r="N570" i="7"/>
  <c r="O570" i="7"/>
  <c r="I571" i="7"/>
  <c r="N571" i="7"/>
  <c r="O571" i="7" s="1"/>
  <c r="I572" i="7"/>
  <c r="N572" i="7"/>
  <c r="O572" i="7"/>
  <c r="I573" i="7"/>
  <c r="N573" i="7"/>
  <c r="I574" i="7"/>
  <c r="O574" i="7" s="1"/>
  <c r="N574" i="7"/>
  <c r="I575" i="7"/>
  <c r="N575" i="7"/>
  <c r="O575" i="7"/>
  <c r="I576" i="7"/>
  <c r="O576" i="7" s="1"/>
  <c r="N576" i="7"/>
  <c r="I577" i="7"/>
  <c r="N577" i="7"/>
  <c r="O577" i="7"/>
  <c r="F578" i="7"/>
  <c r="I578" i="7"/>
  <c r="O578" i="7" s="1"/>
  <c r="N578" i="7"/>
  <c r="I579" i="7"/>
  <c r="O579" i="7" s="1"/>
  <c r="N579" i="7"/>
  <c r="F580" i="7"/>
  <c r="I580" i="7"/>
  <c r="N580" i="7"/>
  <c r="O580" i="7"/>
  <c r="I581" i="7"/>
  <c r="N581" i="7"/>
  <c r="O581" i="7" s="1"/>
  <c r="F582" i="7"/>
  <c r="I582" i="7" s="1"/>
  <c r="O582" i="7" s="1"/>
  <c r="N582" i="7"/>
  <c r="I583" i="7"/>
  <c r="N583" i="7"/>
  <c r="O583" i="7"/>
  <c r="F584" i="7"/>
  <c r="I584" i="7" s="1"/>
  <c r="O584" i="7" s="1"/>
  <c r="N584" i="7"/>
  <c r="F585" i="7"/>
  <c r="I585" i="7"/>
  <c r="N585" i="7"/>
  <c r="O585" i="7"/>
  <c r="F586" i="7"/>
  <c r="I586" i="7" s="1"/>
  <c r="O586" i="7" s="1"/>
  <c r="N586" i="7"/>
  <c r="F587" i="7"/>
  <c r="I587" i="7"/>
  <c r="N587" i="7"/>
  <c r="O587" i="7"/>
  <c r="F588" i="7"/>
  <c r="I588" i="7" s="1"/>
  <c r="O588" i="7" s="1"/>
  <c r="N588" i="7"/>
  <c r="F589" i="7"/>
  <c r="I589" i="7"/>
  <c r="N589" i="7"/>
  <c r="O589" i="7"/>
  <c r="F590" i="7"/>
  <c r="I590" i="7" s="1"/>
  <c r="O590" i="7" s="1"/>
  <c r="N590" i="7"/>
  <c r="F591" i="7"/>
  <c r="I591" i="7"/>
  <c r="N591" i="7"/>
  <c r="O591" i="7"/>
  <c r="F592" i="7"/>
  <c r="I592" i="7" s="1"/>
  <c r="O592" i="7" s="1"/>
  <c r="N592" i="7"/>
  <c r="I593" i="7"/>
  <c r="N593" i="7"/>
  <c r="F594" i="7"/>
  <c r="I594" i="7"/>
  <c r="O594" i="7" s="1"/>
  <c r="N594" i="7"/>
  <c r="F595" i="7"/>
  <c r="I595" i="7"/>
  <c r="O595" i="7" s="1"/>
  <c r="N595" i="7"/>
  <c r="F596" i="7"/>
  <c r="I596" i="7" s="1"/>
  <c r="O596" i="7" s="1"/>
  <c r="N596" i="7"/>
  <c r="F597" i="7"/>
  <c r="I597" i="7"/>
  <c r="N597" i="7"/>
  <c r="F598" i="7"/>
  <c r="I598" i="7"/>
  <c r="N598" i="7"/>
  <c r="O598" i="7"/>
  <c r="F599" i="7"/>
  <c r="I599" i="7" s="1"/>
  <c r="O599" i="7" s="1"/>
  <c r="N599" i="7"/>
  <c r="F600" i="7"/>
  <c r="I600" i="7" s="1"/>
  <c r="O600" i="7" s="1"/>
  <c r="N600" i="7"/>
  <c r="F601" i="7"/>
  <c r="I601" i="7" s="1"/>
  <c r="O601" i="7" s="1"/>
  <c r="N601" i="7"/>
  <c r="I602" i="7"/>
  <c r="N602" i="7"/>
  <c r="O602" i="7" s="1"/>
  <c r="I603" i="7"/>
  <c r="N603" i="7"/>
  <c r="O603" i="7"/>
  <c r="I604" i="7"/>
  <c r="O604" i="7" s="1"/>
  <c r="N604" i="7"/>
  <c r="I605" i="7"/>
  <c r="N605" i="7"/>
  <c r="O605" i="7"/>
  <c r="I606" i="7"/>
  <c r="N606" i="7"/>
  <c r="O606" i="7" s="1"/>
  <c r="I607" i="7"/>
  <c r="N607" i="7"/>
  <c r="O607" i="7"/>
  <c r="I608" i="7"/>
  <c r="O608" i="7" s="1"/>
  <c r="N608" i="7"/>
  <c r="I609" i="7"/>
  <c r="O609" i="7" s="1"/>
  <c r="N609" i="7"/>
  <c r="I610" i="7"/>
  <c r="N610" i="7"/>
  <c r="O610" i="7"/>
  <c r="I611" i="7"/>
  <c r="O611" i="7" s="1"/>
  <c r="N611" i="7"/>
  <c r="I612" i="7"/>
  <c r="O612" i="7" s="1"/>
  <c r="N612" i="7"/>
  <c r="I613" i="7"/>
  <c r="N613" i="7"/>
  <c r="O613" i="7" s="1"/>
  <c r="I614" i="7"/>
  <c r="N614" i="7"/>
  <c r="O614" i="7"/>
  <c r="I615" i="7"/>
  <c r="N615" i="7"/>
  <c r="O615" i="7"/>
  <c r="I616" i="7"/>
  <c r="N616" i="7"/>
  <c r="O616" i="7"/>
  <c r="I617" i="7"/>
  <c r="N617" i="7"/>
  <c r="I618" i="7"/>
  <c r="O618" i="7" s="1"/>
  <c r="N618" i="7"/>
  <c r="I619" i="7"/>
  <c r="N619" i="7"/>
  <c r="O619" i="7"/>
  <c r="I620" i="7"/>
  <c r="O620" i="7" s="1"/>
  <c r="N620" i="7"/>
  <c r="I621" i="7"/>
  <c r="N621" i="7"/>
  <c r="O621" i="7"/>
  <c r="I622" i="7"/>
  <c r="O622" i="7" s="1"/>
  <c r="N622" i="7"/>
  <c r="I623" i="7"/>
  <c r="N623" i="7"/>
  <c r="O623" i="7" s="1"/>
  <c r="I624" i="7"/>
  <c r="N624" i="7"/>
  <c r="O624" i="7" s="1"/>
  <c r="I625" i="7"/>
  <c r="O625" i="7" s="1"/>
  <c r="N625" i="7"/>
  <c r="I626" i="7"/>
  <c r="O626" i="7" s="1"/>
  <c r="N626" i="7"/>
  <c r="I627" i="7"/>
  <c r="N627" i="7"/>
  <c r="O627" i="7" s="1"/>
  <c r="I628" i="7"/>
  <c r="N628" i="7"/>
  <c r="O628" i="7"/>
  <c r="I629" i="7"/>
  <c r="O629" i="7" s="1"/>
  <c r="N629" i="7"/>
  <c r="I630" i="7"/>
  <c r="N630" i="7"/>
  <c r="O630" i="7"/>
  <c r="I631" i="7"/>
  <c r="N631" i="7"/>
  <c r="O631" i="7" s="1"/>
  <c r="I632" i="7"/>
  <c r="N632" i="7"/>
  <c r="O632" i="7"/>
  <c r="I633" i="7"/>
  <c r="N633" i="7"/>
  <c r="I634" i="7"/>
  <c r="O634" i="7" s="1"/>
  <c r="N634" i="7"/>
  <c r="I635" i="7"/>
  <c r="N635" i="7"/>
  <c r="O635" i="7"/>
  <c r="I636" i="7"/>
  <c r="O636" i="7" s="1"/>
  <c r="N636" i="7"/>
  <c r="I637" i="7"/>
  <c r="O637" i="7" s="1"/>
  <c r="N637" i="7"/>
  <c r="I638" i="7"/>
  <c r="N638" i="7"/>
  <c r="O638" i="7" s="1"/>
  <c r="I639" i="7"/>
  <c r="N639" i="7"/>
  <c r="O639" i="7"/>
  <c r="I640" i="7"/>
  <c r="O640" i="7" s="1"/>
  <c r="N640" i="7"/>
  <c r="I641" i="7"/>
  <c r="O641" i="7" s="1"/>
  <c r="N641" i="7"/>
  <c r="I642" i="7"/>
  <c r="N642" i="7"/>
  <c r="O642" i="7"/>
  <c r="I643" i="7"/>
  <c r="O643" i="7" s="1"/>
  <c r="N643" i="7"/>
  <c r="I644" i="7"/>
  <c r="N644" i="7"/>
  <c r="O644" i="7"/>
  <c r="I645" i="7"/>
  <c r="O645" i="7" s="1"/>
  <c r="N645" i="7"/>
  <c r="I646" i="7"/>
  <c r="N646" i="7"/>
  <c r="O646" i="7"/>
  <c r="I647" i="7"/>
  <c r="N647" i="7"/>
  <c r="O647" i="7" s="1"/>
  <c r="I648" i="7"/>
  <c r="O648" i="7" s="1"/>
  <c r="N648" i="7"/>
  <c r="I657" i="7"/>
  <c r="N657" i="7"/>
  <c r="I658" i="7"/>
  <c r="N658" i="7"/>
  <c r="O658" i="7" s="1"/>
  <c r="I659" i="7"/>
  <c r="O659" i="7" s="1"/>
  <c r="N659" i="7"/>
  <c r="I660" i="7"/>
  <c r="N660" i="7"/>
  <c r="O660" i="7"/>
  <c r="I661" i="7"/>
  <c r="N661" i="7"/>
  <c r="O661" i="7"/>
  <c r="I662" i="7"/>
  <c r="O662" i="7" s="1"/>
  <c r="N662" i="7"/>
  <c r="I663" i="7"/>
  <c r="N663" i="7"/>
  <c r="O663" i="7"/>
  <c r="I664" i="7"/>
  <c r="N664" i="7"/>
  <c r="O664" i="7" s="1"/>
  <c r="I665" i="7"/>
  <c r="O665" i="7" s="1"/>
  <c r="N665" i="7"/>
  <c r="I666" i="7"/>
  <c r="N666" i="7"/>
  <c r="O666" i="7"/>
  <c r="I667" i="7"/>
  <c r="O667" i="7" s="1"/>
  <c r="N667" i="7"/>
  <c r="I668" i="7"/>
  <c r="N668" i="7"/>
  <c r="O668" i="7"/>
  <c r="I669" i="7"/>
  <c r="N669" i="7"/>
  <c r="O669" i="7" s="1"/>
  <c r="I670" i="7"/>
  <c r="O670" i="7" s="1"/>
  <c r="N670" i="7"/>
  <c r="I671" i="7"/>
  <c r="N671" i="7"/>
  <c r="O671" i="7" s="1"/>
  <c r="I672" i="7"/>
  <c r="N672" i="7"/>
  <c r="O672" i="7"/>
  <c r="I673" i="7"/>
  <c r="O673" i="7" s="1"/>
  <c r="N673" i="7"/>
  <c r="I674" i="7"/>
  <c r="N674" i="7"/>
  <c r="O674" i="7"/>
  <c r="I675" i="7"/>
  <c r="O675" i="7" s="1"/>
  <c r="N675" i="7"/>
  <c r="I676" i="7"/>
  <c r="N676" i="7"/>
  <c r="O676" i="7"/>
  <c r="I677" i="7"/>
  <c r="O677" i="7" s="1"/>
  <c r="N677" i="7"/>
  <c r="I678" i="7"/>
  <c r="O678" i="7" s="1"/>
  <c r="N678" i="7"/>
  <c r="I679" i="7"/>
  <c r="N679" i="7"/>
  <c r="O679" i="7" s="1"/>
  <c r="I680" i="7"/>
  <c r="N680" i="7"/>
  <c r="O680" i="7"/>
  <c r="I681" i="7"/>
  <c r="O681" i="7" s="1"/>
  <c r="N681" i="7"/>
  <c r="I682" i="7"/>
  <c r="N682" i="7"/>
  <c r="O682" i="7"/>
  <c r="I683" i="7"/>
  <c r="N683" i="7"/>
  <c r="I684" i="7"/>
  <c r="N684" i="7"/>
  <c r="O684" i="7"/>
  <c r="I685" i="7"/>
  <c r="O685" i="7" s="1"/>
  <c r="N685" i="7"/>
  <c r="I686" i="7"/>
  <c r="O686" i="7" s="1"/>
  <c r="N686" i="7"/>
  <c r="I687" i="7"/>
  <c r="N687" i="7"/>
  <c r="O687" i="7" s="1"/>
  <c r="I688" i="7"/>
  <c r="N688" i="7"/>
  <c r="O688" i="7"/>
  <c r="I689" i="7"/>
  <c r="O689" i="7" s="1"/>
  <c r="N689" i="7"/>
  <c r="I690" i="7"/>
  <c r="N690" i="7"/>
  <c r="O690" i="7"/>
  <c r="I691" i="7"/>
  <c r="N691" i="7"/>
  <c r="I692" i="7"/>
  <c r="N692" i="7"/>
  <c r="O692" i="7"/>
  <c r="I693" i="7"/>
  <c r="O693" i="7" s="1"/>
  <c r="N693" i="7"/>
  <c r="I694" i="7"/>
  <c r="O694" i="7" s="1"/>
  <c r="N694" i="7"/>
  <c r="I695" i="7"/>
  <c r="N695" i="7"/>
  <c r="O695" i="7" s="1"/>
  <c r="I696" i="7"/>
  <c r="N696" i="7"/>
  <c r="O696" i="7"/>
  <c r="I697" i="7"/>
  <c r="O697" i="7" s="1"/>
  <c r="N697" i="7"/>
  <c r="I698" i="7"/>
  <c r="N698" i="7"/>
  <c r="O698" i="7"/>
  <c r="I699" i="7"/>
  <c r="N699" i="7"/>
  <c r="I700" i="7"/>
  <c r="N700" i="7"/>
  <c r="O700" i="7"/>
  <c r="I701" i="7"/>
  <c r="N701" i="7"/>
  <c r="O701" i="7" s="1"/>
  <c r="I702" i="7"/>
  <c r="O702" i="7" s="1"/>
  <c r="N702" i="7"/>
  <c r="I703" i="7"/>
  <c r="N703" i="7"/>
  <c r="O703" i="7" s="1"/>
  <c r="I704" i="7"/>
  <c r="N704" i="7"/>
  <c r="O704" i="7"/>
  <c r="I705" i="7"/>
  <c r="O705" i="7" s="1"/>
  <c r="N705" i="7"/>
  <c r="I706" i="7"/>
  <c r="N706" i="7"/>
  <c r="O706" i="7"/>
  <c r="I707" i="7"/>
  <c r="N707" i="7"/>
  <c r="O707" i="7" s="1"/>
  <c r="I708" i="7"/>
  <c r="N708" i="7"/>
  <c r="O708" i="7"/>
  <c r="I709" i="7"/>
  <c r="N709" i="7"/>
  <c r="O709" i="7" s="1"/>
  <c r="I710" i="7"/>
  <c r="O710" i="7" s="1"/>
  <c r="N710" i="7"/>
  <c r="I711" i="7"/>
  <c r="N711" i="7"/>
  <c r="O711" i="7" s="1"/>
  <c r="I712" i="7"/>
  <c r="N712" i="7"/>
  <c r="O712" i="7"/>
  <c r="I713" i="7"/>
  <c r="O713" i="7" s="1"/>
  <c r="N713" i="7"/>
  <c r="I714" i="7"/>
  <c r="N714" i="7"/>
  <c r="O714" i="7"/>
  <c r="I715" i="7"/>
  <c r="N715" i="7"/>
  <c r="O715" i="7" s="1"/>
  <c r="I716" i="7"/>
  <c r="N716" i="7"/>
  <c r="O716" i="7"/>
  <c r="I717" i="7"/>
  <c r="N717" i="7"/>
  <c r="O717" i="7" s="1"/>
  <c r="I718" i="7"/>
  <c r="O718" i="7" s="1"/>
  <c r="N718" i="7"/>
  <c r="I719" i="7"/>
  <c r="N719" i="7"/>
  <c r="O719" i="7" s="1"/>
  <c r="I720" i="7"/>
  <c r="N720" i="7"/>
  <c r="O720" i="7"/>
  <c r="I721" i="7"/>
  <c r="O721" i="7" s="1"/>
  <c r="N721" i="7"/>
  <c r="I722" i="7"/>
  <c r="N722" i="7"/>
  <c r="O722" i="7"/>
  <c r="I723" i="7"/>
  <c r="N723" i="7"/>
  <c r="O723" i="7" s="1"/>
  <c r="I724" i="7"/>
  <c r="N724" i="7"/>
  <c r="O724" i="7"/>
  <c r="I725" i="7"/>
  <c r="N725" i="7"/>
  <c r="O725" i="7" s="1"/>
  <c r="I726" i="7"/>
  <c r="O726" i="7" s="1"/>
  <c r="N726" i="7"/>
  <c r="I727" i="7"/>
  <c r="N727" i="7"/>
  <c r="O727" i="7" s="1"/>
  <c r="I728" i="7"/>
  <c r="N728" i="7"/>
  <c r="O728" i="7"/>
  <c r="I729" i="7"/>
  <c r="O729" i="7" s="1"/>
  <c r="N729" i="7"/>
  <c r="I730" i="7"/>
  <c r="N730" i="7"/>
  <c r="O730" i="7"/>
  <c r="I731" i="7"/>
  <c r="N731" i="7"/>
  <c r="O731" i="7" s="1"/>
  <c r="I732" i="7"/>
  <c r="N732" i="7"/>
  <c r="O732" i="7"/>
  <c r="I733" i="7"/>
  <c r="N733" i="7"/>
  <c r="O733" i="7" s="1"/>
  <c r="I734" i="7"/>
  <c r="O734" i="7" s="1"/>
  <c r="N734" i="7"/>
  <c r="I735" i="7"/>
  <c r="N735" i="7"/>
  <c r="O735" i="7" s="1"/>
  <c r="I736" i="7"/>
  <c r="N736" i="7"/>
  <c r="O736" i="7"/>
  <c r="I737" i="7"/>
  <c r="O737" i="7" s="1"/>
  <c r="N737" i="7"/>
  <c r="I738" i="7"/>
  <c r="N738" i="7"/>
  <c r="O738" i="7"/>
  <c r="I739" i="7"/>
  <c r="N739" i="7"/>
  <c r="O739" i="7" s="1"/>
  <c r="I740" i="7"/>
  <c r="N740" i="7"/>
  <c r="O740" i="7"/>
  <c r="I741" i="7"/>
  <c r="N741" i="7"/>
  <c r="O741" i="7" s="1"/>
  <c r="I742" i="7"/>
  <c r="O742" i="7" s="1"/>
  <c r="N742" i="7"/>
  <c r="I743" i="7"/>
  <c r="N743" i="7"/>
  <c r="O743" i="7" s="1"/>
  <c r="I744" i="7"/>
  <c r="N744" i="7"/>
  <c r="O744" i="7"/>
  <c r="I745" i="7"/>
  <c r="O745" i="7" s="1"/>
  <c r="N745" i="7"/>
  <c r="I746" i="7"/>
  <c r="N746" i="7"/>
  <c r="O746" i="7"/>
  <c r="I747" i="7"/>
  <c r="N747" i="7"/>
  <c r="O747" i="7" s="1"/>
  <c r="I748" i="7"/>
  <c r="N748" i="7"/>
  <c r="O748" i="7"/>
  <c r="I749" i="7"/>
  <c r="N749" i="7"/>
  <c r="O749" i="7" s="1"/>
  <c r="I750" i="7"/>
  <c r="O750" i="7" s="1"/>
  <c r="N750" i="7"/>
  <c r="I751" i="7"/>
  <c r="N751" i="7"/>
  <c r="O751" i="7" s="1"/>
  <c r="I752" i="7"/>
  <c r="N752" i="7"/>
  <c r="O752" i="7"/>
  <c r="I753" i="7"/>
  <c r="O753" i="7" s="1"/>
  <c r="N753" i="7"/>
  <c r="I754" i="7"/>
  <c r="N754" i="7"/>
  <c r="O754" i="7"/>
  <c r="I755" i="7"/>
  <c r="N755" i="7"/>
  <c r="O755" i="7" s="1"/>
  <c r="I756" i="7"/>
  <c r="N756" i="7"/>
  <c r="O756" i="7"/>
  <c r="I757" i="7"/>
  <c r="N757" i="7"/>
  <c r="O757" i="7" s="1"/>
  <c r="I758" i="7"/>
  <c r="O758" i="7" s="1"/>
  <c r="N758" i="7"/>
  <c r="I759" i="7"/>
  <c r="N759" i="7"/>
  <c r="O759" i="7" s="1"/>
  <c r="I760" i="7"/>
  <c r="N760" i="7"/>
  <c r="O760" i="7"/>
  <c r="I761" i="7"/>
  <c r="O761" i="7" s="1"/>
  <c r="N761" i="7"/>
  <c r="I762" i="7"/>
  <c r="N762" i="7"/>
  <c r="O762" i="7"/>
  <c r="I763" i="7"/>
  <c r="N763" i="7"/>
  <c r="O763" i="7" s="1"/>
  <c r="I764" i="7"/>
  <c r="N764" i="7"/>
  <c r="O764" i="7"/>
  <c r="I765" i="7"/>
  <c r="N765" i="7"/>
  <c r="O765" i="7" s="1"/>
  <c r="I766" i="7"/>
  <c r="O766" i="7" s="1"/>
  <c r="N766" i="7"/>
  <c r="I767" i="7"/>
  <c r="N767" i="7"/>
  <c r="O767" i="7" s="1"/>
  <c r="I768" i="7"/>
  <c r="N768" i="7"/>
  <c r="O768" i="7"/>
  <c r="I769" i="7"/>
  <c r="O769" i="7" s="1"/>
  <c r="N769" i="7"/>
  <c r="I770" i="7"/>
  <c r="N770" i="7"/>
  <c r="O770" i="7"/>
  <c r="I771" i="7"/>
  <c r="N771" i="7"/>
  <c r="O771" i="7" s="1"/>
  <c r="I772" i="7"/>
  <c r="N772" i="7"/>
  <c r="O772" i="7"/>
  <c r="N774" i="7"/>
  <c r="O774" i="7"/>
  <c r="I775" i="7"/>
  <c r="N775" i="7"/>
  <c r="I776" i="7"/>
  <c r="N776" i="7"/>
  <c r="O776" i="7"/>
  <c r="I777" i="7"/>
  <c r="N777" i="7"/>
  <c r="O777" i="7" s="1"/>
  <c r="I778" i="7"/>
  <c r="O778" i="7" s="1"/>
  <c r="N778" i="7"/>
  <c r="I779" i="7"/>
  <c r="N779" i="7"/>
  <c r="O779" i="7" s="1"/>
  <c r="I780" i="7"/>
  <c r="N780" i="7"/>
  <c r="O780" i="7"/>
  <c r="I781" i="7"/>
  <c r="O781" i="7" s="1"/>
  <c r="N781" i="7"/>
  <c r="I782" i="7"/>
  <c r="N782" i="7"/>
  <c r="O782" i="7"/>
  <c r="I783" i="7"/>
  <c r="N783" i="7"/>
  <c r="I784" i="7"/>
  <c r="N784" i="7"/>
  <c r="O784" i="7"/>
  <c r="I785" i="7"/>
  <c r="N785" i="7"/>
  <c r="O785" i="7" s="1"/>
  <c r="I786" i="7"/>
  <c r="O786" i="7" s="1"/>
  <c r="N786" i="7"/>
  <c r="I787" i="7"/>
  <c r="N787" i="7"/>
  <c r="O787" i="7" s="1"/>
  <c r="I788" i="7"/>
  <c r="N788" i="7"/>
  <c r="O788" i="7"/>
  <c r="F791" i="7"/>
  <c r="I791" i="7" s="1"/>
  <c r="O791" i="7" s="1"/>
  <c r="N791" i="7"/>
  <c r="F792" i="7"/>
  <c r="I792" i="7"/>
  <c r="N792" i="7"/>
  <c r="O792" i="7"/>
  <c r="F793" i="7"/>
  <c r="I793" i="7" s="1"/>
  <c r="O793" i="7" s="1"/>
  <c r="N793" i="7"/>
  <c r="F794" i="7"/>
  <c r="I794" i="7"/>
  <c r="N794" i="7"/>
  <c r="O794" i="7"/>
  <c r="F795" i="7"/>
  <c r="I795" i="7" s="1"/>
  <c r="O795" i="7" s="1"/>
  <c r="N795" i="7"/>
  <c r="F796" i="7"/>
  <c r="I796" i="7"/>
  <c r="N796" i="7"/>
  <c r="O796" i="7"/>
  <c r="O797" i="7"/>
  <c r="O798" i="7"/>
  <c r="O799" i="7"/>
  <c r="O800" i="7"/>
  <c r="O801" i="7"/>
  <c r="O802" i="7"/>
  <c r="O803" i="7"/>
  <c r="O804" i="7"/>
  <c r="O805" i="7"/>
  <c r="O806" i="7"/>
  <c r="O807" i="7"/>
  <c r="O808" i="7"/>
  <c r="O809" i="7"/>
  <c r="O810" i="7"/>
  <c r="O811" i="7"/>
  <c r="O812" i="7"/>
  <c r="O813" i="7"/>
  <c r="O814" i="7"/>
  <c r="O815" i="7"/>
  <c r="O816" i="7"/>
  <c r="O817" i="7"/>
  <c r="O818" i="7"/>
  <c r="O819" i="7"/>
  <c r="O820" i="7"/>
  <c r="O821" i="7"/>
  <c r="O822" i="7"/>
  <c r="O823" i="7"/>
  <c r="O824" i="7"/>
  <c r="O825" i="7"/>
  <c r="O826" i="7"/>
  <c r="O827" i="7"/>
  <c r="O828" i="7"/>
  <c r="O829" i="7"/>
  <c r="O830" i="7"/>
  <c r="O831" i="7"/>
  <c r="O832" i="7"/>
  <c r="O833" i="7"/>
  <c r="O834" i="7"/>
  <c r="O835" i="7"/>
  <c r="O836" i="7"/>
  <c r="O837" i="7"/>
  <c r="O838" i="7"/>
  <c r="O839" i="7"/>
  <c r="O840" i="7"/>
  <c r="O841" i="7"/>
  <c r="O842" i="7"/>
  <c r="O843" i="7"/>
  <c r="O844" i="7"/>
  <c r="O845" i="7"/>
  <c r="O846" i="7"/>
  <c r="O847" i="7"/>
  <c r="O848" i="7"/>
  <c r="O849" i="7"/>
  <c r="O850" i="7"/>
  <c r="O851" i="7"/>
  <c r="O852" i="7"/>
  <c r="O853" i="7"/>
  <c r="O854" i="7"/>
  <c r="O855" i="7"/>
  <c r="O856" i="7"/>
  <c r="O857" i="7"/>
  <c r="O858" i="7"/>
  <c r="O859" i="7"/>
  <c r="O860" i="7"/>
  <c r="O861" i="7"/>
  <c r="O862" i="7"/>
  <c r="O863" i="7"/>
  <c r="O864" i="7"/>
  <c r="O865" i="7"/>
  <c r="I866" i="7"/>
  <c r="N866" i="7"/>
  <c r="O866" i="7"/>
  <c r="I867" i="7"/>
  <c r="O867" i="7" s="1"/>
  <c r="N867" i="7"/>
  <c r="I868" i="7"/>
  <c r="N868" i="7"/>
  <c r="O868" i="7"/>
  <c r="I869" i="7"/>
  <c r="N869" i="7"/>
  <c r="O869" i="7" s="1"/>
  <c r="I870" i="7"/>
  <c r="N870" i="7"/>
  <c r="O870" i="7"/>
  <c r="I871" i="7"/>
  <c r="N871" i="7"/>
  <c r="O871" i="7" s="1"/>
  <c r="I872" i="7"/>
  <c r="O872" i="7" s="1"/>
  <c r="N872" i="7"/>
  <c r="I873" i="7"/>
  <c r="N873" i="7"/>
  <c r="O873" i="7" s="1"/>
  <c r="I874" i="7"/>
  <c r="N874" i="7"/>
  <c r="O874" i="7"/>
  <c r="I875" i="7"/>
  <c r="O875" i="7" s="1"/>
  <c r="N875" i="7"/>
  <c r="I876" i="7"/>
  <c r="N876" i="7"/>
  <c r="O876" i="7"/>
  <c r="I877" i="7"/>
  <c r="N877" i="7"/>
  <c r="O877" i="7" s="1"/>
  <c r="I878" i="7"/>
  <c r="N878" i="7"/>
  <c r="O878" i="7"/>
  <c r="I880" i="7"/>
  <c r="N880" i="7"/>
  <c r="O880" i="7" s="1"/>
  <c r="I881" i="7"/>
  <c r="O881" i="7" s="1"/>
  <c r="N881" i="7"/>
  <c r="I882" i="7"/>
  <c r="N882" i="7"/>
  <c r="O882" i="7" s="1"/>
  <c r="I883" i="7"/>
  <c r="N883" i="7"/>
  <c r="O883" i="7"/>
  <c r="I884" i="7"/>
  <c r="O884" i="7" s="1"/>
  <c r="N884" i="7"/>
  <c r="I885" i="7"/>
  <c r="N885" i="7"/>
  <c r="O885" i="7"/>
  <c r="I886" i="7"/>
  <c r="N886" i="7"/>
  <c r="O886" i="7" s="1"/>
  <c r="I887" i="7"/>
  <c r="N887" i="7"/>
  <c r="O887" i="7"/>
  <c r="I888" i="7"/>
  <c r="N888" i="7"/>
  <c r="O888" i="7" s="1"/>
  <c r="I889" i="7"/>
  <c r="N889" i="7"/>
  <c r="I890" i="7"/>
  <c r="N890" i="7"/>
  <c r="O890" i="7" s="1"/>
  <c r="I891" i="7"/>
  <c r="N891" i="7"/>
  <c r="O891" i="7"/>
  <c r="I892" i="7"/>
  <c r="O892" i="7" s="1"/>
  <c r="N892" i="7"/>
  <c r="I893" i="7"/>
  <c r="N893" i="7"/>
  <c r="O893" i="7"/>
  <c r="I894" i="7"/>
  <c r="N894" i="7"/>
  <c r="O894" i="7" s="1"/>
  <c r="I895" i="7"/>
  <c r="N895" i="7"/>
  <c r="O895" i="7"/>
  <c r="I896" i="7"/>
  <c r="N896" i="7"/>
  <c r="O896" i="7" s="1"/>
  <c r="I897" i="7"/>
  <c r="N897" i="7"/>
  <c r="O897" i="7" s="1"/>
  <c r="I916" i="7"/>
  <c r="N916" i="7"/>
  <c r="O916" i="7" s="1"/>
  <c r="I917" i="7"/>
  <c r="N917" i="7"/>
  <c r="O917" i="7"/>
  <c r="I918" i="7"/>
  <c r="O918" i="7" s="1"/>
  <c r="N918" i="7"/>
  <c r="I919" i="7"/>
  <c r="N919" i="7"/>
  <c r="O919" i="7"/>
  <c r="I920" i="7"/>
  <c r="N920" i="7"/>
  <c r="O920" i="7" s="1"/>
  <c r="I921" i="7"/>
  <c r="N921" i="7"/>
  <c r="O921" i="7"/>
  <c r="I922" i="7"/>
  <c r="N922" i="7"/>
  <c r="O922" i="7" s="1"/>
  <c r="I923" i="7"/>
  <c r="O923" i="7" s="1"/>
  <c r="N923" i="7"/>
  <c r="I924" i="7"/>
  <c r="N924" i="7"/>
  <c r="O924" i="7" s="1"/>
  <c r="I925" i="7"/>
  <c r="N925" i="7"/>
  <c r="O925" i="7"/>
  <c r="I926" i="7"/>
  <c r="O926" i="7" s="1"/>
  <c r="N926" i="7"/>
  <c r="I927" i="7"/>
  <c r="N927" i="7"/>
  <c r="O927" i="7"/>
  <c r="I928" i="7"/>
  <c r="N928" i="7"/>
  <c r="O928" i="7" s="1"/>
  <c r="I929" i="7"/>
  <c r="N929" i="7"/>
  <c r="O929" i="7"/>
  <c r="I930" i="7"/>
  <c r="N930" i="7"/>
  <c r="O930" i="7" s="1"/>
  <c r="I931" i="7"/>
  <c r="O931" i="7" s="1"/>
  <c r="N931" i="7"/>
  <c r="I932" i="7"/>
  <c r="N932" i="7"/>
  <c r="O932" i="7" s="1"/>
  <c r="I933" i="7"/>
  <c r="N933" i="7"/>
  <c r="O933" i="7"/>
  <c r="I934" i="7"/>
  <c r="O934" i="7" s="1"/>
  <c r="N934" i="7"/>
  <c r="I935" i="7"/>
  <c r="N935" i="7"/>
  <c r="O935" i="7"/>
  <c r="F936" i="7"/>
  <c r="I936" i="7"/>
  <c r="O936" i="7" s="1"/>
  <c r="N936" i="7"/>
  <c r="F937" i="7"/>
  <c r="I937" i="7"/>
  <c r="N937" i="7"/>
  <c r="O937" i="7"/>
  <c r="F938" i="7"/>
  <c r="I938" i="7"/>
  <c r="O938" i="7" s="1"/>
  <c r="N938" i="7"/>
  <c r="F939" i="7"/>
  <c r="I939" i="7"/>
  <c r="N939" i="7"/>
  <c r="O939" i="7"/>
  <c r="I940" i="7"/>
  <c r="N940" i="7"/>
  <c r="O940" i="7" s="1"/>
  <c r="I941" i="7"/>
  <c r="N941" i="7"/>
  <c r="O941" i="7"/>
  <c r="F942" i="7"/>
  <c r="I942" i="7"/>
  <c r="N942" i="7"/>
  <c r="O942" i="7"/>
  <c r="F943" i="7"/>
  <c r="I943" i="7" s="1"/>
  <c r="O943" i="7" s="1"/>
  <c r="N943" i="7"/>
  <c r="F944" i="7"/>
  <c r="I944" i="7"/>
  <c r="N944" i="7"/>
  <c r="O944" i="7"/>
  <c r="F945" i="7"/>
  <c r="I945" i="7" s="1"/>
  <c r="O945" i="7" s="1"/>
  <c r="N945" i="7"/>
  <c r="I946" i="7"/>
  <c r="N946" i="7"/>
  <c r="O946" i="7" s="1"/>
  <c r="F947" i="7"/>
  <c r="I947" i="7" s="1"/>
  <c r="O947" i="7" s="1"/>
  <c r="N947" i="7"/>
  <c r="F948" i="7"/>
  <c r="I948" i="7" s="1"/>
  <c r="O948" i="7" s="1"/>
  <c r="N948" i="7"/>
  <c r="F949" i="7"/>
  <c r="I949" i="7" s="1"/>
  <c r="O949" i="7" s="1"/>
  <c r="N949" i="7"/>
  <c r="I950" i="7"/>
  <c r="O950" i="7" s="1"/>
  <c r="I951" i="7"/>
  <c r="O951" i="7" s="1"/>
  <c r="I952" i="7"/>
  <c r="O952" i="7" s="1"/>
  <c r="I953" i="7"/>
  <c r="O953" i="7" s="1"/>
  <c r="I954" i="7"/>
  <c r="O954" i="7" s="1"/>
  <c r="I955" i="7"/>
  <c r="O955" i="7" s="1"/>
  <c r="I956" i="7"/>
  <c r="O956" i="7" s="1"/>
  <c r="I957" i="7"/>
  <c r="O957" i="7" s="1"/>
  <c r="I959" i="7"/>
  <c r="O959" i="7" s="1"/>
  <c r="I960" i="7"/>
  <c r="O960" i="7" s="1"/>
  <c r="I961" i="7"/>
  <c r="O961" i="7" s="1"/>
  <c r="I962" i="7"/>
  <c r="O962" i="7" s="1"/>
  <c r="I963" i="7"/>
  <c r="O963" i="7" s="1"/>
  <c r="I964" i="7"/>
  <c r="O964" i="7" s="1"/>
  <c r="I965" i="7"/>
  <c r="O965" i="7" s="1"/>
  <c r="I966" i="7"/>
  <c r="O966" i="7" s="1"/>
  <c r="I967" i="7"/>
  <c r="O967" i="7" s="1"/>
  <c r="I968" i="7"/>
  <c r="O968" i="7" s="1"/>
  <c r="I969" i="7"/>
  <c r="O969" i="7" s="1"/>
  <c r="I970" i="7"/>
  <c r="O970" i="7" s="1"/>
  <c r="I971" i="7"/>
  <c r="O971" i="7" s="1"/>
  <c r="I972" i="7"/>
  <c r="O972" i="7" s="1"/>
  <c r="I973" i="7"/>
  <c r="O973" i="7" s="1"/>
  <c r="F974" i="7"/>
  <c r="I974" i="7" s="1"/>
  <c r="O974" i="7" s="1"/>
  <c r="N974" i="7"/>
  <c r="I975" i="7"/>
  <c r="N975" i="7"/>
  <c r="O975" i="7"/>
  <c r="F976" i="7"/>
  <c r="I976" i="7" s="1"/>
  <c r="O976" i="7" s="1"/>
  <c r="N976" i="7"/>
  <c r="I977" i="7"/>
  <c r="N977" i="7"/>
  <c r="O977" i="7" s="1"/>
  <c r="I978" i="7"/>
  <c r="O978" i="7" s="1"/>
  <c r="N978" i="7"/>
  <c r="I979" i="7"/>
  <c r="N979" i="7"/>
  <c r="O979" i="7" s="1"/>
  <c r="I980" i="7"/>
  <c r="N980" i="7"/>
  <c r="O980" i="7"/>
  <c r="I981" i="7"/>
  <c r="O981" i="7" s="1"/>
  <c r="N981" i="7"/>
  <c r="I982" i="7"/>
  <c r="N982" i="7"/>
  <c r="O982" i="7"/>
  <c r="I983" i="7"/>
  <c r="N983" i="7"/>
  <c r="O983" i="7" s="1"/>
  <c r="I984" i="7"/>
  <c r="N984" i="7"/>
  <c r="O984" i="7"/>
  <c r="I985" i="7"/>
  <c r="N985" i="7"/>
  <c r="O985" i="7" s="1"/>
  <c r="F986" i="7"/>
  <c r="I986" i="7" s="1"/>
  <c r="O986" i="7" s="1"/>
  <c r="N986" i="7"/>
  <c r="F987" i="7"/>
  <c r="I987" i="7" s="1"/>
  <c r="O987" i="7" s="1"/>
  <c r="N987" i="7"/>
  <c r="F988" i="7"/>
  <c r="I988" i="7" s="1"/>
  <c r="O988" i="7" s="1"/>
  <c r="N988" i="7"/>
  <c r="F989" i="7"/>
  <c r="I989" i="7" s="1"/>
  <c r="O989" i="7" s="1"/>
  <c r="N989" i="7"/>
  <c r="F990" i="7"/>
  <c r="I990" i="7" s="1"/>
  <c r="O990" i="7" s="1"/>
  <c r="N990" i="7"/>
  <c r="F991" i="7"/>
  <c r="I991" i="7" s="1"/>
  <c r="O991" i="7" s="1"/>
  <c r="N991" i="7"/>
  <c r="F992" i="7"/>
  <c r="I992" i="7" s="1"/>
  <c r="O992" i="7" s="1"/>
  <c r="N992" i="7"/>
  <c r="F993" i="7"/>
  <c r="I993" i="7" s="1"/>
  <c r="O993" i="7" s="1"/>
  <c r="N993" i="7"/>
  <c r="F994" i="7"/>
  <c r="I994" i="7" s="1"/>
  <c r="O994" i="7" s="1"/>
  <c r="N994" i="7"/>
  <c r="F995" i="7"/>
  <c r="I995" i="7" s="1"/>
  <c r="O995" i="7" s="1"/>
  <c r="N995" i="7"/>
  <c r="F996" i="7"/>
  <c r="I996" i="7" s="1"/>
  <c r="O996" i="7" s="1"/>
  <c r="N996" i="7"/>
  <c r="F997" i="7"/>
  <c r="I997" i="7" s="1"/>
  <c r="O997" i="7" s="1"/>
  <c r="N997" i="7"/>
  <c r="F998" i="7"/>
  <c r="I998" i="7" s="1"/>
  <c r="N998" i="7"/>
  <c r="F999" i="7"/>
  <c r="I999" i="7" s="1"/>
  <c r="N999" i="7"/>
  <c r="F1000" i="7"/>
  <c r="N1000" i="7"/>
  <c r="F1001" i="7"/>
  <c r="I1001" i="7" s="1"/>
  <c r="O999" i="7" s="1"/>
  <c r="N1001" i="7"/>
  <c r="F1002" i="7"/>
  <c r="I1004" i="7" s="1"/>
  <c r="O1002" i="7" s="1"/>
  <c r="N1002" i="7"/>
  <c r="F1003" i="7"/>
  <c r="N1003" i="7"/>
  <c r="F1004" i="7"/>
  <c r="I1006" i="7" s="1"/>
  <c r="O1004" i="7" s="1"/>
  <c r="N1004" i="7"/>
  <c r="I1005" i="7"/>
  <c r="O1003" i="7" s="1"/>
  <c r="N1005" i="7"/>
  <c r="O1005" i="7"/>
  <c r="N1006" i="7"/>
  <c r="F1007" i="7"/>
  <c r="I1007" i="7"/>
  <c r="N1007" i="7"/>
  <c r="O1007" i="7" s="1"/>
  <c r="I1008" i="7"/>
  <c r="O1006" i="7" s="1"/>
  <c r="N1008" i="7"/>
  <c r="O1008" i="7"/>
  <c r="F1009" i="7"/>
  <c r="I1009" i="7"/>
  <c r="N1009" i="7"/>
  <c r="I1010" i="7"/>
  <c r="N1010" i="7"/>
  <c r="I1011" i="7"/>
  <c r="O1009" i="7" s="1"/>
  <c r="N1011" i="7"/>
  <c r="F1012" i="7"/>
  <c r="I1012" i="7"/>
  <c r="O1010" i="7" s="1"/>
  <c r="N1012" i="7"/>
  <c r="O1012" i="7"/>
  <c r="F1013" i="7"/>
  <c r="I1013" i="7"/>
  <c r="O1011" i="7" s="1"/>
  <c r="N1013" i="7"/>
  <c r="F1014" i="7"/>
  <c r="I1014" i="7"/>
  <c r="N1014" i="7"/>
  <c r="O1014" i="7"/>
  <c r="F1015" i="7"/>
  <c r="I1015" i="7"/>
  <c r="O1013" i="7" s="1"/>
  <c r="N1015" i="7"/>
  <c r="F1016" i="7"/>
  <c r="I1016" i="7"/>
  <c r="N1016" i="7"/>
  <c r="O1016" i="7"/>
  <c r="F1017" i="7"/>
  <c r="I1017" i="7"/>
  <c r="O1015" i="7" s="1"/>
  <c r="N1017" i="7"/>
  <c r="F1018" i="7"/>
  <c r="I1018" i="7"/>
  <c r="N1018" i="7"/>
  <c r="O1018" i="7"/>
  <c r="F1019" i="7"/>
  <c r="I1019" i="7"/>
  <c r="O1017" i="7" s="1"/>
  <c r="N1019" i="7"/>
  <c r="F1020" i="7"/>
  <c r="I1020" i="7"/>
  <c r="N1020" i="7"/>
  <c r="O1020" i="7"/>
  <c r="I1021" i="7"/>
  <c r="O1019" i="7" s="1"/>
  <c r="N1021" i="7"/>
  <c r="O1021" i="7" s="1"/>
  <c r="I1022" i="7"/>
  <c r="N1022" i="7"/>
  <c r="I1023" i="7"/>
  <c r="N1023" i="7"/>
  <c r="O1023" i="7" s="1"/>
  <c r="I1024" i="7"/>
  <c r="O1022" i="7" s="1"/>
  <c r="N1024" i="7"/>
  <c r="I1025" i="7"/>
  <c r="N1025" i="7"/>
  <c r="I1026" i="7"/>
  <c r="N1026" i="7"/>
  <c r="O1026" i="7"/>
  <c r="I1027" i="7"/>
  <c r="N1027" i="7"/>
  <c r="I1028" i="7"/>
  <c r="N1028" i="7"/>
  <c r="I1029" i="7"/>
  <c r="N1029" i="7"/>
  <c r="I1030" i="7"/>
  <c r="N1030" i="7"/>
  <c r="I1031" i="7"/>
  <c r="N1031" i="7"/>
  <c r="I1032" i="7"/>
  <c r="N1032" i="7"/>
  <c r="I1033" i="7"/>
  <c r="N1033" i="7"/>
  <c r="I1034" i="7"/>
  <c r="N1034" i="7"/>
  <c r="O1034" i="7"/>
  <c r="I1035" i="7"/>
  <c r="N1035" i="7"/>
  <c r="I1036" i="7"/>
  <c r="N1036" i="7"/>
  <c r="O1036" i="7"/>
  <c r="I1039" i="7"/>
  <c r="N1039" i="7"/>
  <c r="O1039" i="7" s="1"/>
  <c r="I1040" i="7"/>
  <c r="N1040" i="7"/>
  <c r="O1040" i="7"/>
  <c r="I1041" i="7"/>
  <c r="O1041" i="7" s="1"/>
  <c r="N1041" i="7"/>
  <c r="I1042" i="7"/>
  <c r="O1042" i="7" s="1"/>
  <c r="N1042" i="7"/>
  <c r="I1043" i="7"/>
  <c r="N1043" i="7"/>
  <c r="O1043" i="7" s="1"/>
  <c r="I1044" i="7"/>
  <c r="N1044" i="7"/>
  <c r="O1044" i="7"/>
  <c r="I1045" i="7"/>
  <c r="O1045" i="7" s="1"/>
  <c r="N1045" i="7"/>
  <c r="I1046" i="7"/>
  <c r="N1046" i="7"/>
  <c r="O1046" i="7"/>
  <c r="I1047" i="7"/>
  <c r="N1047" i="7"/>
  <c r="O1047" i="7" s="1"/>
  <c r="I1048" i="7"/>
  <c r="N1048" i="7"/>
  <c r="O1048" i="7"/>
  <c r="I1049" i="7"/>
  <c r="O1049" i="7" s="1"/>
  <c r="N1049" i="7"/>
  <c r="I1050" i="7"/>
  <c r="O1050" i="7" s="1"/>
  <c r="N1050" i="7"/>
  <c r="I1051" i="7"/>
  <c r="N1051" i="7"/>
  <c r="O1051" i="7" s="1"/>
  <c r="I1052" i="7"/>
  <c r="N1052" i="7"/>
  <c r="O1052" i="7"/>
  <c r="I1053" i="7"/>
  <c r="O1053" i="7" s="1"/>
  <c r="N1053" i="7"/>
  <c r="I1054" i="7"/>
  <c r="N1054" i="7"/>
  <c r="O1054" i="7"/>
  <c r="I1055" i="7"/>
  <c r="N1055" i="7"/>
  <c r="O1055" i="7" s="1"/>
  <c r="I1056" i="7"/>
  <c r="N1056" i="7"/>
  <c r="O1056" i="7"/>
  <c r="I1057" i="7"/>
  <c r="O1057" i="7" s="1"/>
  <c r="N1057" i="7"/>
  <c r="I1060" i="7"/>
  <c r="O1060" i="7" s="1"/>
  <c r="N1060" i="7"/>
  <c r="I1061" i="7"/>
  <c r="N1061" i="7"/>
  <c r="O1061" i="7" s="1"/>
  <c r="I1062" i="7"/>
  <c r="N1062" i="7"/>
  <c r="O1062" i="7"/>
  <c r="I1063" i="7"/>
  <c r="O1063" i="7" s="1"/>
  <c r="N1063" i="7"/>
  <c r="I1064" i="7"/>
  <c r="N1064" i="7"/>
  <c r="O1064" i="7"/>
  <c r="I1065" i="7"/>
  <c r="N1065" i="7"/>
  <c r="O1065" i="7" s="1"/>
  <c r="I1066" i="7"/>
  <c r="N1066" i="7"/>
  <c r="O1066" i="7"/>
  <c r="I1067" i="7"/>
  <c r="O1024" i="7" s="1"/>
  <c r="N1067" i="7"/>
  <c r="I1068" i="7"/>
  <c r="N1068" i="7"/>
  <c r="I1069" i="7"/>
  <c r="N1069" i="7"/>
  <c r="O1069" i="7" s="1"/>
  <c r="F1070" i="7"/>
  <c r="I1070" i="7" s="1"/>
  <c r="N1070" i="7"/>
  <c r="F1071" i="7"/>
  <c r="I1071" i="7" s="1"/>
  <c r="N1071" i="7"/>
  <c r="F1072" i="7"/>
  <c r="I1072" i="7" s="1"/>
  <c r="N1072" i="7"/>
  <c r="F1073" i="7"/>
  <c r="I1073" i="7" s="1"/>
  <c r="N1073" i="7"/>
  <c r="F1074" i="7"/>
  <c r="I1074" i="7" s="1"/>
  <c r="N1074" i="7"/>
  <c r="F1075" i="7"/>
  <c r="I1075" i="7" s="1"/>
  <c r="N1075" i="7"/>
  <c r="I1076" i="7"/>
  <c r="O1033" i="7" s="1"/>
  <c r="N1076" i="7"/>
  <c r="O1076" i="7"/>
  <c r="I1077" i="7"/>
  <c r="O1077" i="7" s="1"/>
  <c r="N1077" i="7"/>
  <c r="I1078" i="7"/>
  <c r="O1035" i="7" s="1"/>
  <c r="N1078" i="7"/>
  <c r="O1078" i="7"/>
  <c r="I1079" i="7"/>
  <c r="N1079" i="7"/>
  <c r="I1080" i="7"/>
  <c r="N1080" i="7"/>
  <c r="O1080" i="7"/>
  <c r="I1081" i="7"/>
  <c r="O1081" i="7" s="1"/>
  <c r="N1081" i="7"/>
  <c r="I1082" i="7"/>
  <c r="O1082" i="7" s="1"/>
  <c r="N1082" i="7"/>
  <c r="I1083" i="7"/>
  <c r="N1083" i="7"/>
  <c r="O1083" i="7" s="1"/>
  <c r="I1084" i="7"/>
  <c r="N1084" i="7"/>
  <c r="O1084" i="7"/>
  <c r="I1085" i="7"/>
  <c r="O1085" i="7" s="1"/>
  <c r="N1085" i="7"/>
  <c r="I1086" i="7"/>
  <c r="N1086" i="7"/>
  <c r="O1086" i="7"/>
  <c r="I1087" i="7"/>
  <c r="O1087" i="7" s="1"/>
  <c r="N1087" i="7"/>
  <c r="I1088" i="7"/>
  <c r="N1088" i="7"/>
  <c r="O1088" i="7"/>
  <c r="I1089" i="7"/>
  <c r="O1089" i="7" s="1"/>
  <c r="N1089" i="7"/>
  <c r="I1090" i="7"/>
  <c r="O1090" i="7" s="1"/>
  <c r="N1090" i="7"/>
  <c r="I1091" i="7"/>
  <c r="N1091" i="7"/>
  <c r="O1091" i="7" s="1"/>
  <c r="I1092" i="7"/>
  <c r="N1092" i="7"/>
  <c r="O1092" i="7"/>
  <c r="I1093" i="7"/>
  <c r="O1093" i="7" s="1"/>
  <c r="N1093" i="7"/>
  <c r="I1094" i="7"/>
  <c r="N1094" i="7"/>
  <c r="O1094" i="7"/>
  <c r="I1095" i="7"/>
  <c r="O1095" i="7" s="1"/>
  <c r="N1095" i="7"/>
  <c r="I1096" i="7"/>
  <c r="N1096" i="7"/>
  <c r="O1096" i="7"/>
  <c r="I1097" i="7"/>
  <c r="N1097" i="7"/>
  <c r="O1097" i="7" s="1"/>
  <c r="I1098" i="7"/>
  <c r="O1098" i="7" s="1"/>
  <c r="N1098" i="7"/>
  <c r="I1099" i="7"/>
  <c r="N1099" i="7"/>
  <c r="O1099" i="7" s="1"/>
  <c r="I1100" i="7"/>
  <c r="N1100" i="7"/>
  <c r="O1100" i="7"/>
  <c r="I1101" i="7"/>
  <c r="O1101" i="7" s="1"/>
  <c r="N1101" i="7"/>
  <c r="I1102" i="7"/>
  <c r="N1102" i="7"/>
  <c r="O1102" i="7"/>
  <c r="I1103" i="7"/>
  <c r="O1103" i="7" s="1"/>
  <c r="N1103" i="7"/>
  <c r="I1104" i="7"/>
  <c r="N1104" i="7"/>
  <c r="O1104" i="7"/>
  <c r="I1105" i="7"/>
  <c r="O1105" i="7" s="1"/>
  <c r="N1105" i="7"/>
  <c r="I1106" i="7"/>
  <c r="O1106" i="7" s="1"/>
  <c r="N1106" i="7"/>
  <c r="I1107" i="7"/>
  <c r="N1107" i="7"/>
  <c r="O1107" i="7" s="1"/>
  <c r="I1108" i="7"/>
  <c r="N1108" i="7"/>
  <c r="O1108" i="7"/>
  <c r="I1109" i="7"/>
  <c r="O1109" i="7" s="1"/>
  <c r="N1109" i="7"/>
  <c r="I1110" i="7"/>
  <c r="N1110" i="7"/>
  <c r="O1110" i="7"/>
  <c r="I1111" i="7"/>
  <c r="O1111" i="7" s="1"/>
  <c r="N1111" i="7"/>
  <c r="I1112" i="7"/>
  <c r="N1112" i="7"/>
  <c r="O1112" i="7"/>
  <c r="I1113" i="7"/>
  <c r="O1113" i="7" s="1"/>
  <c r="N1113" i="7"/>
  <c r="I1114" i="7"/>
  <c r="O1114" i="7" s="1"/>
  <c r="N1114" i="7"/>
  <c r="I1115" i="7"/>
  <c r="N1115" i="7"/>
  <c r="O1115" i="7" s="1"/>
  <c r="I1116" i="7"/>
  <c r="N1116" i="7"/>
  <c r="O1116" i="7"/>
  <c r="I1117" i="7"/>
  <c r="O1117" i="7" s="1"/>
  <c r="N1117" i="7"/>
  <c r="I1118" i="7"/>
  <c r="N1118" i="7"/>
  <c r="O1118" i="7"/>
  <c r="I1119" i="7"/>
  <c r="O1119" i="7" s="1"/>
  <c r="N1119" i="7"/>
  <c r="I1120" i="7"/>
  <c r="N1120" i="7"/>
  <c r="O1120" i="7"/>
  <c r="I1121" i="7"/>
  <c r="O1121" i="7" s="1"/>
  <c r="N1121" i="7"/>
  <c r="I1122" i="7"/>
  <c r="O1122" i="7" s="1"/>
  <c r="N1122" i="7"/>
  <c r="I1123" i="7"/>
  <c r="N1123" i="7"/>
  <c r="O1123" i="7" s="1"/>
  <c r="I1124" i="7"/>
  <c r="N1124" i="7"/>
  <c r="O1124" i="7"/>
  <c r="I1125" i="7"/>
  <c r="O1125" i="7" s="1"/>
  <c r="N1125" i="7"/>
  <c r="I1126" i="7"/>
  <c r="N1126" i="7"/>
  <c r="O1126" i="7"/>
  <c r="I1127" i="7"/>
  <c r="N1127" i="7"/>
  <c r="I1128" i="7"/>
  <c r="N1128" i="7"/>
  <c r="O1128" i="7"/>
  <c r="I1129" i="7"/>
  <c r="O1129" i="7" s="1"/>
  <c r="N1129" i="7"/>
  <c r="I1130" i="7"/>
  <c r="O1130" i="7" s="1"/>
  <c r="N1130" i="7"/>
  <c r="I1131" i="7"/>
  <c r="N1131" i="7"/>
  <c r="O1131" i="7" s="1"/>
  <c r="I1132" i="7"/>
  <c r="N1132" i="7"/>
  <c r="O1132" i="7"/>
  <c r="I1133" i="7"/>
  <c r="O1133" i="7" s="1"/>
  <c r="N1133" i="7"/>
  <c r="I1134" i="7"/>
  <c r="N1134" i="7"/>
  <c r="O1134" i="7"/>
  <c r="I1135" i="7"/>
  <c r="N1135" i="7"/>
  <c r="I1136" i="7"/>
  <c r="N1136" i="7"/>
  <c r="O1136" i="7"/>
  <c r="I1137" i="7"/>
  <c r="O1137" i="7" s="1"/>
  <c r="N1137" i="7"/>
  <c r="I1138" i="7"/>
  <c r="O1138" i="7" s="1"/>
  <c r="N1138" i="7"/>
  <c r="I1139" i="7"/>
  <c r="N1139" i="7"/>
  <c r="O1139" i="7" s="1"/>
  <c r="I1140" i="7"/>
  <c r="N1140" i="7"/>
  <c r="O1140" i="7"/>
  <c r="I1141" i="7"/>
  <c r="O1141" i="7" s="1"/>
  <c r="N1141" i="7"/>
  <c r="I1142" i="7"/>
  <c r="N1142" i="7"/>
  <c r="O1142" i="7"/>
  <c r="I1143" i="7"/>
  <c r="N1143" i="7"/>
  <c r="I1144" i="7"/>
  <c r="N1144" i="7"/>
  <c r="O1144" i="7"/>
  <c r="I1145" i="7"/>
  <c r="O1145" i="7" s="1"/>
  <c r="N1145" i="7"/>
  <c r="I1146" i="7"/>
  <c r="O1146" i="7" s="1"/>
  <c r="N1146" i="7"/>
  <c r="I1147" i="7"/>
  <c r="N1147" i="7"/>
  <c r="O1147" i="7" s="1"/>
  <c r="I1148" i="7"/>
  <c r="N1148" i="7"/>
  <c r="O1148" i="7"/>
  <c r="I1149" i="7"/>
  <c r="O1149" i="7" s="1"/>
  <c r="N1149" i="7"/>
  <c r="I1150" i="7"/>
  <c r="N1150" i="7"/>
  <c r="O1150" i="7"/>
  <c r="I1151" i="7"/>
  <c r="N1151" i="7"/>
  <c r="O1151" i="7" s="1"/>
  <c r="I1152" i="7"/>
  <c r="N1152" i="7"/>
  <c r="O1152" i="7"/>
  <c r="I1153" i="7"/>
  <c r="O1153" i="7" s="1"/>
  <c r="N1153" i="7"/>
  <c r="I1154" i="7"/>
  <c r="O1154" i="7" s="1"/>
  <c r="N1154" i="7"/>
  <c r="I1155" i="7"/>
  <c r="N1155" i="7"/>
  <c r="O1155" i="7" s="1"/>
  <c r="I1156" i="7"/>
  <c r="N1156" i="7"/>
  <c r="O1156" i="7"/>
  <c r="I1157" i="7"/>
  <c r="O1157" i="7" s="1"/>
  <c r="N1157" i="7"/>
  <c r="I1158" i="7"/>
  <c r="N1158" i="7"/>
  <c r="O1158" i="7"/>
  <c r="I1159" i="7"/>
  <c r="N1159" i="7"/>
  <c r="O1159" i="7" s="1"/>
  <c r="I1160" i="7"/>
  <c r="N1160" i="7"/>
  <c r="O1160" i="7"/>
  <c r="I1161" i="7"/>
  <c r="O1161" i="7" s="1"/>
  <c r="N1161" i="7"/>
  <c r="I1162" i="7"/>
  <c r="O1162" i="7" s="1"/>
  <c r="N1162" i="7"/>
  <c r="I1163" i="7"/>
  <c r="N1163" i="7"/>
  <c r="O1163" i="7" s="1"/>
  <c r="I1164" i="7"/>
  <c r="N1164" i="7"/>
  <c r="O1164" i="7"/>
  <c r="I1165" i="7"/>
  <c r="O1165" i="7" s="1"/>
  <c r="N1165" i="7"/>
  <c r="F1166" i="7"/>
  <c r="I1166" i="7" s="1"/>
  <c r="O1166" i="7" s="1"/>
  <c r="N1166" i="7"/>
  <c r="F1167" i="7"/>
  <c r="I1167" i="7" s="1"/>
  <c r="O1167" i="7" s="1"/>
  <c r="N1167" i="7"/>
  <c r="I1168" i="7"/>
  <c r="N1168" i="7"/>
  <c r="O1168" i="7"/>
  <c r="I1169" i="7"/>
  <c r="N1169" i="7"/>
  <c r="I1170" i="7"/>
  <c r="N1170" i="7"/>
  <c r="O1170" i="7"/>
  <c r="I1171" i="7"/>
  <c r="O1171" i="7" s="1"/>
  <c r="N1171" i="7"/>
  <c r="I1172" i="7"/>
  <c r="O1172" i="7" s="1"/>
  <c r="N1172" i="7"/>
  <c r="I1173" i="7"/>
  <c r="N1173" i="7"/>
  <c r="O1173" i="7" s="1"/>
  <c r="I1174" i="7"/>
  <c r="N1174" i="7"/>
  <c r="O1174" i="7"/>
  <c r="I1175" i="7"/>
  <c r="O1175" i="7" s="1"/>
  <c r="N1175" i="7"/>
  <c r="I1176" i="7"/>
  <c r="N1176" i="7"/>
  <c r="O1176" i="7"/>
  <c r="I1177" i="7"/>
  <c r="N1177" i="7"/>
  <c r="O1177" i="7" s="1"/>
  <c r="I1178" i="7"/>
  <c r="N1178" i="7"/>
  <c r="O1178" i="7"/>
  <c r="I1179" i="7"/>
  <c r="O1179" i="7" s="1"/>
  <c r="N1179" i="7"/>
  <c r="I1180" i="7"/>
  <c r="O1180" i="7" s="1"/>
  <c r="N1180" i="7"/>
  <c r="I1181" i="7"/>
  <c r="N1181" i="7"/>
  <c r="O1181" i="7" s="1"/>
  <c r="I1182" i="7"/>
  <c r="N1182" i="7"/>
  <c r="O1182" i="7"/>
  <c r="I1183" i="7"/>
  <c r="O1183" i="7" s="1"/>
  <c r="N1183" i="7"/>
  <c r="I1184" i="7"/>
  <c r="N1184" i="7"/>
  <c r="O1184" i="7"/>
  <c r="I1185" i="7"/>
  <c r="N1185" i="7"/>
  <c r="O1185" i="7" s="1"/>
  <c r="I1186" i="7"/>
  <c r="N1186" i="7"/>
  <c r="O1186" i="7"/>
  <c r="I1187" i="7"/>
  <c r="O1187" i="7" s="1"/>
  <c r="N1187" i="7"/>
  <c r="I1188" i="7"/>
  <c r="O1188" i="7" s="1"/>
  <c r="N1188" i="7"/>
  <c r="I1189" i="7"/>
  <c r="N1189" i="7"/>
  <c r="O1189" i="7" s="1"/>
  <c r="I1190" i="7"/>
  <c r="N1190" i="7"/>
  <c r="O1190" i="7"/>
  <c r="I1191" i="7"/>
  <c r="O1191" i="7" s="1"/>
  <c r="N1191" i="7"/>
  <c r="I1192" i="7"/>
  <c r="N1192" i="7"/>
  <c r="O1192" i="7"/>
  <c r="I1193" i="7"/>
  <c r="N1193" i="7"/>
  <c r="O1193" i="7" s="1"/>
  <c r="I1194" i="7"/>
  <c r="N1194" i="7"/>
  <c r="O1194" i="7"/>
  <c r="I1195" i="7"/>
  <c r="O1195" i="7" s="1"/>
  <c r="N1195" i="7"/>
  <c r="I1196" i="7"/>
  <c r="O1196" i="7" s="1"/>
  <c r="N1196" i="7"/>
  <c r="I1197" i="7"/>
  <c r="N1197" i="7"/>
  <c r="O1197" i="7" s="1"/>
  <c r="I1198" i="7"/>
  <c r="N1198" i="7"/>
  <c r="O1198" i="7"/>
  <c r="I1199" i="7"/>
  <c r="O1199" i="7" s="1"/>
  <c r="N1199" i="7"/>
  <c r="I1200" i="7"/>
  <c r="N1200" i="7"/>
  <c r="O1200" i="7"/>
  <c r="I1201" i="7"/>
  <c r="N1201" i="7"/>
  <c r="O1201" i="7" s="1"/>
  <c r="I1202" i="7"/>
  <c r="N1202" i="7"/>
  <c r="O1202" i="7"/>
  <c r="I1203" i="7"/>
  <c r="O1203" i="7" s="1"/>
  <c r="N1203" i="7"/>
  <c r="I1204" i="7"/>
  <c r="O1204" i="7" s="1"/>
  <c r="N1204" i="7"/>
  <c r="I1205" i="7"/>
  <c r="N1205" i="7"/>
  <c r="O1205" i="7" s="1"/>
  <c r="I1206" i="7"/>
  <c r="N1206" i="7"/>
  <c r="O1206" i="7"/>
  <c r="I1207" i="7"/>
  <c r="O1207" i="7" s="1"/>
  <c r="N1207" i="7"/>
  <c r="I1208" i="7"/>
  <c r="N1208" i="7"/>
  <c r="O1208" i="7"/>
  <c r="I1209" i="7"/>
  <c r="N1209" i="7"/>
  <c r="O1209" i="7" s="1"/>
  <c r="F1210" i="7"/>
  <c r="I1210" i="7" s="1"/>
  <c r="O1210" i="7" s="1"/>
  <c r="N1210" i="7"/>
  <c r="F1211" i="7"/>
  <c r="I1211" i="7" s="1"/>
  <c r="N1211" i="7"/>
  <c r="I1212" i="7"/>
  <c r="N1212" i="7"/>
  <c r="O1212" i="7"/>
  <c r="F1213" i="7"/>
  <c r="I1213" i="7"/>
  <c r="N1213" i="7"/>
  <c r="O1213" i="7"/>
  <c r="F1214" i="7"/>
  <c r="I1214" i="7" s="1"/>
  <c r="O1214" i="7" s="1"/>
  <c r="N1214" i="7"/>
  <c r="F1215" i="7"/>
  <c r="I1215" i="7"/>
  <c r="N1215" i="7"/>
  <c r="O1215" i="7"/>
  <c r="I1216" i="7"/>
  <c r="O1216" i="7" s="1"/>
  <c r="N1216" i="7"/>
  <c r="F1217" i="7"/>
  <c r="I1217" i="7" s="1"/>
  <c r="O1217" i="7" s="1"/>
  <c r="N1217" i="7"/>
  <c r="I1218" i="7"/>
  <c r="O1218" i="7" s="1"/>
  <c r="N1218" i="7"/>
  <c r="I1219" i="7"/>
  <c r="N1219" i="7"/>
  <c r="O1219" i="7" s="1"/>
  <c r="I1220" i="7"/>
  <c r="N1220" i="7"/>
  <c r="O1220" i="7"/>
  <c r="I1221" i="7"/>
  <c r="O1221" i="7" s="1"/>
  <c r="N1221" i="7"/>
  <c r="I1222" i="7"/>
  <c r="N1222" i="7"/>
  <c r="O1222" i="7"/>
  <c r="I1223" i="7"/>
  <c r="N1223" i="7"/>
  <c r="O1223" i="7" s="1"/>
  <c r="I1224" i="7"/>
  <c r="N1224" i="7"/>
  <c r="O1224" i="7"/>
  <c r="I1225" i="7"/>
  <c r="O1225" i="7" s="1"/>
  <c r="N1225" i="7"/>
  <c r="I1226" i="7"/>
  <c r="O1226" i="7" s="1"/>
  <c r="N1226" i="7"/>
  <c r="I1227" i="7"/>
  <c r="N1227" i="7"/>
  <c r="O1227" i="7" s="1"/>
  <c r="I1228" i="7"/>
  <c r="N1228" i="7"/>
  <c r="O1228" i="7"/>
  <c r="I1229" i="7"/>
  <c r="O1229" i="7" s="1"/>
  <c r="N1229" i="7"/>
  <c r="I1230" i="7"/>
  <c r="N1230" i="7"/>
  <c r="O1230" i="7"/>
  <c r="I1231" i="7"/>
  <c r="N1231" i="7"/>
  <c r="O1231" i="7" s="1"/>
  <c r="I1232" i="7"/>
  <c r="N1232" i="7"/>
  <c r="O1232" i="7"/>
  <c r="I1233" i="7"/>
  <c r="O1233" i="7" s="1"/>
  <c r="N1233" i="7"/>
  <c r="I1234" i="7"/>
  <c r="O1234" i="7" s="1"/>
  <c r="N1234" i="7"/>
  <c r="I1235" i="7"/>
  <c r="N1235" i="7"/>
  <c r="O1235" i="7" s="1"/>
  <c r="I1236" i="7"/>
  <c r="N1236" i="7"/>
  <c r="O1236" i="7"/>
  <c r="I1237" i="7"/>
  <c r="O1237" i="7" s="1"/>
  <c r="N1237" i="7"/>
  <c r="I1238" i="7"/>
  <c r="N1238" i="7"/>
  <c r="O1238" i="7"/>
  <c r="I1239" i="7"/>
  <c r="N1239" i="7"/>
  <c r="O1239" i="7" s="1"/>
  <c r="I1240" i="7"/>
  <c r="N1240" i="7"/>
  <c r="O1240" i="7"/>
  <c r="I1241" i="7"/>
  <c r="O1241" i="7" s="1"/>
  <c r="N1241" i="7"/>
  <c r="I1242" i="7"/>
  <c r="O1242" i="7" s="1"/>
  <c r="N1242" i="7"/>
  <c r="I1243" i="7"/>
  <c r="N1243" i="7"/>
  <c r="O1243" i="7" s="1"/>
  <c r="I1244" i="7"/>
  <c r="N1244" i="7"/>
  <c r="O1244" i="7"/>
  <c r="I1245" i="7"/>
  <c r="O1245" i="7" s="1"/>
  <c r="N1245" i="7"/>
  <c r="I1246" i="7"/>
  <c r="N1246" i="7"/>
  <c r="O1246" i="7"/>
  <c r="I1247" i="7"/>
  <c r="N1247" i="7"/>
  <c r="O1247" i="7" s="1"/>
  <c r="J2" i="6"/>
  <c r="O2" i="6"/>
  <c r="P2" i="6"/>
  <c r="J3" i="6"/>
  <c r="O3" i="6"/>
  <c r="P3" i="6" s="1"/>
  <c r="J4" i="6"/>
  <c r="O4" i="6"/>
  <c r="J5" i="6"/>
  <c r="O5" i="6"/>
  <c r="P5" i="6" s="1"/>
  <c r="J6" i="6"/>
  <c r="P6" i="6" s="1"/>
  <c r="O6" i="6"/>
  <c r="J7" i="6"/>
  <c r="O7" i="6"/>
  <c r="P7" i="6" s="1"/>
  <c r="J8" i="6"/>
  <c r="O8" i="6"/>
  <c r="P8" i="6"/>
  <c r="J9" i="6"/>
  <c r="O9" i="6"/>
  <c r="P9" i="6" s="1"/>
  <c r="J10" i="6"/>
  <c r="O10" i="6"/>
  <c r="P10" i="6"/>
  <c r="J11" i="6"/>
  <c r="O11" i="6"/>
  <c r="P11" i="6" s="1"/>
  <c r="J12" i="6"/>
  <c r="O12" i="6"/>
  <c r="P12" i="6" s="1"/>
  <c r="J13" i="6"/>
  <c r="O13" i="6"/>
  <c r="P13" i="6" s="1"/>
  <c r="J14" i="6"/>
  <c r="P14" i="6" s="1"/>
  <c r="O14" i="6"/>
  <c r="J15" i="6"/>
  <c r="O15" i="6"/>
  <c r="P15" i="6" s="1"/>
  <c r="J16" i="6"/>
  <c r="O16" i="6"/>
  <c r="P16" i="6"/>
  <c r="J17" i="6"/>
  <c r="O17" i="6"/>
  <c r="P17" i="6" s="1"/>
  <c r="J18" i="6"/>
  <c r="O18" i="6"/>
  <c r="P18" i="6"/>
  <c r="J19" i="6"/>
  <c r="O19" i="6"/>
  <c r="P19" i="6" s="1"/>
  <c r="J20" i="6"/>
  <c r="O20" i="6"/>
  <c r="P20" i="6" s="1"/>
  <c r="J21" i="6"/>
  <c r="O21" i="6"/>
  <c r="P21" i="6" s="1"/>
  <c r="J22" i="6"/>
  <c r="P22" i="6" s="1"/>
  <c r="O22" i="6"/>
  <c r="J23" i="6"/>
  <c r="O23" i="6"/>
  <c r="P23" i="6" s="1"/>
  <c r="J24" i="6"/>
  <c r="O24" i="6"/>
  <c r="P24" i="6"/>
  <c r="J25" i="6"/>
  <c r="O25" i="6"/>
  <c r="P25" i="6" s="1"/>
  <c r="J26" i="6"/>
  <c r="O26" i="6"/>
  <c r="P26" i="6"/>
  <c r="J27" i="6"/>
  <c r="O27" i="6"/>
  <c r="P27" i="6" s="1"/>
  <c r="J28" i="6"/>
  <c r="O28" i="6"/>
  <c r="P28" i="6" s="1"/>
  <c r="J29" i="6"/>
  <c r="O29" i="6"/>
  <c r="P29" i="6" s="1"/>
  <c r="J30" i="6"/>
  <c r="O30" i="6"/>
  <c r="P30" i="6"/>
  <c r="J31" i="6"/>
  <c r="O31" i="6"/>
  <c r="P31" i="6" s="1"/>
  <c r="J32" i="6"/>
  <c r="O32" i="6"/>
  <c r="P32" i="6"/>
  <c r="J33" i="6"/>
  <c r="O33" i="6"/>
  <c r="P33" i="6" s="1"/>
  <c r="J34" i="6"/>
  <c r="O34" i="6"/>
  <c r="P34" i="6"/>
  <c r="J35" i="6"/>
  <c r="O35" i="6"/>
  <c r="P35" i="6" s="1"/>
  <c r="J36" i="6"/>
  <c r="O36" i="6"/>
  <c r="J37" i="6"/>
  <c r="O37" i="6"/>
  <c r="P37" i="6" s="1"/>
  <c r="J38" i="6"/>
  <c r="O38" i="6"/>
  <c r="P38" i="6"/>
  <c r="J39" i="6"/>
  <c r="O39" i="6"/>
  <c r="P39" i="6" s="1"/>
  <c r="J40" i="6"/>
  <c r="O40" i="6"/>
  <c r="P40" i="6"/>
  <c r="J41" i="6"/>
  <c r="O41" i="6"/>
  <c r="P41" i="6" s="1"/>
  <c r="J42" i="6"/>
  <c r="O42" i="6"/>
  <c r="P42" i="6"/>
  <c r="J43" i="6"/>
  <c r="O43" i="6"/>
  <c r="P43" i="6" s="1"/>
  <c r="J44" i="6"/>
  <c r="O44" i="6"/>
  <c r="J45" i="6"/>
  <c r="O45" i="6"/>
  <c r="P45" i="6" s="1"/>
  <c r="J46" i="6"/>
  <c r="P46" i="6" s="1"/>
  <c r="O46" i="6"/>
  <c r="J47" i="6"/>
  <c r="O47" i="6"/>
  <c r="P47" i="6" s="1"/>
  <c r="J48" i="6"/>
  <c r="O48" i="6"/>
  <c r="P48" i="6"/>
  <c r="J49" i="6"/>
  <c r="O49" i="6"/>
  <c r="P49" i="6" s="1"/>
  <c r="J50" i="6"/>
  <c r="O50" i="6"/>
  <c r="P50" i="6"/>
  <c r="J51" i="6"/>
  <c r="O51" i="6"/>
  <c r="P51" i="6" s="1"/>
  <c r="J52" i="6"/>
  <c r="O52" i="6"/>
  <c r="J53" i="6"/>
  <c r="O53" i="6"/>
  <c r="P53" i="6" s="1"/>
  <c r="J54" i="6"/>
  <c r="O54" i="6"/>
  <c r="P54" i="6"/>
  <c r="J55" i="6"/>
  <c r="O55" i="6"/>
  <c r="P55" i="6" s="1"/>
  <c r="J56" i="6"/>
  <c r="O56" i="6"/>
  <c r="P56" i="6"/>
  <c r="J57" i="6"/>
  <c r="O57" i="6"/>
  <c r="P57" i="6" s="1"/>
  <c r="J58" i="6"/>
  <c r="O58" i="6"/>
  <c r="P58" i="6"/>
  <c r="J59" i="6"/>
  <c r="O59" i="6"/>
  <c r="P59" i="6" s="1"/>
  <c r="J60" i="6"/>
  <c r="O60" i="6"/>
  <c r="P60" i="6" s="1"/>
  <c r="J61" i="6"/>
  <c r="O61" i="6"/>
  <c r="P61" i="6" s="1"/>
  <c r="J62" i="6"/>
  <c r="O62" i="6"/>
  <c r="P62" i="6"/>
  <c r="J63" i="6"/>
  <c r="O63" i="6"/>
  <c r="P63" i="6" s="1"/>
  <c r="J64" i="6"/>
  <c r="O64" i="6"/>
  <c r="P64" i="6"/>
  <c r="J65" i="6"/>
  <c r="O65" i="6"/>
  <c r="P65" i="6" s="1"/>
  <c r="J66" i="6"/>
  <c r="O66" i="6"/>
  <c r="P66" i="6"/>
  <c r="J67" i="6"/>
  <c r="O67" i="6"/>
  <c r="P67" i="6" s="1"/>
  <c r="J68" i="6"/>
  <c r="O68" i="6"/>
  <c r="J69" i="6"/>
  <c r="O69" i="6"/>
  <c r="P69" i="6" s="1"/>
  <c r="J70" i="6"/>
  <c r="P70" i="6" s="1"/>
  <c r="O70" i="6"/>
  <c r="J71" i="6"/>
  <c r="O71" i="6"/>
  <c r="P71" i="6" s="1"/>
  <c r="K3" i="4"/>
  <c r="O3" i="4" s="1"/>
  <c r="L3" i="4"/>
  <c r="M3" i="4"/>
  <c r="P3" i="4"/>
  <c r="P226" i="4" s="1"/>
  <c r="Q226" i="4" s="1"/>
  <c r="K4" i="4"/>
  <c r="L4" i="4"/>
  <c r="M4" i="4"/>
  <c r="O4" i="4"/>
  <c r="Q4" i="4" s="1"/>
  <c r="P4" i="4"/>
  <c r="K5" i="4"/>
  <c r="L5" i="4"/>
  <c r="P5" i="4"/>
  <c r="K6" i="4"/>
  <c r="O6" i="4" s="1"/>
  <c r="L6" i="4"/>
  <c r="P6" i="4" s="1"/>
  <c r="M6" i="4"/>
  <c r="K7" i="4"/>
  <c r="O7" i="4" s="1"/>
  <c r="Q7" i="4" s="1"/>
  <c r="L7" i="4"/>
  <c r="M7" i="4"/>
  <c r="P7" i="4"/>
  <c r="K8" i="4"/>
  <c r="L8" i="4"/>
  <c r="M8" i="4"/>
  <c r="O8" i="4"/>
  <c r="Q8" i="4" s="1"/>
  <c r="P8" i="4"/>
  <c r="K9" i="4"/>
  <c r="L9" i="4"/>
  <c r="P9" i="4"/>
  <c r="K10" i="4"/>
  <c r="O10" i="4" s="1"/>
  <c r="Q10" i="4" s="1"/>
  <c r="L10" i="4"/>
  <c r="P10" i="4" s="1"/>
  <c r="K11" i="4"/>
  <c r="O11" i="4" s="1"/>
  <c r="L11" i="4"/>
  <c r="P11" i="4"/>
  <c r="K12" i="4"/>
  <c r="L12" i="4"/>
  <c r="M12" i="4"/>
  <c r="O12" i="4"/>
  <c r="P12" i="4"/>
  <c r="K13" i="4"/>
  <c r="L13" i="4"/>
  <c r="P13" i="4"/>
  <c r="K14" i="4"/>
  <c r="O14" i="4" s="1"/>
  <c r="Q14" i="4" s="1"/>
  <c r="L14" i="4"/>
  <c r="M14" i="4"/>
  <c r="P14" i="4"/>
  <c r="K15" i="4"/>
  <c r="O15" i="4" s="1"/>
  <c r="L15" i="4"/>
  <c r="P15" i="4"/>
  <c r="K16" i="4"/>
  <c r="L16" i="4"/>
  <c r="M16" i="4"/>
  <c r="O16" i="4"/>
  <c r="P16" i="4"/>
  <c r="K17" i="4"/>
  <c r="L17" i="4"/>
  <c r="P17" i="4"/>
  <c r="K18" i="4"/>
  <c r="O18" i="4" s="1"/>
  <c r="Q18" i="4" s="1"/>
  <c r="L18" i="4"/>
  <c r="P18" i="4"/>
  <c r="K19" i="4"/>
  <c r="O19" i="4" s="1"/>
  <c r="L19" i="4"/>
  <c r="P19" i="4"/>
  <c r="K20" i="4"/>
  <c r="L20" i="4"/>
  <c r="M20" i="4"/>
  <c r="O20" i="4"/>
  <c r="P20" i="4"/>
  <c r="K21" i="4"/>
  <c r="L21" i="4"/>
  <c r="P21" i="4"/>
  <c r="K22" i="4"/>
  <c r="O22" i="4" s="1"/>
  <c r="Q22" i="4" s="1"/>
  <c r="L22" i="4"/>
  <c r="P22" i="4"/>
  <c r="K23" i="4"/>
  <c r="O23" i="4" s="1"/>
  <c r="L23" i="4"/>
  <c r="P23" i="4"/>
  <c r="K24" i="4"/>
  <c r="M24" i="4" s="1"/>
  <c r="L24" i="4"/>
  <c r="P24" i="4"/>
  <c r="K25" i="4"/>
  <c r="O25" i="4" s="1"/>
  <c r="L25" i="4"/>
  <c r="M25" i="4"/>
  <c r="P25" i="4"/>
  <c r="Q25" i="4"/>
  <c r="K26" i="4"/>
  <c r="L26" i="4"/>
  <c r="M26" i="4"/>
  <c r="O26" i="4"/>
  <c r="P26" i="4"/>
  <c r="Q26" i="4"/>
  <c r="K27" i="4"/>
  <c r="M27" i="4" s="1"/>
  <c r="L27" i="4"/>
  <c r="P27" i="4" s="1"/>
  <c r="K28" i="4"/>
  <c r="L28" i="4"/>
  <c r="P28" i="4" s="1"/>
  <c r="O28" i="4"/>
  <c r="K29" i="4"/>
  <c r="M29" i="4" s="1"/>
  <c r="L29" i="4"/>
  <c r="P29" i="4" s="1"/>
  <c r="O29" i="4"/>
  <c r="Q29" i="4" s="1"/>
  <c r="K30" i="4"/>
  <c r="L30" i="4"/>
  <c r="M30" i="4"/>
  <c r="O30" i="4"/>
  <c r="P30" i="4"/>
  <c r="Q30" i="4"/>
  <c r="K31" i="4"/>
  <c r="M31" i="4" s="1"/>
  <c r="L31" i="4"/>
  <c r="P31" i="4" s="1"/>
  <c r="K32" i="4"/>
  <c r="L32" i="4"/>
  <c r="P32" i="4" s="1"/>
  <c r="O32" i="4"/>
  <c r="K33" i="4"/>
  <c r="M33" i="4" s="1"/>
  <c r="L33" i="4"/>
  <c r="P33" i="4" s="1"/>
  <c r="O33" i="4"/>
  <c r="Q33" i="4" s="1"/>
  <c r="K34" i="4"/>
  <c r="L34" i="4"/>
  <c r="P34" i="4" s="1"/>
  <c r="Q34" i="4" s="1"/>
  <c r="M34" i="4"/>
  <c r="O34" i="4"/>
  <c r="K35" i="4"/>
  <c r="M35" i="4" s="1"/>
  <c r="L35" i="4"/>
  <c r="P35" i="4" s="1"/>
  <c r="K36" i="4"/>
  <c r="L36" i="4"/>
  <c r="P36" i="4" s="1"/>
  <c r="O36" i="4"/>
  <c r="Q36" i="4" s="1"/>
  <c r="K37" i="4"/>
  <c r="M37" i="4" s="1"/>
  <c r="L37" i="4"/>
  <c r="P37" i="4" s="1"/>
  <c r="O37" i="4"/>
  <c r="Q37" i="4" s="1"/>
  <c r="K38" i="4"/>
  <c r="L38" i="4"/>
  <c r="P38" i="4" s="1"/>
  <c r="Q38" i="4" s="1"/>
  <c r="M38" i="4"/>
  <c r="O38" i="4"/>
  <c r="K39" i="4"/>
  <c r="M39" i="4" s="1"/>
  <c r="L39" i="4"/>
  <c r="P39" i="4" s="1"/>
  <c r="K40" i="4"/>
  <c r="L40" i="4"/>
  <c r="P40" i="4" s="1"/>
  <c r="O40" i="4"/>
  <c r="K41" i="4"/>
  <c r="M41" i="4" s="1"/>
  <c r="L41" i="4"/>
  <c r="P41" i="4" s="1"/>
  <c r="O41" i="4"/>
  <c r="Q41" i="4" s="1"/>
  <c r="K42" i="4"/>
  <c r="L42" i="4"/>
  <c r="P42" i="4" s="1"/>
  <c r="Q42" i="4" s="1"/>
  <c r="M42" i="4"/>
  <c r="O42" i="4"/>
  <c r="K43" i="4"/>
  <c r="M43" i="4" s="1"/>
  <c r="L43" i="4"/>
  <c r="P43" i="4" s="1"/>
  <c r="K44" i="4"/>
  <c r="L44" i="4"/>
  <c r="P44" i="4" s="1"/>
  <c r="O44" i="4"/>
  <c r="Q44" i="4" s="1"/>
  <c r="K45" i="4"/>
  <c r="M45" i="4" s="1"/>
  <c r="L45" i="4"/>
  <c r="P45" i="4" s="1"/>
  <c r="O45" i="4"/>
  <c r="Q45" i="4" s="1"/>
  <c r="K46" i="4"/>
  <c r="L46" i="4"/>
  <c r="P46" i="4" s="1"/>
  <c r="Q46" i="4" s="1"/>
  <c r="M46" i="4"/>
  <c r="O46" i="4"/>
  <c r="K47" i="4"/>
  <c r="M47" i="4" s="1"/>
  <c r="L47" i="4"/>
  <c r="P47" i="4" s="1"/>
  <c r="K48" i="4"/>
  <c r="L48" i="4"/>
  <c r="P48" i="4" s="1"/>
  <c r="O48" i="4"/>
  <c r="K49" i="4"/>
  <c r="M49" i="4" s="1"/>
  <c r="L49" i="4"/>
  <c r="P49" i="4" s="1"/>
  <c r="O49" i="4"/>
  <c r="Q49" i="4" s="1"/>
  <c r="K50" i="4"/>
  <c r="L50" i="4"/>
  <c r="P50" i="4" s="1"/>
  <c r="Q50" i="4" s="1"/>
  <c r="M50" i="4"/>
  <c r="O50" i="4"/>
  <c r="K51" i="4"/>
  <c r="M51" i="4" s="1"/>
  <c r="L51" i="4"/>
  <c r="P51" i="4" s="1"/>
  <c r="K52" i="4"/>
  <c r="L52" i="4"/>
  <c r="P52" i="4" s="1"/>
  <c r="O52" i="4"/>
  <c r="Q52" i="4" s="1"/>
  <c r="K53" i="4"/>
  <c r="M53" i="4" s="1"/>
  <c r="L53" i="4"/>
  <c r="P53" i="4" s="1"/>
  <c r="O53" i="4"/>
  <c r="Q53" i="4" s="1"/>
  <c r="K54" i="4"/>
  <c r="L54" i="4"/>
  <c r="P54" i="4" s="1"/>
  <c r="Q54" i="4" s="1"/>
  <c r="M54" i="4"/>
  <c r="O54" i="4"/>
  <c r="K55" i="4"/>
  <c r="M55" i="4" s="1"/>
  <c r="L55" i="4"/>
  <c r="P55" i="4" s="1"/>
  <c r="K56" i="4"/>
  <c r="L56" i="4"/>
  <c r="P56" i="4" s="1"/>
  <c r="O56" i="4"/>
  <c r="K57" i="4"/>
  <c r="M57" i="4" s="1"/>
  <c r="L57" i="4"/>
  <c r="P57" i="4" s="1"/>
  <c r="O57" i="4"/>
  <c r="Q57" i="4" s="1"/>
  <c r="K58" i="4"/>
  <c r="L58" i="4"/>
  <c r="P58" i="4" s="1"/>
  <c r="Q58" i="4" s="1"/>
  <c r="M58" i="4"/>
  <c r="O58" i="4"/>
  <c r="K59" i="4"/>
  <c r="M59" i="4" s="1"/>
  <c r="L59" i="4"/>
  <c r="P59" i="4" s="1"/>
  <c r="K60" i="4"/>
  <c r="L60" i="4"/>
  <c r="P60" i="4" s="1"/>
  <c r="O60" i="4"/>
  <c r="Q60" i="4" s="1"/>
  <c r="K61" i="4"/>
  <c r="M61" i="4" s="1"/>
  <c r="L61" i="4"/>
  <c r="P61" i="4" s="1"/>
  <c r="O61" i="4"/>
  <c r="Q61" i="4" s="1"/>
  <c r="K62" i="4"/>
  <c r="L62" i="4"/>
  <c r="P62" i="4" s="1"/>
  <c r="Q62" i="4" s="1"/>
  <c r="M62" i="4"/>
  <c r="O62" i="4"/>
  <c r="K63" i="4"/>
  <c r="M63" i="4" s="1"/>
  <c r="L63" i="4"/>
  <c r="P63" i="4" s="1"/>
  <c r="K64" i="4"/>
  <c r="L64" i="4"/>
  <c r="P64" i="4" s="1"/>
  <c r="O64" i="4"/>
  <c r="K65" i="4"/>
  <c r="M65" i="4" s="1"/>
  <c r="L65" i="4"/>
  <c r="P65" i="4" s="1"/>
  <c r="O65" i="4"/>
  <c r="Q65" i="4" s="1"/>
  <c r="K66" i="4"/>
  <c r="L66" i="4"/>
  <c r="P66" i="4" s="1"/>
  <c r="Q66" i="4" s="1"/>
  <c r="M66" i="4"/>
  <c r="O66" i="4"/>
  <c r="K67" i="4"/>
  <c r="M67" i="4" s="1"/>
  <c r="L67" i="4"/>
  <c r="P67" i="4" s="1"/>
  <c r="K68" i="4"/>
  <c r="L68" i="4"/>
  <c r="P68" i="4" s="1"/>
  <c r="O68" i="4"/>
  <c r="Q68" i="4" s="1"/>
  <c r="K69" i="4"/>
  <c r="M69" i="4" s="1"/>
  <c r="L69" i="4"/>
  <c r="O69" i="4"/>
  <c r="Q69" i="4" s="1"/>
  <c r="P69" i="4"/>
  <c r="K70" i="4"/>
  <c r="L70" i="4"/>
  <c r="P70" i="4" s="1"/>
  <c r="Q70" i="4" s="1"/>
  <c r="M70" i="4"/>
  <c r="O70" i="4"/>
  <c r="K71" i="4"/>
  <c r="M71" i="4" s="1"/>
  <c r="L71" i="4"/>
  <c r="P71" i="4" s="1"/>
  <c r="K72" i="4"/>
  <c r="L72" i="4"/>
  <c r="P72" i="4" s="1"/>
  <c r="O72" i="4"/>
  <c r="K73" i="4"/>
  <c r="M73" i="4" s="1"/>
  <c r="L73" i="4"/>
  <c r="O73" i="4"/>
  <c r="Q73" i="4" s="1"/>
  <c r="P73" i="4"/>
  <c r="K74" i="4"/>
  <c r="L74" i="4"/>
  <c r="P74" i="4" s="1"/>
  <c r="Q74" i="4" s="1"/>
  <c r="M74" i="4"/>
  <c r="O74" i="4"/>
  <c r="K75" i="4"/>
  <c r="M75" i="4" s="1"/>
  <c r="L75" i="4"/>
  <c r="P75" i="4" s="1"/>
  <c r="K76" i="4"/>
  <c r="L76" i="4"/>
  <c r="P76" i="4" s="1"/>
  <c r="O76" i="4"/>
  <c r="K77" i="4"/>
  <c r="M77" i="4" s="1"/>
  <c r="L77" i="4"/>
  <c r="O77" i="4"/>
  <c r="Q77" i="4" s="1"/>
  <c r="P77" i="4"/>
  <c r="K78" i="4"/>
  <c r="L78" i="4"/>
  <c r="P78" i="4" s="1"/>
  <c r="Q78" i="4" s="1"/>
  <c r="M78" i="4"/>
  <c r="O78" i="4"/>
  <c r="K79" i="4"/>
  <c r="M79" i="4" s="1"/>
  <c r="L79" i="4"/>
  <c r="P79" i="4" s="1"/>
  <c r="K80" i="4"/>
  <c r="L80" i="4"/>
  <c r="P80" i="4" s="1"/>
  <c r="O80" i="4"/>
  <c r="Q80" i="4" s="1"/>
  <c r="K81" i="4"/>
  <c r="M81" i="4" s="1"/>
  <c r="L81" i="4"/>
  <c r="O81" i="4"/>
  <c r="Q81" i="4" s="1"/>
  <c r="P81" i="4"/>
  <c r="K82" i="4"/>
  <c r="L82" i="4"/>
  <c r="P82" i="4" s="1"/>
  <c r="Q82" i="4" s="1"/>
  <c r="M82" i="4"/>
  <c r="O82" i="4"/>
  <c r="K83" i="4"/>
  <c r="M83" i="4" s="1"/>
  <c r="L83" i="4"/>
  <c r="P83" i="4" s="1"/>
  <c r="K84" i="4"/>
  <c r="L84" i="4"/>
  <c r="P84" i="4" s="1"/>
  <c r="O84" i="4"/>
  <c r="K85" i="4"/>
  <c r="M85" i="4" s="1"/>
  <c r="L85" i="4"/>
  <c r="O85" i="4"/>
  <c r="Q85" i="4" s="1"/>
  <c r="P85" i="4"/>
  <c r="K86" i="4"/>
  <c r="L86" i="4"/>
  <c r="P86" i="4" s="1"/>
  <c r="Q86" i="4" s="1"/>
  <c r="M86" i="4"/>
  <c r="O86" i="4"/>
  <c r="K87" i="4"/>
  <c r="M87" i="4" s="1"/>
  <c r="L87" i="4"/>
  <c r="P87" i="4" s="1"/>
  <c r="K88" i="4"/>
  <c r="L88" i="4"/>
  <c r="P88" i="4" s="1"/>
  <c r="O88" i="4"/>
  <c r="Q88" i="4" s="1"/>
  <c r="K89" i="4"/>
  <c r="M89" i="4" s="1"/>
  <c r="L89" i="4"/>
  <c r="O89" i="4"/>
  <c r="Q89" i="4" s="1"/>
  <c r="P89" i="4"/>
  <c r="K90" i="4"/>
  <c r="L90" i="4"/>
  <c r="P90" i="4" s="1"/>
  <c r="Q90" i="4" s="1"/>
  <c r="M90" i="4"/>
  <c r="O90" i="4"/>
  <c r="K91" i="4"/>
  <c r="M91" i="4" s="1"/>
  <c r="L91" i="4"/>
  <c r="P91" i="4" s="1"/>
  <c r="K92" i="4"/>
  <c r="L92" i="4"/>
  <c r="P92" i="4" s="1"/>
  <c r="O92" i="4"/>
  <c r="K93" i="4"/>
  <c r="M93" i="4" s="1"/>
  <c r="L93" i="4"/>
  <c r="O93" i="4"/>
  <c r="Q93" i="4" s="1"/>
  <c r="P93" i="4"/>
  <c r="K94" i="4"/>
  <c r="L94" i="4"/>
  <c r="P94" i="4" s="1"/>
  <c r="Q94" i="4" s="1"/>
  <c r="M94" i="4"/>
  <c r="O94" i="4"/>
  <c r="K95" i="4"/>
  <c r="M95" i="4" s="1"/>
  <c r="L95" i="4"/>
  <c r="P95" i="4" s="1"/>
  <c r="K96" i="4"/>
  <c r="L96" i="4"/>
  <c r="P96" i="4" s="1"/>
  <c r="O96" i="4"/>
  <c r="Q96" i="4" s="1"/>
  <c r="K97" i="4"/>
  <c r="M97" i="4" s="1"/>
  <c r="L97" i="4"/>
  <c r="O97" i="4"/>
  <c r="Q97" i="4" s="1"/>
  <c r="P97" i="4"/>
  <c r="K98" i="4"/>
  <c r="L98" i="4"/>
  <c r="P98" i="4" s="1"/>
  <c r="Q98" i="4" s="1"/>
  <c r="M98" i="4"/>
  <c r="O98" i="4"/>
  <c r="K99" i="4"/>
  <c r="M99" i="4" s="1"/>
  <c r="L99" i="4"/>
  <c r="P99" i="4" s="1"/>
  <c r="K100" i="4"/>
  <c r="L100" i="4"/>
  <c r="P100" i="4" s="1"/>
  <c r="O100" i="4"/>
  <c r="Q100" i="4" s="1"/>
  <c r="K101" i="4"/>
  <c r="M101" i="4" s="1"/>
  <c r="L101" i="4"/>
  <c r="O101" i="4"/>
  <c r="Q101" i="4" s="1"/>
  <c r="P101" i="4"/>
  <c r="K102" i="4"/>
  <c r="L102" i="4"/>
  <c r="P102" i="4" s="1"/>
  <c r="Q102" i="4" s="1"/>
  <c r="M102" i="4"/>
  <c r="O102" i="4"/>
  <c r="K103" i="4"/>
  <c r="M103" i="4" s="1"/>
  <c r="L103" i="4"/>
  <c r="P103" i="4" s="1"/>
  <c r="K104" i="4"/>
  <c r="L104" i="4"/>
  <c r="P104" i="4" s="1"/>
  <c r="O104" i="4"/>
  <c r="K105" i="4"/>
  <c r="M105" i="4" s="1"/>
  <c r="L105" i="4"/>
  <c r="O105" i="4"/>
  <c r="Q105" i="4" s="1"/>
  <c r="P105" i="4"/>
  <c r="K106" i="4"/>
  <c r="L106" i="4"/>
  <c r="P106" i="4" s="1"/>
  <c r="Q106" i="4" s="1"/>
  <c r="M106" i="4"/>
  <c r="O106" i="4"/>
  <c r="K107" i="4"/>
  <c r="M107" i="4" s="1"/>
  <c r="L107" i="4"/>
  <c r="P107" i="4" s="1"/>
  <c r="K108" i="4"/>
  <c r="L108" i="4"/>
  <c r="P108" i="4" s="1"/>
  <c r="O108" i="4"/>
  <c r="K109" i="4"/>
  <c r="M109" i="4" s="1"/>
  <c r="L109" i="4"/>
  <c r="O109" i="4"/>
  <c r="Q109" i="4" s="1"/>
  <c r="P109" i="4"/>
  <c r="K110" i="4"/>
  <c r="L110" i="4"/>
  <c r="P110" i="4" s="1"/>
  <c r="Q110" i="4" s="1"/>
  <c r="M110" i="4"/>
  <c r="O110" i="4"/>
  <c r="K111" i="4"/>
  <c r="M111" i="4" s="1"/>
  <c r="L111" i="4"/>
  <c r="P111" i="4" s="1"/>
  <c r="K112" i="4"/>
  <c r="L112" i="4"/>
  <c r="P112" i="4" s="1"/>
  <c r="O112" i="4"/>
  <c r="K113" i="4"/>
  <c r="M113" i="4" s="1"/>
  <c r="L113" i="4"/>
  <c r="O113" i="4"/>
  <c r="Q113" i="4" s="1"/>
  <c r="P113" i="4"/>
  <c r="K114" i="4"/>
  <c r="L114" i="4"/>
  <c r="P114" i="4" s="1"/>
  <c r="Q114" i="4" s="1"/>
  <c r="M114" i="4"/>
  <c r="O114" i="4"/>
  <c r="K115" i="4"/>
  <c r="M115" i="4" s="1"/>
  <c r="L115" i="4"/>
  <c r="P115" i="4" s="1"/>
  <c r="K116" i="4"/>
  <c r="L116" i="4"/>
  <c r="P116" i="4" s="1"/>
  <c r="O116" i="4"/>
  <c r="K117" i="4"/>
  <c r="M117" i="4" s="1"/>
  <c r="L117" i="4"/>
  <c r="O117" i="4"/>
  <c r="Q117" i="4" s="1"/>
  <c r="P117" i="4"/>
  <c r="K118" i="4"/>
  <c r="L118" i="4"/>
  <c r="P118" i="4" s="1"/>
  <c r="Q118" i="4" s="1"/>
  <c r="M118" i="4"/>
  <c r="O118" i="4"/>
  <c r="K119" i="4"/>
  <c r="M119" i="4" s="1"/>
  <c r="L119" i="4"/>
  <c r="P119" i="4" s="1"/>
  <c r="K120" i="4"/>
  <c r="L120" i="4"/>
  <c r="P120" i="4" s="1"/>
  <c r="O120" i="4"/>
  <c r="Q120" i="4" s="1"/>
  <c r="K121" i="4"/>
  <c r="M121" i="4" s="1"/>
  <c r="L121" i="4"/>
  <c r="O121" i="4"/>
  <c r="Q121" i="4" s="1"/>
  <c r="P121" i="4"/>
  <c r="K122" i="4"/>
  <c r="L122" i="4"/>
  <c r="P122" i="4" s="1"/>
  <c r="Q122" i="4" s="1"/>
  <c r="M122" i="4"/>
  <c r="O122" i="4"/>
  <c r="K123" i="4"/>
  <c r="M123" i="4" s="1"/>
  <c r="L123" i="4"/>
  <c r="P123" i="4" s="1"/>
  <c r="K124" i="4"/>
  <c r="L124" i="4"/>
  <c r="P124" i="4" s="1"/>
  <c r="O124" i="4"/>
  <c r="K125" i="4"/>
  <c r="M125" i="4" s="1"/>
  <c r="L125" i="4"/>
  <c r="O125" i="4"/>
  <c r="Q125" i="4" s="1"/>
  <c r="P125" i="4"/>
  <c r="K126" i="4"/>
  <c r="L126" i="4"/>
  <c r="P126" i="4" s="1"/>
  <c r="Q126" i="4" s="1"/>
  <c r="M126" i="4"/>
  <c r="O126" i="4"/>
  <c r="K127" i="4"/>
  <c r="M127" i="4" s="1"/>
  <c r="L127" i="4"/>
  <c r="P127" i="4" s="1"/>
  <c r="K128" i="4"/>
  <c r="L128" i="4"/>
  <c r="P128" i="4" s="1"/>
  <c r="O128" i="4"/>
  <c r="Q128" i="4" s="1"/>
  <c r="K129" i="4"/>
  <c r="M129" i="4" s="1"/>
  <c r="L129" i="4"/>
  <c r="O129" i="4"/>
  <c r="Q129" i="4" s="1"/>
  <c r="P129" i="4"/>
  <c r="K130" i="4"/>
  <c r="L130" i="4"/>
  <c r="P130" i="4" s="1"/>
  <c r="Q130" i="4" s="1"/>
  <c r="M130" i="4"/>
  <c r="O130" i="4"/>
  <c r="K131" i="4"/>
  <c r="M131" i="4" s="1"/>
  <c r="L131" i="4"/>
  <c r="P131" i="4" s="1"/>
  <c r="K132" i="4"/>
  <c r="L132" i="4"/>
  <c r="P132" i="4" s="1"/>
  <c r="O132" i="4"/>
  <c r="Q132" i="4" s="1"/>
  <c r="K133" i="4"/>
  <c r="M133" i="4" s="1"/>
  <c r="L133" i="4"/>
  <c r="O133" i="4"/>
  <c r="Q133" i="4" s="1"/>
  <c r="P133" i="4"/>
  <c r="K134" i="4"/>
  <c r="L134" i="4"/>
  <c r="P134" i="4" s="1"/>
  <c r="Q134" i="4" s="1"/>
  <c r="M134" i="4"/>
  <c r="O134" i="4"/>
  <c r="K135" i="4"/>
  <c r="M135" i="4" s="1"/>
  <c r="L135" i="4"/>
  <c r="P135" i="4" s="1"/>
  <c r="K136" i="4"/>
  <c r="L136" i="4"/>
  <c r="P136" i="4" s="1"/>
  <c r="O136" i="4"/>
  <c r="K137" i="4"/>
  <c r="M137" i="4" s="1"/>
  <c r="L137" i="4"/>
  <c r="O137" i="4"/>
  <c r="Q137" i="4" s="1"/>
  <c r="P137" i="4"/>
  <c r="K138" i="4"/>
  <c r="L138" i="4"/>
  <c r="P138" i="4" s="1"/>
  <c r="Q138" i="4" s="1"/>
  <c r="M138" i="4"/>
  <c r="O138" i="4"/>
  <c r="K139" i="4"/>
  <c r="M139" i="4" s="1"/>
  <c r="L139" i="4"/>
  <c r="P139" i="4" s="1"/>
  <c r="K140" i="4"/>
  <c r="L140" i="4"/>
  <c r="P140" i="4" s="1"/>
  <c r="O140" i="4"/>
  <c r="K141" i="4"/>
  <c r="M141" i="4" s="1"/>
  <c r="L141" i="4"/>
  <c r="O141" i="4"/>
  <c r="Q141" i="4" s="1"/>
  <c r="P141" i="4"/>
  <c r="K142" i="4"/>
  <c r="L142" i="4"/>
  <c r="P142" i="4" s="1"/>
  <c r="Q142" i="4" s="1"/>
  <c r="M142" i="4"/>
  <c r="O142" i="4"/>
  <c r="K143" i="4"/>
  <c r="M143" i="4" s="1"/>
  <c r="L143" i="4"/>
  <c r="P143" i="4" s="1"/>
  <c r="K144" i="4"/>
  <c r="L144" i="4"/>
  <c r="P144" i="4" s="1"/>
  <c r="O144" i="4"/>
  <c r="Q144" i="4" s="1"/>
  <c r="K145" i="4"/>
  <c r="M145" i="4" s="1"/>
  <c r="L145" i="4"/>
  <c r="O145" i="4"/>
  <c r="Q145" i="4" s="1"/>
  <c r="P145" i="4"/>
  <c r="K146" i="4"/>
  <c r="L146" i="4"/>
  <c r="P146" i="4" s="1"/>
  <c r="Q146" i="4" s="1"/>
  <c r="M146" i="4"/>
  <c r="O146" i="4"/>
  <c r="K147" i="4"/>
  <c r="M147" i="4" s="1"/>
  <c r="L147" i="4"/>
  <c r="P147" i="4" s="1"/>
  <c r="K148" i="4"/>
  <c r="L148" i="4"/>
  <c r="P148" i="4" s="1"/>
  <c r="O148" i="4"/>
  <c r="K149" i="4"/>
  <c r="M149" i="4" s="1"/>
  <c r="L149" i="4"/>
  <c r="O149" i="4"/>
  <c r="Q149" i="4" s="1"/>
  <c r="P149" i="4"/>
  <c r="K150" i="4"/>
  <c r="L150" i="4"/>
  <c r="P150" i="4" s="1"/>
  <c r="Q150" i="4" s="1"/>
  <c r="M150" i="4"/>
  <c r="O150" i="4"/>
  <c r="K151" i="4"/>
  <c r="M151" i="4" s="1"/>
  <c r="L151" i="4"/>
  <c r="P151" i="4" s="1"/>
  <c r="K152" i="4"/>
  <c r="L152" i="4"/>
  <c r="P152" i="4" s="1"/>
  <c r="O152" i="4"/>
  <c r="Q152" i="4" s="1"/>
  <c r="K153" i="4"/>
  <c r="M153" i="4" s="1"/>
  <c r="L153" i="4"/>
  <c r="O153" i="4"/>
  <c r="Q153" i="4" s="1"/>
  <c r="P153" i="4"/>
  <c r="K154" i="4"/>
  <c r="L154" i="4"/>
  <c r="P154" i="4" s="1"/>
  <c r="Q154" i="4" s="1"/>
  <c r="M154" i="4"/>
  <c r="O154" i="4"/>
  <c r="K155" i="4"/>
  <c r="M155" i="4" s="1"/>
  <c r="L155" i="4"/>
  <c r="P155" i="4" s="1"/>
  <c r="K156" i="4"/>
  <c r="L156" i="4"/>
  <c r="P156" i="4" s="1"/>
  <c r="O156" i="4"/>
  <c r="K157" i="4"/>
  <c r="M157" i="4" s="1"/>
  <c r="L157" i="4"/>
  <c r="O157" i="4"/>
  <c r="Q157" i="4" s="1"/>
  <c r="P157" i="4"/>
  <c r="K158" i="4"/>
  <c r="L158" i="4"/>
  <c r="P158" i="4" s="1"/>
  <c r="Q158" i="4" s="1"/>
  <c r="M158" i="4"/>
  <c r="O158" i="4"/>
  <c r="K159" i="4"/>
  <c r="M159" i="4" s="1"/>
  <c r="L159" i="4"/>
  <c r="P159" i="4" s="1"/>
  <c r="K160" i="4"/>
  <c r="L160" i="4"/>
  <c r="P160" i="4" s="1"/>
  <c r="O160" i="4"/>
  <c r="Q160" i="4" s="1"/>
  <c r="K161" i="4"/>
  <c r="M161" i="4" s="1"/>
  <c r="L161" i="4"/>
  <c r="O161" i="4"/>
  <c r="Q161" i="4" s="1"/>
  <c r="P161" i="4"/>
  <c r="K162" i="4"/>
  <c r="L162" i="4"/>
  <c r="P162" i="4" s="1"/>
  <c r="Q162" i="4" s="1"/>
  <c r="M162" i="4"/>
  <c r="O162" i="4"/>
  <c r="K163" i="4"/>
  <c r="M163" i="4" s="1"/>
  <c r="L163" i="4"/>
  <c r="P163" i="4" s="1"/>
  <c r="K164" i="4"/>
  <c r="L164" i="4"/>
  <c r="P164" i="4" s="1"/>
  <c r="O164" i="4"/>
  <c r="Q164" i="4" s="1"/>
  <c r="K165" i="4"/>
  <c r="M165" i="4" s="1"/>
  <c r="L165" i="4"/>
  <c r="O165" i="4"/>
  <c r="Q165" i="4" s="1"/>
  <c r="P165" i="4"/>
  <c r="K166" i="4"/>
  <c r="L166" i="4"/>
  <c r="P166" i="4" s="1"/>
  <c r="Q166" i="4" s="1"/>
  <c r="M166" i="4"/>
  <c r="O166" i="4"/>
  <c r="K167" i="4"/>
  <c r="M167" i="4" s="1"/>
  <c r="L167" i="4"/>
  <c r="P167" i="4" s="1"/>
  <c r="K168" i="4"/>
  <c r="L168" i="4"/>
  <c r="P168" i="4" s="1"/>
  <c r="O168" i="4"/>
  <c r="K169" i="4"/>
  <c r="M169" i="4" s="1"/>
  <c r="L169" i="4"/>
  <c r="O169" i="4"/>
  <c r="Q169" i="4" s="1"/>
  <c r="P169" i="4"/>
  <c r="K170" i="4"/>
  <c r="L170" i="4"/>
  <c r="P170" i="4" s="1"/>
  <c r="Q170" i="4" s="1"/>
  <c r="M170" i="4"/>
  <c r="O170" i="4"/>
  <c r="K171" i="4"/>
  <c r="M171" i="4" s="1"/>
  <c r="L171" i="4"/>
  <c r="P171" i="4" s="1"/>
  <c r="K172" i="4"/>
  <c r="L172" i="4"/>
  <c r="P172" i="4" s="1"/>
  <c r="O172" i="4"/>
  <c r="K173" i="4"/>
  <c r="M173" i="4" s="1"/>
  <c r="L173" i="4"/>
  <c r="O173" i="4"/>
  <c r="Q173" i="4" s="1"/>
  <c r="P173" i="4"/>
  <c r="K174" i="4"/>
  <c r="L174" i="4"/>
  <c r="P174" i="4" s="1"/>
  <c r="Q174" i="4" s="1"/>
  <c r="M174" i="4"/>
  <c r="O174" i="4"/>
  <c r="K175" i="4"/>
  <c r="M175" i="4" s="1"/>
  <c r="L175" i="4"/>
  <c r="P175" i="4" s="1"/>
  <c r="K176" i="4"/>
  <c r="L176" i="4"/>
  <c r="P176" i="4" s="1"/>
  <c r="O176" i="4"/>
  <c r="Q176" i="4" s="1"/>
  <c r="K177" i="4"/>
  <c r="M177" i="4" s="1"/>
  <c r="L177" i="4"/>
  <c r="O177" i="4"/>
  <c r="Q177" i="4" s="1"/>
  <c r="P177" i="4"/>
  <c r="K178" i="4"/>
  <c r="L178" i="4"/>
  <c r="P178" i="4" s="1"/>
  <c r="Q178" i="4" s="1"/>
  <c r="M178" i="4"/>
  <c r="O178" i="4"/>
  <c r="K179" i="4"/>
  <c r="M179" i="4" s="1"/>
  <c r="L179" i="4"/>
  <c r="P179" i="4" s="1"/>
  <c r="K180" i="4"/>
  <c r="L180" i="4"/>
  <c r="P180" i="4" s="1"/>
  <c r="O180" i="4"/>
  <c r="K181" i="4"/>
  <c r="M181" i="4" s="1"/>
  <c r="L181" i="4"/>
  <c r="O181" i="4"/>
  <c r="Q181" i="4" s="1"/>
  <c r="P181" i="4"/>
  <c r="K182" i="4"/>
  <c r="L182" i="4"/>
  <c r="P182" i="4" s="1"/>
  <c r="Q182" i="4" s="1"/>
  <c r="M182" i="4"/>
  <c r="O182" i="4"/>
  <c r="K183" i="4"/>
  <c r="M183" i="4" s="1"/>
  <c r="L183" i="4"/>
  <c r="P183" i="4" s="1"/>
  <c r="K184" i="4"/>
  <c r="L184" i="4"/>
  <c r="P184" i="4" s="1"/>
  <c r="O184" i="4"/>
  <c r="Q184" i="4" s="1"/>
  <c r="K185" i="4"/>
  <c r="M185" i="4" s="1"/>
  <c r="L185" i="4"/>
  <c r="O185" i="4"/>
  <c r="Q185" i="4" s="1"/>
  <c r="P185" i="4"/>
  <c r="K186" i="4"/>
  <c r="L186" i="4"/>
  <c r="P186" i="4" s="1"/>
  <c r="Q186" i="4" s="1"/>
  <c r="M186" i="4"/>
  <c r="O186" i="4"/>
  <c r="K187" i="4"/>
  <c r="M187" i="4" s="1"/>
  <c r="L187" i="4"/>
  <c r="P187" i="4" s="1"/>
  <c r="K188" i="4"/>
  <c r="L188" i="4"/>
  <c r="P188" i="4" s="1"/>
  <c r="O188" i="4"/>
  <c r="K189" i="4"/>
  <c r="M189" i="4" s="1"/>
  <c r="L189" i="4"/>
  <c r="O189" i="4"/>
  <c r="Q189" i="4" s="1"/>
  <c r="P189" i="4"/>
  <c r="K190" i="4"/>
  <c r="L190" i="4"/>
  <c r="P190" i="4" s="1"/>
  <c r="Q190" i="4" s="1"/>
  <c r="M190" i="4"/>
  <c r="O190" i="4"/>
  <c r="K191" i="4"/>
  <c r="M191" i="4" s="1"/>
  <c r="L191" i="4"/>
  <c r="P191" i="4" s="1"/>
  <c r="K192" i="4"/>
  <c r="L192" i="4"/>
  <c r="P192" i="4" s="1"/>
  <c r="O192" i="4"/>
  <c r="Q192" i="4" s="1"/>
  <c r="K193" i="4"/>
  <c r="M193" i="4" s="1"/>
  <c r="L193" i="4"/>
  <c r="O193" i="4"/>
  <c r="Q193" i="4" s="1"/>
  <c r="P193" i="4"/>
  <c r="K194" i="4"/>
  <c r="L194" i="4"/>
  <c r="P194" i="4" s="1"/>
  <c r="Q194" i="4" s="1"/>
  <c r="M194" i="4"/>
  <c r="O194" i="4"/>
  <c r="K195" i="4"/>
  <c r="M195" i="4" s="1"/>
  <c r="L195" i="4"/>
  <c r="P195" i="4" s="1"/>
  <c r="K196" i="4"/>
  <c r="L196" i="4"/>
  <c r="P196" i="4" s="1"/>
  <c r="O196" i="4"/>
  <c r="Q196" i="4" s="1"/>
  <c r="K197" i="4"/>
  <c r="M197" i="4" s="1"/>
  <c r="L197" i="4"/>
  <c r="O197" i="4"/>
  <c r="Q197" i="4" s="1"/>
  <c r="P197" i="4"/>
  <c r="K198" i="4"/>
  <c r="L198" i="4"/>
  <c r="P198" i="4" s="1"/>
  <c r="Q198" i="4" s="1"/>
  <c r="M198" i="4"/>
  <c r="O198" i="4"/>
  <c r="K199" i="4"/>
  <c r="M199" i="4" s="1"/>
  <c r="L199" i="4"/>
  <c r="P199" i="4" s="1"/>
  <c r="K200" i="4"/>
  <c r="L200" i="4"/>
  <c r="P200" i="4" s="1"/>
  <c r="O200" i="4"/>
  <c r="K201" i="4"/>
  <c r="M201" i="4" s="1"/>
  <c r="L201" i="4"/>
  <c r="O201" i="4"/>
  <c r="Q201" i="4" s="1"/>
  <c r="P201" i="4"/>
  <c r="K202" i="4"/>
  <c r="L202" i="4"/>
  <c r="P202" i="4" s="1"/>
  <c r="Q202" i="4" s="1"/>
  <c r="M202" i="4"/>
  <c r="O202" i="4"/>
  <c r="K203" i="4"/>
  <c r="M203" i="4" s="1"/>
  <c r="L203" i="4"/>
  <c r="P203" i="4" s="1"/>
  <c r="K204" i="4"/>
  <c r="L204" i="4"/>
  <c r="P204" i="4" s="1"/>
  <c r="O204" i="4"/>
  <c r="K205" i="4"/>
  <c r="M205" i="4" s="1"/>
  <c r="L205" i="4"/>
  <c r="O205" i="4"/>
  <c r="Q205" i="4" s="1"/>
  <c r="P205" i="4"/>
  <c r="K206" i="4"/>
  <c r="L206" i="4"/>
  <c r="P206" i="4" s="1"/>
  <c r="Q206" i="4" s="1"/>
  <c r="M206" i="4"/>
  <c r="O206" i="4"/>
  <c r="K207" i="4"/>
  <c r="M207" i="4" s="1"/>
  <c r="L207" i="4"/>
  <c r="P207" i="4" s="1"/>
  <c r="K208" i="4"/>
  <c r="L208" i="4"/>
  <c r="P208" i="4" s="1"/>
  <c r="O208" i="4"/>
  <c r="Q208" i="4" s="1"/>
  <c r="K209" i="4"/>
  <c r="M209" i="4" s="1"/>
  <c r="L209" i="4"/>
  <c r="O209" i="4"/>
  <c r="Q209" i="4" s="1"/>
  <c r="P209" i="4"/>
  <c r="K210" i="4"/>
  <c r="L210" i="4"/>
  <c r="P210" i="4" s="1"/>
  <c r="Q210" i="4" s="1"/>
  <c r="M210" i="4"/>
  <c r="O210" i="4"/>
  <c r="K211" i="4"/>
  <c r="M211" i="4" s="1"/>
  <c r="L211" i="4"/>
  <c r="P211" i="4" s="1"/>
  <c r="K212" i="4"/>
  <c r="L212" i="4"/>
  <c r="P212" i="4" s="1"/>
  <c r="O212" i="4"/>
  <c r="K213" i="4"/>
  <c r="M213" i="4" s="1"/>
  <c r="L213" i="4"/>
  <c r="O213" i="4"/>
  <c r="Q213" i="4" s="1"/>
  <c r="P213" i="4"/>
  <c r="K214" i="4"/>
  <c r="L214" i="4"/>
  <c r="P214" i="4" s="1"/>
  <c r="Q214" i="4" s="1"/>
  <c r="M214" i="4"/>
  <c r="O214" i="4"/>
  <c r="K215" i="4"/>
  <c r="M215" i="4" s="1"/>
  <c r="L215" i="4"/>
  <c r="P215" i="4" s="1"/>
  <c r="K216" i="4"/>
  <c r="L216" i="4"/>
  <c r="P216" i="4" s="1"/>
  <c r="O216" i="4"/>
  <c r="Q216" i="4" s="1"/>
  <c r="K217" i="4"/>
  <c r="M217" i="4" s="1"/>
  <c r="L217" i="4"/>
  <c r="O217" i="4"/>
  <c r="Q217" i="4" s="1"/>
  <c r="P217" i="4"/>
  <c r="K218" i="4"/>
  <c r="L218" i="4"/>
  <c r="P218" i="4" s="1"/>
  <c r="Q218" i="4" s="1"/>
  <c r="M218" i="4"/>
  <c r="O218" i="4"/>
  <c r="K219" i="4"/>
  <c r="M219" i="4" s="1"/>
  <c r="L219" i="4"/>
  <c r="P219" i="4" s="1"/>
  <c r="K220" i="4"/>
  <c r="L220" i="4"/>
  <c r="P220" i="4" s="1"/>
  <c r="O220" i="4"/>
  <c r="K221" i="4"/>
  <c r="M221" i="4" s="1"/>
  <c r="L221" i="4"/>
  <c r="O221" i="4"/>
  <c r="Q221" i="4" s="1"/>
  <c r="P221" i="4"/>
  <c r="K222" i="4"/>
  <c r="L222" i="4"/>
  <c r="P222" i="4" s="1"/>
  <c r="Q222" i="4" s="1"/>
  <c r="M222" i="4"/>
  <c r="O222" i="4"/>
  <c r="K223" i="4"/>
  <c r="M223" i="4" s="1"/>
  <c r="L223" i="4"/>
  <c r="P223" i="4" s="1"/>
  <c r="K224" i="4"/>
  <c r="L224" i="4"/>
  <c r="P224" i="4" s="1"/>
  <c r="O224" i="4"/>
  <c r="Q224" i="4" s="1"/>
  <c r="K225" i="4"/>
  <c r="M225" i="4" s="1"/>
  <c r="L225" i="4"/>
  <c r="O225" i="4"/>
  <c r="Q225" i="4" s="1"/>
  <c r="P225" i="4"/>
  <c r="O226" i="4"/>
  <c r="H5" i="3"/>
  <c r="J5" i="3" s="1"/>
  <c r="H7" i="3"/>
  <c r="J7" i="3" s="1"/>
  <c r="H9" i="3"/>
  <c r="J9" i="3" s="1"/>
  <c r="H11" i="3"/>
  <c r="J11" i="3"/>
  <c r="H13" i="3"/>
  <c r="J13" i="3" s="1"/>
  <c r="H15" i="3"/>
  <c r="J15" i="3" s="1"/>
  <c r="H20" i="3"/>
  <c r="J20" i="3" s="1"/>
  <c r="H25" i="3"/>
  <c r="J25" i="3"/>
  <c r="H27" i="3"/>
  <c r="J27" i="3" s="1"/>
  <c r="H29" i="3"/>
  <c r="J29" i="3" s="1"/>
  <c r="H31" i="3"/>
  <c r="J31" i="3" s="1"/>
  <c r="H34" i="3"/>
  <c r="J34" i="3"/>
  <c r="H36" i="3"/>
  <c r="J36" i="3" s="1"/>
  <c r="H38" i="3"/>
  <c r="J38" i="3" s="1"/>
  <c r="H40" i="3"/>
  <c r="J40" i="3" s="1"/>
  <c r="H42" i="3"/>
  <c r="J42" i="3"/>
  <c r="H44" i="3"/>
  <c r="J44" i="3" s="1"/>
  <c r="H46" i="3"/>
  <c r="J46" i="3" s="1"/>
  <c r="H48" i="3"/>
  <c r="J48" i="3" s="1"/>
  <c r="H50" i="3"/>
  <c r="J50" i="3"/>
  <c r="H52" i="3"/>
  <c r="J52" i="3" s="1"/>
  <c r="H54" i="3"/>
  <c r="J54" i="3" s="1"/>
  <c r="H57" i="3"/>
  <c r="J57" i="3" s="1"/>
  <c r="H60" i="3"/>
  <c r="J60" i="3"/>
  <c r="H64" i="3"/>
  <c r="J64" i="3" s="1"/>
  <c r="H66" i="3"/>
  <c r="J66" i="3" s="1"/>
  <c r="H68" i="3"/>
  <c r="J68" i="3" s="1"/>
  <c r="H70" i="3"/>
  <c r="J70" i="3"/>
  <c r="H72" i="3"/>
  <c r="J72" i="3" s="1"/>
  <c r="H74" i="3"/>
  <c r="J74" i="3" s="1"/>
  <c r="H76" i="3"/>
  <c r="J76" i="3" s="1"/>
  <c r="H78" i="3"/>
  <c r="J78" i="3"/>
  <c r="H80" i="3"/>
  <c r="J80" i="3" s="1"/>
  <c r="H82" i="3"/>
  <c r="J82" i="3" s="1"/>
  <c r="H84" i="3"/>
  <c r="J84" i="3" s="1"/>
  <c r="H86" i="3"/>
  <c r="J86" i="3"/>
  <c r="H88" i="3"/>
  <c r="J88" i="3" s="1"/>
  <c r="H90" i="3"/>
  <c r="J90" i="3" s="1"/>
  <c r="H92" i="3"/>
  <c r="J92" i="3" s="1"/>
  <c r="H94" i="3"/>
  <c r="J94" i="3"/>
  <c r="H96" i="3"/>
  <c r="J96" i="3" s="1"/>
  <c r="H98" i="3"/>
  <c r="J98" i="3" s="1"/>
  <c r="H100" i="3"/>
  <c r="J100" i="3" s="1"/>
  <c r="H102" i="3"/>
  <c r="J102" i="3"/>
  <c r="H104" i="3"/>
  <c r="J104" i="3" s="1"/>
  <c r="H106" i="3"/>
  <c r="J106" i="3" s="1"/>
  <c r="H107" i="3"/>
  <c r="J107" i="3" s="1"/>
  <c r="H108" i="3"/>
  <c r="J108" i="3"/>
  <c r="H109" i="3"/>
  <c r="J109" i="3" s="1"/>
  <c r="H110" i="3"/>
  <c r="J110" i="3" s="1"/>
  <c r="H111" i="3"/>
  <c r="J111" i="3" s="1"/>
  <c r="H112" i="3"/>
  <c r="J112" i="3"/>
  <c r="H113" i="3"/>
  <c r="J113" i="3" s="1"/>
  <c r="H114" i="3"/>
  <c r="J114" i="3" s="1"/>
  <c r="H115" i="3"/>
  <c r="J115" i="3" s="1"/>
  <c r="H116" i="3"/>
  <c r="J116" i="3"/>
  <c r="H117" i="3"/>
  <c r="J117" i="3" s="1"/>
  <c r="H118" i="3"/>
  <c r="J118" i="3" s="1"/>
  <c r="H119" i="3"/>
  <c r="J119" i="3" s="1"/>
  <c r="H120" i="3"/>
  <c r="J120" i="3"/>
  <c r="H121" i="3"/>
  <c r="J121" i="3" s="1"/>
  <c r="H122" i="3"/>
  <c r="J122" i="3" s="1"/>
  <c r="H123" i="3"/>
  <c r="J123" i="3" s="1"/>
  <c r="H124" i="3"/>
  <c r="J124" i="3"/>
  <c r="H125" i="3"/>
  <c r="J125" i="3" s="1"/>
  <c r="H126" i="3"/>
  <c r="J126" i="3" s="1"/>
  <c r="H127" i="3"/>
  <c r="J127" i="3" s="1"/>
  <c r="H128" i="3"/>
  <c r="J128" i="3"/>
  <c r="H129" i="3"/>
  <c r="J129" i="3" s="1"/>
  <c r="H130" i="3"/>
  <c r="J130" i="3" s="1"/>
  <c r="H131" i="3"/>
  <c r="J131" i="3" s="1"/>
  <c r="H132" i="3"/>
  <c r="J132" i="3"/>
  <c r="Q200" i="4" l="1"/>
  <c r="Q168" i="4"/>
  <c r="Q136" i="4"/>
  <c r="Q104" i="4"/>
  <c r="Q72" i="4"/>
  <c r="Q212" i="4"/>
  <c r="Q180" i="4"/>
  <c r="Q148" i="4"/>
  <c r="Q116" i="4"/>
  <c r="Q84" i="4"/>
  <c r="Q64" i="4"/>
  <c r="Q56" i="4"/>
  <c r="Q48" i="4"/>
  <c r="Q40" i="4"/>
  <c r="Q32" i="4"/>
  <c r="Q204" i="4"/>
  <c r="Q172" i="4"/>
  <c r="Q140" i="4"/>
  <c r="Q108" i="4"/>
  <c r="Q76" i="4"/>
  <c r="J133" i="3"/>
  <c r="Q112" i="4"/>
  <c r="Q220" i="4"/>
  <c r="Q188" i="4"/>
  <c r="Q156" i="4"/>
  <c r="Q124" i="4"/>
  <c r="Q92" i="4"/>
  <c r="Q28" i="4"/>
  <c r="W1302" i="9"/>
  <c r="M224" i="4"/>
  <c r="M220" i="4"/>
  <c r="M216" i="4"/>
  <c r="M212" i="4"/>
  <c r="M208" i="4"/>
  <c r="M204" i="4"/>
  <c r="M200" i="4"/>
  <c r="M196" i="4"/>
  <c r="M192" i="4"/>
  <c r="M188" i="4"/>
  <c r="M184" i="4"/>
  <c r="M180" i="4"/>
  <c r="M176" i="4"/>
  <c r="M172" i="4"/>
  <c r="M168" i="4"/>
  <c r="M164" i="4"/>
  <c r="M160" i="4"/>
  <c r="M156" i="4"/>
  <c r="M152" i="4"/>
  <c r="M148" i="4"/>
  <c r="M144" i="4"/>
  <c r="M140" i="4"/>
  <c r="M136" i="4"/>
  <c r="M132" i="4"/>
  <c r="M128" i="4"/>
  <c r="M124" i="4"/>
  <c r="M120" i="4"/>
  <c r="M116" i="4"/>
  <c r="M112" i="4"/>
  <c r="M108" i="4"/>
  <c r="M104" i="4"/>
  <c r="M100" i="4"/>
  <c r="M96" i="4"/>
  <c r="M92" i="4"/>
  <c r="M88" i="4"/>
  <c r="M84" i="4"/>
  <c r="M80" i="4"/>
  <c r="M76" i="4"/>
  <c r="M72" i="4"/>
  <c r="M68" i="4"/>
  <c r="M64" i="4"/>
  <c r="M60" i="4"/>
  <c r="M56" i="4"/>
  <c r="M52" i="4"/>
  <c r="M48" i="4"/>
  <c r="M44" i="4"/>
  <c r="M40" i="4"/>
  <c r="M36" i="4"/>
  <c r="M32" i="4"/>
  <c r="M28" i="4"/>
  <c r="P52" i="6"/>
  <c r="O1127" i="7"/>
  <c r="O1030" i="7"/>
  <c r="O1073" i="7"/>
  <c r="I1000" i="7"/>
  <c r="O998" i="7" s="1"/>
  <c r="I1002" i="7"/>
  <c r="O1000" i="7" s="1"/>
  <c r="O775" i="7"/>
  <c r="O683" i="7"/>
  <c r="S1394" i="9"/>
  <c r="W1394" i="9" s="1"/>
  <c r="Q1394" i="9"/>
  <c r="S1389" i="9"/>
  <c r="W1389" i="9" s="1"/>
  <c r="Q1389" i="9"/>
  <c r="W1238" i="9"/>
  <c r="X1236" i="9" s="1"/>
  <c r="S1405" i="9"/>
  <c r="Q1405" i="9"/>
  <c r="U1328" i="9"/>
  <c r="Q1328" i="9"/>
  <c r="W1292" i="9"/>
  <c r="S1250" i="9"/>
  <c r="W1250" i="9" s="1"/>
  <c r="Q1250" i="9"/>
  <c r="M23" i="4"/>
  <c r="M19" i="4"/>
  <c r="M15" i="4"/>
  <c r="M11" i="4"/>
  <c r="M9" i="4"/>
  <c r="O9" i="4"/>
  <c r="Q9" i="4" s="1"/>
  <c r="Q3" i="4"/>
  <c r="P68" i="6"/>
  <c r="P4" i="6"/>
  <c r="O1211" i="7"/>
  <c r="O1143" i="7"/>
  <c r="O1079" i="7"/>
  <c r="O1029" i="7"/>
  <c r="O1072" i="7"/>
  <c r="O1068" i="7"/>
  <c r="O1025" i="7"/>
  <c r="O889" i="7"/>
  <c r="O699" i="7"/>
  <c r="U1252" i="9"/>
  <c r="W1252" i="9" s="1"/>
  <c r="Q1252" i="9"/>
  <c r="M5" i="4"/>
  <c r="O5" i="4"/>
  <c r="Q5" i="4" s="1"/>
  <c r="M21" i="4"/>
  <c r="O21" i="4"/>
  <c r="Q21" i="4" s="1"/>
  <c r="M17" i="4"/>
  <c r="O17" i="4"/>
  <c r="Q17" i="4" s="1"/>
  <c r="M13" i="4"/>
  <c r="O13" i="4"/>
  <c r="Q13" i="4" s="1"/>
  <c r="P44" i="6"/>
  <c r="W1349" i="9"/>
  <c r="Q23" i="4"/>
  <c r="Q19" i="4"/>
  <c r="Q15" i="4"/>
  <c r="Q11" i="4"/>
  <c r="O1032" i="7"/>
  <c r="O1075" i="7"/>
  <c r="O1071" i="7"/>
  <c r="O1028" i="7"/>
  <c r="W1407" i="9"/>
  <c r="W1338" i="9"/>
  <c r="O223" i="4"/>
  <c r="Q223" i="4" s="1"/>
  <c r="O219" i="4"/>
  <c r="Q219" i="4" s="1"/>
  <c r="O215" i="4"/>
  <c r="Q215" i="4" s="1"/>
  <c r="O211" i="4"/>
  <c r="Q211" i="4" s="1"/>
  <c r="O207" i="4"/>
  <c r="Q207" i="4" s="1"/>
  <c r="O203" i="4"/>
  <c r="Q203" i="4" s="1"/>
  <c r="O199" i="4"/>
  <c r="Q199" i="4" s="1"/>
  <c r="O195" i="4"/>
  <c r="Q195" i="4" s="1"/>
  <c r="O191" i="4"/>
  <c r="Q191" i="4" s="1"/>
  <c r="O187" i="4"/>
  <c r="Q187" i="4" s="1"/>
  <c r="O183" i="4"/>
  <c r="Q183" i="4" s="1"/>
  <c r="O179" i="4"/>
  <c r="Q179" i="4" s="1"/>
  <c r="O175" i="4"/>
  <c r="Q175" i="4" s="1"/>
  <c r="O171" i="4"/>
  <c r="Q171" i="4" s="1"/>
  <c r="O167" i="4"/>
  <c r="Q167" i="4" s="1"/>
  <c r="O163" i="4"/>
  <c r="Q163" i="4" s="1"/>
  <c r="O159" i="4"/>
  <c r="Q159" i="4" s="1"/>
  <c r="O155" i="4"/>
  <c r="Q155" i="4" s="1"/>
  <c r="O151" i="4"/>
  <c r="Q151" i="4" s="1"/>
  <c r="O147" i="4"/>
  <c r="Q147" i="4" s="1"/>
  <c r="O143" i="4"/>
  <c r="Q143" i="4" s="1"/>
  <c r="O139" i="4"/>
  <c r="Q139" i="4" s="1"/>
  <c r="O135" i="4"/>
  <c r="Q135" i="4" s="1"/>
  <c r="O131" i="4"/>
  <c r="Q131" i="4" s="1"/>
  <c r="O127" i="4"/>
  <c r="Q127" i="4" s="1"/>
  <c r="O123" i="4"/>
  <c r="Q123" i="4" s="1"/>
  <c r="O119" i="4"/>
  <c r="Q119" i="4" s="1"/>
  <c r="O115" i="4"/>
  <c r="Q115" i="4" s="1"/>
  <c r="O111" i="4"/>
  <c r="Q111" i="4" s="1"/>
  <c r="O107" i="4"/>
  <c r="Q107" i="4" s="1"/>
  <c r="O103" i="4"/>
  <c r="Q103" i="4" s="1"/>
  <c r="O99" i="4"/>
  <c r="Q99" i="4" s="1"/>
  <c r="O95" i="4"/>
  <c r="Q95" i="4" s="1"/>
  <c r="O91" i="4"/>
  <c r="Q91" i="4" s="1"/>
  <c r="O87" i="4"/>
  <c r="Q87" i="4" s="1"/>
  <c r="O83" i="4"/>
  <c r="Q83" i="4" s="1"/>
  <c r="O79" i="4"/>
  <c r="Q79" i="4" s="1"/>
  <c r="O75" i="4"/>
  <c r="Q75" i="4" s="1"/>
  <c r="O71" i="4"/>
  <c r="Q71" i="4" s="1"/>
  <c r="O67" i="4"/>
  <c r="Q67" i="4" s="1"/>
  <c r="O63" i="4"/>
  <c r="Q63" i="4" s="1"/>
  <c r="O59" i="4"/>
  <c r="Q59" i="4" s="1"/>
  <c r="O55" i="4"/>
  <c r="Q55" i="4" s="1"/>
  <c r="O51" i="4"/>
  <c r="Q51" i="4" s="1"/>
  <c r="O47" i="4"/>
  <c r="Q47" i="4" s="1"/>
  <c r="O43" i="4"/>
  <c r="Q43" i="4" s="1"/>
  <c r="O39" i="4"/>
  <c r="Q39" i="4" s="1"/>
  <c r="O35" i="4"/>
  <c r="Q35" i="4" s="1"/>
  <c r="O31" i="4"/>
  <c r="Q31" i="4" s="1"/>
  <c r="O27" i="4"/>
  <c r="Q27" i="4" s="1"/>
  <c r="O24" i="4"/>
  <c r="Q24" i="4" s="1"/>
  <c r="Q20" i="4"/>
  <c r="Q16" i="4"/>
  <c r="Q12" i="4"/>
  <c r="M10" i="4"/>
  <c r="O1169" i="7"/>
  <c r="O1135" i="7"/>
  <c r="O783" i="7"/>
  <c r="O691" i="7"/>
  <c r="U1366" i="9"/>
  <c r="Q1366" i="9"/>
  <c r="S1269" i="9"/>
  <c r="W1269" i="9" s="1"/>
  <c r="Q1269" i="9"/>
  <c r="S1264" i="9"/>
  <c r="W1264" i="9" s="1"/>
  <c r="Q1264" i="9"/>
  <c r="U1259" i="9"/>
  <c r="Q1259" i="9"/>
  <c r="M22" i="4"/>
  <c r="M18" i="4"/>
  <c r="Q6" i="4"/>
  <c r="P36" i="6"/>
  <c r="O1074" i="7"/>
  <c r="O1031" i="7"/>
  <c r="O1070" i="7"/>
  <c r="O1027" i="7"/>
  <c r="O551" i="7"/>
  <c r="S1285" i="9"/>
  <c r="Q1285" i="9"/>
  <c r="S1280" i="9"/>
  <c r="W1280" i="9" s="1"/>
  <c r="Q1280" i="9"/>
  <c r="O1067" i="7"/>
  <c r="O617" i="7"/>
  <c r="O573" i="7"/>
  <c r="O509" i="7"/>
  <c r="O434" i="7"/>
  <c r="O370" i="7"/>
  <c r="O304" i="7"/>
  <c r="O167" i="7"/>
  <c r="O94" i="7"/>
  <c r="O46" i="7"/>
  <c r="O30" i="7"/>
  <c r="O14" i="7"/>
  <c r="W1421" i="9"/>
  <c r="S1416" i="9"/>
  <c r="W1416" i="9" s="1"/>
  <c r="Q1416" i="9"/>
  <c r="W1411" i="9"/>
  <c r="Q1409" i="9"/>
  <c r="W1403" i="9"/>
  <c r="W1387" i="9"/>
  <c r="T1384" i="9"/>
  <c r="S1382" i="9"/>
  <c r="W1382" i="9" s="1"/>
  <c r="Q1382" i="9"/>
  <c r="W1375" i="9"/>
  <c r="Q1371" i="9"/>
  <c r="W1366" i="9"/>
  <c r="W1359" i="9"/>
  <c r="Q1355" i="9"/>
  <c r="W1353" i="9"/>
  <c r="Q1348" i="9"/>
  <c r="S1345" i="9"/>
  <c r="W1345" i="9" s="1"/>
  <c r="Q1345" i="9"/>
  <c r="U1340" i="9"/>
  <c r="W1340" i="9" s="1"/>
  <c r="Q1340" i="9"/>
  <c r="W1328" i="9"/>
  <c r="S1326" i="9"/>
  <c r="Q1326" i="9"/>
  <c r="W1321" i="9"/>
  <c r="Q1319" i="9"/>
  <c r="W1314" i="9"/>
  <c r="W1309" i="9"/>
  <c r="W1304" i="9"/>
  <c r="W1299" i="9"/>
  <c r="U1294" i="9"/>
  <c r="Q1294" i="9"/>
  <c r="W1278" i="9"/>
  <c r="W1262" i="9"/>
  <c r="W1259" i="9"/>
  <c r="W1245" i="9"/>
  <c r="T1236" i="9"/>
  <c r="S1393" i="9"/>
  <c r="W1393" i="9" s="1"/>
  <c r="Q1393" i="9"/>
  <c r="U1370" i="9"/>
  <c r="W1370" i="9" s="1"/>
  <c r="Q1370" i="9"/>
  <c r="W1352" i="9"/>
  <c r="X1352" i="9" s="1"/>
  <c r="T1352" i="9"/>
  <c r="U1347" i="9"/>
  <c r="W1347" i="9" s="1"/>
  <c r="Q1347" i="9"/>
  <c r="W1294" i="9"/>
  <c r="S1284" i="9"/>
  <c r="W1284" i="9" s="1"/>
  <c r="Q1284" i="9"/>
  <c r="S1268" i="9"/>
  <c r="W1268" i="9" s="1"/>
  <c r="Q1268" i="9"/>
  <c r="U1244" i="9"/>
  <c r="W1244" i="9" s="1"/>
  <c r="Q1244" i="9"/>
  <c r="W969" i="9"/>
  <c r="W943" i="9"/>
  <c r="V931" i="9"/>
  <c r="I1003" i="7"/>
  <c r="O1001" i="7" s="1"/>
  <c r="O633" i="7"/>
  <c r="O593" i="7"/>
  <c r="O525" i="7"/>
  <c r="O482" i="7"/>
  <c r="O418" i="7"/>
  <c r="O352" i="7"/>
  <c r="O275" i="7"/>
  <c r="S1420" i="9"/>
  <c r="W1420" i="9" s="1"/>
  <c r="Q1420" i="9"/>
  <c r="W1415" i="9"/>
  <c r="W1409" i="9"/>
  <c r="W1391" i="9"/>
  <c r="W1381" i="9"/>
  <c r="Q1375" i="9"/>
  <c r="W1363" i="9"/>
  <c r="Q1359" i="9"/>
  <c r="V1352" i="9"/>
  <c r="W1344" i="9"/>
  <c r="W1337" i="9"/>
  <c r="U1332" i="9"/>
  <c r="W1332" i="9" s="1"/>
  <c r="Q1332" i="9"/>
  <c r="W1325" i="9"/>
  <c r="W1319" i="9"/>
  <c r="Q1314" i="9"/>
  <c r="Q1299" i="9"/>
  <c r="W1291" i="9"/>
  <c r="U1286" i="9"/>
  <c r="W1286" i="9" s="1"/>
  <c r="Q1286" i="9"/>
  <c r="W1282" i="9"/>
  <c r="W1266" i="9"/>
  <c r="S1249" i="9"/>
  <c r="W1249" i="9" s="1"/>
  <c r="Q1249" i="9"/>
  <c r="W1408" i="9"/>
  <c r="T1408" i="9"/>
  <c r="S1397" i="9"/>
  <c r="W1397" i="9" s="1"/>
  <c r="Q1397" i="9"/>
  <c r="U1374" i="9"/>
  <c r="Q1374" i="9"/>
  <c r="U1358" i="9"/>
  <c r="V1354" i="9" s="1"/>
  <c r="Q1358" i="9"/>
  <c r="W1318" i="9"/>
  <c r="X1318" i="9" s="1"/>
  <c r="U1313" i="9"/>
  <c r="Q1313" i="9"/>
  <c r="U1298" i="9"/>
  <c r="Q1298" i="9"/>
  <c r="S1272" i="9"/>
  <c r="W1272" i="9" s="1"/>
  <c r="Q1272" i="9"/>
  <c r="V1258" i="9"/>
  <c r="W1225" i="9"/>
  <c r="T1106" i="9"/>
  <c r="W1106" i="9"/>
  <c r="X1106" i="9" s="1"/>
  <c r="W928" i="9"/>
  <c r="X928" i="9" s="1"/>
  <c r="T928" i="9"/>
  <c r="O657" i="7"/>
  <c r="O597" i="7"/>
  <c r="O541" i="7"/>
  <c r="O466" i="7"/>
  <c r="O402" i="7"/>
  <c r="O336" i="7"/>
  <c r="O257" i="7"/>
  <c r="O159" i="7"/>
  <c r="O86" i="7"/>
  <c r="O54" i="7"/>
  <c r="O38" i="7"/>
  <c r="O22" i="7"/>
  <c r="O6" i="7"/>
  <c r="W1419" i="9"/>
  <c r="W1413" i="9"/>
  <c r="V1408" i="9"/>
  <c r="W1395" i="9"/>
  <c r="W1385" i="9"/>
  <c r="W1379" i="9"/>
  <c r="W1374" i="9"/>
  <c r="Q1363" i="9"/>
  <c r="W1358" i="9"/>
  <c r="U1351" i="9"/>
  <c r="Q1351" i="9"/>
  <c r="W1342" i="9"/>
  <c r="Q1337" i="9"/>
  <c r="W1323" i="9"/>
  <c r="V1318" i="9"/>
  <c r="W1313" i="9"/>
  <c r="W1298" i="9"/>
  <c r="Q1291" i="9"/>
  <c r="W1270" i="9"/>
  <c r="W1258" i="9"/>
  <c r="X1258" i="9" s="1"/>
  <c r="T1258" i="9"/>
  <c r="W1253" i="9"/>
  <c r="S1241" i="9"/>
  <c r="Q1241" i="9"/>
  <c r="O362" i="7"/>
  <c r="O283" i="7"/>
  <c r="O229" i="7"/>
  <c r="O213" i="7"/>
  <c r="O197" i="7"/>
  <c r="O181" i="7"/>
  <c r="O73" i="7"/>
  <c r="O57" i="7"/>
  <c r="W1422" i="9"/>
  <c r="Q1408" i="9"/>
  <c r="S1401" i="9"/>
  <c r="W1401" i="9" s="1"/>
  <c r="Q1401" i="9"/>
  <c r="W1396" i="9"/>
  <c r="W1390" i="9"/>
  <c r="V1385" i="9"/>
  <c r="U1378" i="9"/>
  <c r="V1378" i="9" s="1"/>
  <c r="Q1378" i="9"/>
  <c r="U1362" i="9"/>
  <c r="Q1362" i="9"/>
  <c r="W1351" i="9"/>
  <c r="V1346" i="9"/>
  <c r="W1341" i="9"/>
  <c r="U1336" i="9"/>
  <c r="W1336" i="9" s="1"/>
  <c r="Q1336" i="9"/>
  <c r="Q1318" i="9"/>
  <c r="S1307" i="9"/>
  <c r="W1307" i="9" s="1"/>
  <c r="Q1307" i="9"/>
  <c r="U1290" i="9"/>
  <c r="Q1290" i="9"/>
  <c r="S1276" i="9"/>
  <c r="W1276" i="9" s="1"/>
  <c r="Q1276" i="9"/>
  <c r="Q1260" i="9"/>
  <c r="U1260" i="9"/>
  <c r="V1260" i="9" s="1"/>
  <c r="V1255" i="9"/>
  <c r="W1240" i="9"/>
  <c r="Q1421" i="9"/>
  <c r="W1417" i="9"/>
  <c r="S1412" i="9"/>
  <c r="W1412" i="9" s="1"/>
  <c r="Q1412" i="9"/>
  <c r="U1407" i="9"/>
  <c r="V1405" i="9" s="1"/>
  <c r="Q1407" i="9"/>
  <c r="W1399" i="9"/>
  <c r="Q1385" i="9"/>
  <c r="W1383" i="9"/>
  <c r="W1378" i="9"/>
  <c r="W1371" i="9"/>
  <c r="Q1367" i="9"/>
  <c r="W1362" i="9"/>
  <c r="W1355" i="9"/>
  <c r="X1354" i="9" s="1"/>
  <c r="Q1353" i="9"/>
  <c r="W1348" i="9"/>
  <c r="W1346" i="9"/>
  <c r="V1341" i="9"/>
  <c r="Q1329" i="9"/>
  <c r="S1322" i="9"/>
  <c r="W1322" i="9" s="1"/>
  <c r="Q1322" i="9"/>
  <c r="U1317" i="9"/>
  <c r="W1317" i="9" s="1"/>
  <c r="Q1317" i="9"/>
  <c r="W1305" i="9"/>
  <c r="U1302" i="9"/>
  <c r="Q1302" i="9"/>
  <c r="W1290" i="9"/>
  <c r="W1274" i="9"/>
  <c r="S1257" i="9"/>
  <c r="W1257" i="9" s="1"/>
  <c r="Q1257" i="9"/>
  <c r="Q1253" i="9"/>
  <c r="Q1247" i="9"/>
  <c r="U1247" i="9"/>
  <c r="U1238" i="9"/>
  <c r="V1236" i="9" s="1"/>
  <c r="Q1238" i="9"/>
  <c r="Q1233" i="9"/>
  <c r="T1225" i="9"/>
  <c r="W1211" i="9"/>
  <c r="W1193" i="9"/>
  <c r="W1152" i="9"/>
  <c r="W1117" i="9"/>
  <c r="T1109" i="9"/>
  <c r="X1109" i="9" s="1"/>
  <c r="W1109" i="9"/>
  <c r="W1014" i="9"/>
  <c r="T934" i="9"/>
  <c r="V929" i="9"/>
  <c r="W929" i="9"/>
  <c r="W1218" i="9"/>
  <c r="V1215" i="9"/>
  <c r="T1209" i="9"/>
  <c r="W1209" i="9"/>
  <c r="X1209" i="9" s="1"/>
  <c r="V1111" i="9"/>
  <c r="U1349" i="9"/>
  <c r="U1338" i="9"/>
  <c r="U1334" i="9"/>
  <c r="W1334" i="9" s="1"/>
  <c r="U1330" i="9"/>
  <c r="W1330" i="9" s="1"/>
  <c r="U1315" i="9"/>
  <c r="W1315" i="9" s="1"/>
  <c r="U1311" i="9"/>
  <c r="U1300" i="9"/>
  <c r="W1300" i="9" s="1"/>
  <c r="U1296" i="9"/>
  <c r="W1296" i="9" s="1"/>
  <c r="U1292" i="9"/>
  <c r="U1288" i="9"/>
  <c r="W1288" i="9" s="1"/>
  <c r="U1254" i="9"/>
  <c r="W1254" i="9" s="1"/>
  <c r="U1248" i="9"/>
  <c r="W1248" i="9" s="1"/>
  <c r="W1247" i="9"/>
  <c r="U1240" i="9"/>
  <c r="V1239" i="9" s="1"/>
  <c r="W1220" i="9"/>
  <c r="W1197" i="9"/>
  <c r="V1192" i="9"/>
  <c r="W1100" i="9"/>
  <c r="W1061" i="9"/>
  <c r="W1018" i="9"/>
  <c r="W1009" i="9"/>
  <c r="W979" i="9"/>
  <c r="W971" i="9"/>
  <c r="W931" i="9"/>
  <c r="T931" i="9"/>
  <c r="W921" i="9"/>
  <c r="T921" i="9"/>
  <c r="W1234" i="9"/>
  <c r="W1222" i="9"/>
  <c r="W1052" i="9"/>
  <c r="W1022" i="9"/>
  <c r="W1015" i="9"/>
  <c r="S1425" i="9"/>
  <c r="S1406" i="9"/>
  <c r="W1406" i="9" s="1"/>
  <c r="S1377" i="9"/>
  <c r="W1377" i="9" s="1"/>
  <c r="S1373" i="9"/>
  <c r="W1373" i="9" s="1"/>
  <c r="S1369" i="9"/>
  <c r="W1369" i="9" s="1"/>
  <c r="S1365" i="9"/>
  <c r="W1365" i="9" s="1"/>
  <c r="S1361" i="9"/>
  <c r="W1361" i="9" s="1"/>
  <c r="S1357" i="9"/>
  <c r="W1357" i="9" s="1"/>
  <c r="S1350" i="9"/>
  <c r="W1350" i="9" s="1"/>
  <c r="S1339" i="9"/>
  <c r="W1339" i="9" s="1"/>
  <c r="S1335" i="9"/>
  <c r="W1335" i="9" s="1"/>
  <c r="S1331" i="9"/>
  <c r="W1331" i="9" s="1"/>
  <c r="S1327" i="9"/>
  <c r="W1327" i="9" s="1"/>
  <c r="S1316" i="9"/>
  <c r="W1316" i="9" s="1"/>
  <c r="S1312" i="9"/>
  <c r="W1312" i="9" s="1"/>
  <c r="S1301" i="9"/>
  <c r="W1301" i="9" s="1"/>
  <c r="S1297" i="9"/>
  <c r="W1297" i="9" s="1"/>
  <c r="S1293" i="9"/>
  <c r="W1293" i="9" s="1"/>
  <c r="S1289" i="9"/>
  <c r="W1289" i="9" s="1"/>
  <c r="S1255" i="9"/>
  <c r="V1209" i="9"/>
  <c r="T1186" i="9"/>
  <c r="T1107" i="9"/>
  <c r="V915" i="9"/>
  <c r="W915" i="9"/>
  <c r="X915" i="9" s="1"/>
  <c r="W1251" i="9"/>
  <c r="W1243" i="9"/>
  <c r="Q1237" i="9"/>
  <c r="W1216" i="9"/>
  <c r="W1176" i="9"/>
  <c r="W1098" i="9"/>
  <c r="W1036" i="9"/>
  <c r="W1017" i="9"/>
  <c r="W999" i="9"/>
  <c r="W991" i="9"/>
  <c r="W1206" i="9"/>
  <c r="Q1191" i="9"/>
  <c r="Q1187" i="9"/>
  <c r="Q1168" i="9"/>
  <c r="Q1164" i="9"/>
  <c r="S1159" i="9"/>
  <c r="W1159" i="9" s="1"/>
  <c r="S1155" i="9"/>
  <c r="W1155" i="9" s="1"/>
  <c r="Q1149" i="9"/>
  <c r="Q1145" i="9"/>
  <c r="Q1141" i="9"/>
  <c r="Q1137" i="9"/>
  <c r="Q1133" i="9"/>
  <c r="Q1129" i="9"/>
  <c r="Q1125" i="9"/>
  <c r="S1124" i="9"/>
  <c r="S1120" i="9"/>
  <c r="W1120" i="9" s="1"/>
  <c r="S1116" i="9"/>
  <c r="W1116" i="9" s="1"/>
  <c r="S1112" i="9"/>
  <c r="W1112" i="9" s="1"/>
  <c r="Q1110" i="9"/>
  <c r="Q1109" i="9"/>
  <c r="Q1106" i="9"/>
  <c r="Q1102" i="9"/>
  <c r="U1098" i="9"/>
  <c r="V1098" i="9" s="1"/>
  <c r="S1071" i="9"/>
  <c r="W1071" i="9" s="1"/>
  <c r="S1067" i="9"/>
  <c r="W1067" i="9" s="1"/>
  <c r="Q1037" i="9"/>
  <c r="U1026" i="9"/>
  <c r="W1026" i="9" s="1"/>
  <c r="Q1025" i="9"/>
  <c r="U1022" i="9"/>
  <c r="Q1021" i="9"/>
  <c r="Q1017" i="9"/>
  <c r="Q1009" i="9"/>
  <c r="Q1005" i="9"/>
  <c r="Q1001" i="9"/>
  <c r="Q997" i="9"/>
  <c r="Q993" i="9"/>
  <c r="Q989" i="9"/>
  <c r="Q985" i="9"/>
  <c r="Q981" i="9"/>
  <c r="Q977" i="9"/>
  <c r="Q973" i="9"/>
  <c r="Q969" i="9"/>
  <c r="S968" i="9"/>
  <c r="U947" i="9"/>
  <c r="W947" i="9" s="1"/>
  <c r="Q946" i="9"/>
  <c r="U943" i="9"/>
  <c r="Q942" i="9"/>
  <c r="S941" i="9"/>
  <c r="S937" i="9"/>
  <c r="W937" i="9" s="1"/>
  <c r="S930" i="9"/>
  <c r="W930" i="9" s="1"/>
  <c r="S927" i="9"/>
  <c r="W927" i="9" s="1"/>
  <c r="U922" i="9"/>
  <c r="W922" i="9" s="1"/>
  <c r="S920" i="9"/>
  <c r="W920" i="9" s="1"/>
  <c r="S916" i="9"/>
  <c r="W916" i="9" s="1"/>
  <c r="Q914" i="9"/>
  <c r="W914" i="9" s="1"/>
  <c r="X910" i="9" s="1"/>
  <c r="U912" i="9"/>
  <c r="V910" i="9" s="1"/>
  <c r="U908" i="9"/>
  <c r="Q907" i="9"/>
  <c r="W907" i="9" s="1"/>
  <c r="U904" i="9"/>
  <c r="Q903" i="9"/>
  <c r="W903" i="9" s="1"/>
  <c r="U900" i="9"/>
  <c r="Q899" i="9"/>
  <c r="W899" i="9" s="1"/>
  <c r="U896" i="9"/>
  <c r="Q892" i="9"/>
  <c r="W892" i="9" s="1"/>
  <c r="Q886" i="9"/>
  <c r="W886" i="9" s="1"/>
  <c r="U870" i="9"/>
  <c r="Q850" i="9"/>
  <c r="W850" i="9" s="1"/>
  <c r="U850" i="9"/>
  <c r="U848" i="9"/>
  <c r="W791" i="9"/>
  <c r="W775" i="9"/>
  <c r="W759" i="9"/>
  <c r="W743" i="9"/>
  <c r="W727" i="9"/>
  <c r="W711" i="9"/>
  <c r="S1232" i="9"/>
  <c r="W1232" i="9" s="1"/>
  <c r="S1228" i="9"/>
  <c r="W1228" i="9" s="1"/>
  <c r="S1203" i="9"/>
  <c r="S1192" i="9"/>
  <c r="S1169" i="9"/>
  <c r="S1165" i="9"/>
  <c r="W1165" i="9" s="1"/>
  <c r="S1150" i="9"/>
  <c r="W1150" i="9" s="1"/>
  <c r="S1142" i="9"/>
  <c r="W1142" i="9" s="1"/>
  <c r="S1138" i="9"/>
  <c r="W1138" i="9" s="1"/>
  <c r="S1134" i="9"/>
  <c r="W1134" i="9" s="1"/>
  <c r="S1130" i="9"/>
  <c r="W1130" i="9" s="1"/>
  <c r="S1126" i="9"/>
  <c r="W1126" i="9" s="1"/>
  <c r="U1113" i="9"/>
  <c r="W1113" i="9" s="1"/>
  <c r="S1111" i="9"/>
  <c r="S1103" i="9"/>
  <c r="W1103" i="9" s="1"/>
  <c r="S1099" i="9"/>
  <c r="W1099" i="9" s="1"/>
  <c r="W1060" i="9"/>
  <c r="S1058" i="9"/>
  <c r="W1058" i="9" s="1"/>
  <c r="S1054" i="9"/>
  <c r="W1054" i="9" s="1"/>
  <c r="S1042" i="9"/>
  <c r="W1042" i="9" s="1"/>
  <c r="S1030" i="9"/>
  <c r="W1030" i="9" s="1"/>
  <c r="W934" i="9"/>
  <c r="X934" i="9" s="1"/>
  <c r="U890" i="9"/>
  <c r="Q878" i="9"/>
  <c r="W878" i="9" s="1"/>
  <c r="Q846" i="9"/>
  <c r="W846" i="9" s="1"/>
  <c r="U846" i="9"/>
  <c r="Q829" i="9"/>
  <c r="U829" i="9"/>
  <c r="W829" i="9" s="1"/>
  <c r="U1229" i="9"/>
  <c r="V1225" i="9" s="1"/>
  <c r="S1223" i="9"/>
  <c r="W1223" i="9" s="1"/>
  <c r="S1219" i="9"/>
  <c r="W1219" i="9" s="1"/>
  <c r="U1214" i="9"/>
  <c r="V1213" i="9" s="1"/>
  <c r="S1212" i="9"/>
  <c r="W1212" i="9" s="1"/>
  <c r="U1207" i="9"/>
  <c r="V1206" i="9" s="1"/>
  <c r="S1205" i="9"/>
  <c r="W1205" i="9" s="1"/>
  <c r="S1202" i="9"/>
  <c r="S1198" i="9"/>
  <c r="W1198" i="9" s="1"/>
  <c r="S1194" i="9"/>
  <c r="W1194" i="9" s="1"/>
  <c r="U1189" i="9"/>
  <c r="V1186" i="9" s="1"/>
  <c r="S1183" i="9"/>
  <c r="W1183" i="9" s="1"/>
  <c r="S1179" i="9"/>
  <c r="W1179" i="9" s="1"/>
  <c r="S1175" i="9"/>
  <c r="W1175" i="9" s="1"/>
  <c r="S1171" i="9"/>
  <c r="W1171" i="9" s="1"/>
  <c r="W1162" i="9"/>
  <c r="S1160" i="9"/>
  <c r="W1160" i="9" s="1"/>
  <c r="U1127" i="9"/>
  <c r="W1127" i="9" s="1"/>
  <c r="S1121" i="9"/>
  <c r="W1121" i="9" s="1"/>
  <c r="W1107" i="9"/>
  <c r="X1107" i="9" s="1"/>
  <c r="W1076" i="9"/>
  <c r="X1074" i="9" s="1"/>
  <c r="S1072" i="9"/>
  <c r="W1072" i="9" s="1"/>
  <c r="S1068" i="9"/>
  <c r="W1068" i="9" s="1"/>
  <c r="S1064" i="9"/>
  <c r="W1064" i="9" s="1"/>
  <c r="U1055" i="9"/>
  <c r="W1055" i="9" s="1"/>
  <c r="U1023" i="9"/>
  <c r="W1023" i="9" s="1"/>
  <c r="U1019" i="9"/>
  <c r="W1019" i="9" s="1"/>
  <c r="U1015" i="9"/>
  <c r="U1007" i="9"/>
  <c r="W1007" i="9" s="1"/>
  <c r="U1003" i="9"/>
  <c r="W1003" i="9" s="1"/>
  <c r="U999" i="9"/>
  <c r="U995" i="9"/>
  <c r="W995" i="9" s="1"/>
  <c r="U991" i="9"/>
  <c r="U987" i="9"/>
  <c r="W987" i="9" s="1"/>
  <c r="U983" i="9"/>
  <c r="W983" i="9" s="1"/>
  <c r="U979" i="9"/>
  <c r="U975" i="9"/>
  <c r="W975" i="9" s="1"/>
  <c r="U971" i="9"/>
  <c r="V968" i="9" s="1"/>
  <c r="U948" i="9"/>
  <c r="W948" i="9" s="1"/>
  <c r="U944" i="9"/>
  <c r="W944" i="9" s="1"/>
  <c r="U933" i="9"/>
  <c r="W933" i="9" s="1"/>
  <c r="U923" i="9"/>
  <c r="W923" i="9" s="1"/>
  <c r="Q915" i="9"/>
  <c r="U909" i="9"/>
  <c r="U905" i="9"/>
  <c r="U901" i="9"/>
  <c r="U897" i="9"/>
  <c r="Q868" i="9"/>
  <c r="W868" i="9" s="1"/>
  <c r="U866" i="9"/>
  <c r="W825" i="9"/>
  <c r="Q822" i="9"/>
  <c r="S822" i="9"/>
  <c r="W822" i="9" s="1"/>
  <c r="Q817" i="9"/>
  <c r="S817" i="9"/>
  <c r="W817" i="9" s="1"/>
  <c r="V795" i="9"/>
  <c r="W779" i="9"/>
  <c r="W763" i="9"/>
  <c r="W747" i="9"/>
  <c r="W731" i="9"/>
  <c r="W715" i="9"/>
  <c r="Q623" i="9"/>
  <c r="S623" i="9"/>
  <c r="W623" i="9" s="1"/>
  <c r="W1226" i="9"/>
  <c r="U1176" i="9"/>
  <c r="U1172" i="9"/>
  <c r="W1172" i="9" s="1"/>
  <c r="S1166" i="9"/>
  <c r="W1166" i="9" s="1"/>
  <c r="U1161" i="9"/>
  <c r="V1151" i="9" s="1"/>
  <c r="U1157" i="9"/>
  <c r="W1157" i="9" s="1"/>
  <c r="U1153" i="9"/>
  <c r="W1153" i="9" s="1"/>
  <c r="S1151" i="9"/>
  <c r="S1147" i="9"/>
  <c r="W1147" i="9" s="1"/>
  <c r="S1143" i="9"/>
  <c r="W1143" i="9" s="1"/>
  <c r="S1139" i="9"/>
  <c r="W1139" i="9" s="1"/>
  <c r="S1135" i="9"/>
  <c r="W1135" i="9" s="1"/>
  <c r="S1131" i="9"/>
  <c r="W1131" i="9" s="1"/>
  <c r="U1114" i="9"/>
  <c r="W1114" i="9" s="1"/>
  <c r="U1073" i="9"/>
  <c r="W1073" i="9" s="1"/>
  <c r="U1069" i="9"/>
  <c r="W1069" i="9" s="1"/>
  <c r="S1059" i="9"/>
  <c r="W1059" i="9" s="1"/>
  <c r="S1051" i="9"/>
  <c r="W1051" i="9" s="1"/>
  <c r="Q842" i="9"/>
  <c r="W842" i="9" s="1"/>
  <c r="X840" i="9" s="1"/>
  <c r="S842" i="9"/>
  <c r="Q803" i="9"/>
  <c r="S803" i="9"/>
  <c r="W803" i="9" s="1"/>
  <c r="S369" i="9"/>
  <c r="W369" i="9" s="1"/>
  <c r="U369" i="9"/>
  <c r="U1024" i="9"/>
  <c r="W1024" i="9" s="1"/>
  <c r="U949" i="9"/>
  <c r="W949" i="9" s="1"/>
  <c r="U945" i="9"/>
  <c r="W945" i="9" s="1"/>
  <c r="U924" i="9"/>
  <c r="W924" i="9" s="1"/>
  <c r="U906" i="9"/>
  <c r="U902" i="9"/>
  <c r="U898" i="9"/>
  <c r="U888" i="9"/>
  <c r="Q864" i="9"/>
  <c r="W864" i="9" s="1"/>
  <c r="U862" i="9"/>
  <c r="W839" i="9"/>
  <c r="V834" i="9"/>
  <c r="Q819" i="9"/>
  <c r="S819" i="9"/>
  <c r="W783" i="9"/>
  <c r="W767" i="9"/>
  <c r="W751" i="9"/>
  <c r="W735" i="9"/>
  <c r="W719" i="9"/>
  <c r="Q656" i="9"/>
  <c r="S656" i="9"/>
  <c r="W656" i="9" s="1"/>
  <c r="Q539" i="9"/>
  <c r="S539" i="9"/>
  <c r="W539" i="9" s="1"/>
  <c r="T537" i="9"/>
  <c r="S1230" i="9"/>
  <c r="W1230" i="9" s="1"/>
  <c r="S1215" i="9"/>
  <c r="S1048" i="9"/>
  <c r="W1048" i="9" s="1"/>
  <c r="S1032" i="9"/>
  <c r="W1032" i="9" s="1"/>
  <c r="S1028" i="9"/>
  <c r="W1028" i="9" s="1"/>
  <c r="Q841" i="9"/>
  <c r="W841" i="9" s="1"/>
  <c r="U841" i="9"/>
  <c r="V840" i="9" s="1"/>
  <c r="S831" i="9"/>
  <c r="W831" i="9" s="1"/>
  <c r="Q831" i="9"/>
  <c r="Q824" i="9"/>
  <c r="S824" i="9"/>
  <c r="W824" i="9" s="1"/>
  <c r="Q797" i="9"/>
  <c r="S797" i="9"/>
  <c r="W797" i="9" s="1"/>
  <c r="Q660" i="9"/>
  <c r="S660" i="9"/>
  <c r="W660" i="9" s="1"/>
  <c r="Q562" i="9"/>
  <c r="S562" i="9"/>
  <c r="W562" i="9" s="1"/>
  <c r="S940" i="9"/>
  <c r="W940" i="9" s="1"/>
  <c r="S936" i="9"/>
  <c r="W936" i="9" s="1"/>
  <c r="S926" i="9"/>
  <c r="W926" i="9" s="1"/>
  <c r="X925" i="9" s="1"/>
  <c r="S919" i="9"/>
  <c r="W919" i="9" s="1"/>
  <c r="S895" i="9"/>
  <c r="Q858" i="9"/>
  <c r="W858" i="9" s="1"/>
  <c r="U858" i="9"/>
  <c r="U856" i="9"/>
  <c r="W787" i="9"/>
  <c r="W771" i="9"/>
  <c r="W755" i="9"/>
  <c r="W739" i="9"/>
  <c r="W723" i="9"/>
  <c r="Q880" i="9"/>
  <c r="W880" i="9" s="1"/>
  <c r="Q872" i="9"/>
  <c r="W872" i="9" s="1"/>
  <c r="Q854" i="9"/>
  <c r="W854" i="9" s="1"/>
  <c r="U854" i="9"/>
  <c r="U637" i="9"/>
  <c r="V630" i="9" s="1"/>
  <c r="Q637" i="9"/>
  <c r="Q835" i="9"/>
  <c r="W833" i="9"/>
  <c r="Q799" i="9"/>
  <c r="V793" i="9"/>
  <c r="Q789" i="9"/>
  <c r="S789" i="9"/>
  <c r="W789" i="9" s="1"/>
  <c r="Q785" i="9"/>
  <c r="S785" i="9"/>
  <c r="W785" i="9" s="1"/>
  <c r="Q781" i="9"/>
  <c r="S781" i="9"/>
  <c r="W781" i="9" s="1"/>
  <c r="Q777" i="9"/>
  <c r="S777" i="9"/>
  <c r="W777" i="9" s="1"/>
  <c r="Q773" i="9"/>
  <c r="S773" i="9"/>
  <c r="W773" i="9" s="1"/>
  <c r="Q769" i="9"/>
  <c r="S769" i="9"/>
  <c r="W769" i="9" s="1"/>
  <c r="Q765" i="9"/>
  <c r="S765" i="9"/>
  <c r="W765" i="9" s="1"/>
  <c r="Q761" i="9"/>
  <c r="S761" i="9"/>
  <c r="W761" i="9" s="1"/>
  <c r="Q757" i="9"/>
  <c r="S757" i="9"/>
  <c r="W757" i="9" s="1"/>
  <c r="Q753" i="9"/>
  <c r="S753" i="9"/>
  <c r="W753" i="9" s="1"/>
  <c r="Q749" i="9"/>
  <c r="S749" i="9"/>
  <c r="W749" i="9" s="1"/>
  <c r="Q745" i="9"/>
  <c r="S745" i="9"/>
  <c r="W745" i="9" s="1"/>
  <c r="Q741" i="9"/>
  <c r="S741" i="9"/>
  <c r="W741" i="9" s="1"/>
  <c r="Q737" i="9"/>
  <c r="S737" i="9"/>
  <c r="W737" i="9" s="1"/>
  <c r="Q733" i="9"/>
  <c r="S733" i="9"/>
  <c r="W733" i="9" s="1"/>
  <c r="Q729" i="9"/>
  <c r="S729" i="9"/>
  <c r="W729" i="9" s="1"/>
  <c r="Q725" i="9"/>
  <c r="S725" i="9"/>
  <c r="W725" i="9" s="1"/>
  <c r="Q721" i="9"/>
  <c r="S721" i="9"/>
  <c r="W721" i="9" s="1"/>
  <c r="Q717" i="9"/>
  <c r="S717" i="9"/>
  <c r="W717" i="9" s="1"/>
  <c r="Q713" i="9"/>
  <c r="S713" i="9"/>
  <c r="W713" i="9" s="1"/>
  <c r="Q709" i="9"/>
  <c r="S709" i="9"/>
  <c r="W709" i="9" s="1"/>
  <c r="Q705" i="9"/>
  <c r="S705" i="9"/>
  <c r="W705" i="9" s="1"/>
  <c r="Q701" i="9"/>
  <c r="S701" i="9"/>
  <c r="W701" i="9" s="1"/>
  <c r="Q697" i="9"/>
  <c r="S697" i="9"/>
  <c r="W697" i="9" s="1"/>
  <c r="Q693" i="9"/>
  <c r="S693" i="9"/>
  <c r="W693" i="9" s="1"/>
  <c r="Q689" i="9"/>
  <c r="S689" i="9"/>
  <c r="W689" i="9" s="1"/>
  <c r="Q685" i="9"/>
  <c r="S685" i="9"/>
  <c r="W685" i="9" s="1"/>
  <c r="Q681" i="9"/>
  <c r="S681" i="9"/>
  <c r="W681" i="9" s="1"/>
  <c r="Q677" i="9"/>
  <c r="S677" i="9"/>
  <c r="W677" i="9" s="1"/>
  <c r="V675" i="9"/>
  <c r="Q627" i="9"/>
  <c r="S627" i="9"/>
  <c r="W627" i="9" s="1"/>
  <c r="W616" i="9"/>
  <c r="Q593" i="9"/>
  <c r="S593" i="9"/>
  <c r="W593" i="9" s="1"/>
  <c r="W569" i="9"/>
  <c r="V564" i="9"/>
  <c r="W546" i="9"/>
  <c r="V541" i="9"/>
  <c r="W535" i="9"/>
  <c r="T523" i="9"/>
  <c r="W500" i="9"/>
  <c r="S459" i="9"/>
  <c r="W459" i="9" s="1"/>
  <c r="Q459" i="9"/>
  <c r="Q457" i="9"/>
  <c r="S457" i="9"/>
  <c r="W457" i="9" s="1"/>
  <c r="S373" i="9"/>
  <c r="U373" i="9"/>
  <c r="Q348" i="9"/>
  <c r="U348" i="9"/>
  <c r="W46" i="9"/>
  <c r="S830" i="9"/>
  <c r="W830" i="9" s="1"/>
  <c r="Q823" i="9"/>
  <c r="U821" i="9"/>
  <c r="W821" i="9" s="1"/>
  <c r="Q818" i="9"/>
  <c r="Q815" i="9"/>
  <c r="Q813" i="9"/>
  <c r="S813" i="9"/>
  <c r="W813" i="9" s="1"/>
  <c r="S811" i="9"/>
  <c r="W811" i="9" s="1"/>
  <c r="Q802" i="9"/>
  <c r="W798" i="9"/>
  <c r="Q795" i="9"/>
  <c r="S795" i="9"/>
  <c r="T663" i="9"/>
  <c r="Q653" i="9"/>
  <c r="W641" i="9"/>
  <c r="W634" i="9"/>
  <c r="W620" i="9"/>
  <c r="W599" i="9"/>
  <c r="Q584" i="9"/>
  <c r="W565" i="9"/>
  <c r="W542" i="9"/>
  <c r="X541" i="9" s="1"/>
  <c r="W531" i="9"/>
  <c r="W522" i="9"/>
  <c r="W508" i="9"/>
  <c r="W814" i="9"/>
  <c r="Q798" i="9"/>
  <c r="Q675" i="9"/>
  <c r="S675" i="9"/>
  <c r="Q661" i="9"/>
  <c r="Q632" i="9"/>
  <c r="S632" i="9"/>
  <c r="W632" i="9" s="1"/>
  <c r="Q597" i="9"/>
  <c r="S597" i="9"/>
  <c r="W597" i="9" s="1"/>
  <c r="Q74" i="9"/>
  <c r="U74" i="9"/>
  <c r="V56" i="9" s="1"/>
  <c r="Q809" i="9"/>
  <c r="S809" i="9"/>
  <c r="W809" i="9" s="1"/>
  <c r="W653" i="9"/>
  <c r="Q636" i="9"/>
  <c r="S636" i="9"/>
  <c r="W636" i="9" s="1"/>
  <c r="Q607" i="9"/>
  <c r="S607" i="9"/>
  <c r="W607" i="9" s="1"/>
  <c r="V599" i="9"/>
  <c r="Q576" i="9"/>
  <c r="Q553" i="9"/>
  <c r="T840" i="9"/>
  <c r="Q839" i="9"/>
  <c r="Q670" i="9"/>
  <c r="S670" i="9"/>
  <c r="W670" i="9" s="1"/>
  <c r="Q666" i="9"/>
  <c r="S666" i="9"/>
  <c r="W666" i="9" s="1"/>
  <c r="X663" i="9"/>
  <c r="W661" i="9"/>
  <c r="W657" i="9"/>
  <c r="W650" i="9"/>
  <c r="W646" i="9"/>
  <c r="Q640" i="9"/>
  <c r="S640" i="9"/>
  <c r="W640" i="9" s="1"/>
  <c r="Q611" i="9"/>
  <c r="S611" i="9"/>
  <c r="W611" i="9" s="1"/>
  <c r="X523" i="9"/>
  <c r="V499" i="9"/>
  <c r="V111" i="9"/>
  <c r="Q807" i="9"/>
  <c r="Q805" i="9"/>
  <c r="S805" i="9"/>
  <c r="W805" i="9" s="1"/>
  <c r="W654" i="9"/>
  <c r="Q648" i="9"/>
  <c r="S648" i="9"/>
  <c r="W648" i="9" s="1"/>
  <c r="Q644" i="9"/>
  <c r="S644" i="9"/>
  <c r="W644" i="9" s="1"/>
  <c r="Q633" i="9"/>
  <c r="Q615" i="9"/>
  <c r="S615" i="9"/>
  <c r="W615" i="9" s="1"/>
  <c r="W604" i="9"/>
  <c r="W594" i="9"/>
  <c r="X591" i="9" s="1"/>
  <c r="W581" i="9"/>
  <c r="Q568" i="9"/>
  <c r="W558" i="9"/>
  <c r="Q545" i="9"/>
  <c r="X537" i="9"/>
  <c r="Q534" i="9"/>
  <c r="Q366" i="9"/>
  <c r="S366" i="9"/>
  <c r="W366" i="9" s="1"/>
  <c r="Q837" i="9"/>
  <c r="S835" i="9"/>
  <c r="W834" i="9"/>
  <c r="W820" i="9"/>
  <c r="W806" i="9"/>
  <c r="Q801" i="9"/>
  <c r="S801" i="9"/>
  <c r="W801" i="9" s="1"/>
  <c r="Q652" i="9"/>
  <c r="S652" i="9"/>
  <c r="W652" i="9" s="1"/>
  <c r="Q619" i="9"/>
  <c r="S619" i="9"/>
  <c r="W619" i="9" s="1"/>
  <c r="T591" i="9"/>
  <c r="Q344" i="9"/>
  <c r="U344" i="9"/>
  <c r="W344" i="9" s="1"/>
  <c r="Q518" i="9"/>
  <c r="Q510" i="9"/>
  <c r="Q502" i="9"/>
  <c r="S455" i="9"/>
  <c r="W455" i="9" s="1"/>
  <c r="Q455" i="9"/>
  <c r="Q453" i="9"/>
  <c r="S453" i="9"/>
  <c r="W453" i="9" s="1"/>
  <c r="Q421" i="9"/>
  <c r="U421" i="9"/>
  <c r="W421" i="9" s="1"/>
  <c r="U419" i="9"/>
  <c r="W419" i="9" s="1"/>
  <c r="Q419" i="9"/>
  <c r="Q417" i="9"/>
  <c r="U417" i="9"/>
  <c r="U379" i="9"/>
  <c r="W379" i="9" s="1"/>
  <c r="Q379" i="9"/>
  <c r="Q377" i="9"/>
  <c r="U377" i="9"/>
  <c r="W377" i="9" s="1"/>
  <c r="U375" i="9"/>
  <c r="W375" i="9" s="1"/>
  <c r="Q375" i="9"/>
  <c r="W371" i="9"/>
  <c r="W367" i="9"/>
  <c r="S365" i="9"/>
  <c r="W365" i="9" s="1"/>
  <c r="U365" i="9"/>
  <c r="S322" i="9"/>
  <c r="W322" i="9" s="1"/>
  <c r="U322" i="9"/>
  <c r="W308" i="9"/>
  <c r="S294" i="9"/>
  <c r="W294" i="9" s="1"/>
  <c r="Q294" i="9"/>
  <c r="Q285" i="9"/>
  <c r="S285" i="9"/>
  <c r="W285" i="9" s="1"/>
  <c r="Q276" i="9"/>
  <c r="U276" i="9"/>
  <c r="W276" i="9" s="1"/>
  <c r="W201" i="9"/>
  <c r="W499" i="9"/>
  <c r="X499" i="9" s="1"/>
  <c r="S451" i="9"/>
  <c r="W451" i="9" s="1"/>
  <c r="Q451" i="9"/>
  <c r="Q449" i="9"/>
  <c r="S449" i="9"/>
  <c r="W449" i="9" s="1"/>
  <c r="S447" i="9"/>
  <c r="W447" i="9" s="1"/>
  <c r="Q447" i="9"/>
  <c r="Q445" i="9"/>
  <c r="S445" i="9"/>
  <c r="W445" i="9" s="1"/>
  <c r="S443" i="9"/>
  <c r="W443" i="9" s="1"/>
  <c r="Q443" i="9"/>
  <c r="Q441" i="9"/>
  <c r="S441" i="9"/>
  <c r="W441" i="9" s="1"/>
  <c r="S439" i="9"/>
  <c r="W439" i="9" s="1"/>
  <c r="Q439" i="9"/>
  <c r="Q437" i="9"/>
  <c r="S437" i="9"/>
  <c r="W437" i="9" s="1"/>
  <c r="Q415" i="9"/>
  <c r="S415" i="9"/>
  <c r="W415" i="9" s="1"/>
  <c r="S413" i="9"/>
  <c r="W413" i="9" s="1"/>
  <c r="Q413" i="9"/>
  <c r="Q411" i="9"/>
  <c r="S411" i="9"/>
  <c r="W411" i="9" s="1"/>
  <c r="S409" i="9"/>
  <c r="W409" i="9" s="1"/>
  <c r="Q409" i="9"/>
  <c r="Q407" i="9"/>
  <c r="S407" i="9"/>
  <c r="W407" i="9" s="1"/>
  <c r="S405" i="9"/>
  <c r="W405" i="9" s="1"/>
  <c r="Q405" i="9"/>
  <c r="Q403" i="9"/>
  <c r="S403" i="9"/>
  <c r="W403" i="9" s="1"/>
  <c r="S401" i="9"/>
  <c r="W401" i="9" s="1"/>
  <c r="Q401" i="9"/>
  <c r="Q399" i="9"/>
  <c r="S399" i="9"/>
  <c r="W399" i="9" s="1"/>
  <c r="S397" i="9"/>
  <c r="W397" i="9" s="1"/>
  <c r="Q397" i="9"/>
  <c r="Q395" i="9"/>
  <c r="S395" i="9"/>
  <c r="W395" i="9" s="1"/>
  <c r="S393" i="9"/>
  <c r="W393" i="9" s="1"/>
  <c r="Q393" i="9"/>
  <c r="Q391" i="9"/>
  <c r="S391" i="9"/>
  <c r="W391" i="9" s="1"/>
  <c r="S389" i="9"/>
  <c r="W389" i="9" s="1"/>
  <c r="Q389" i="9"/>
  <c r="S327" i="9"/>
  <c r="W327" i="9" s="1"/>
  <c r="Q327" i="9"/>
  <c r="W321" i="9"/>
  <c r="S299" i="9"/>
  <c r="W299" i="9" s="1"/>
  <c r="Q299" i="9"/>
  <c r="Q180" i="9"/>
  <c r="S180" i="9"/>
  <c r="W180" i="9" s="1"/>
  <c r="V1231" i="8"/>
  <c r="V1226" i="8"/>
  <c r="W1225" i="8" s="1"/>
  <c r="S1225" i="8"/>
  <c r="Q516" i="9"/>
  <c r="Q508" i="9"/>
  <c r="Q500" i="9"/>
  <c r="U436" i="9"/>
  <c r="V436" i="9" s="1"/>
  <c r="U388" i="9"/>
  <c r="W339" i="9"/>
  <c r="S320" i="9"/>
  <c r="W320" i="9" s="1"/>
  <c r="U320" i="9"/>
  <c r="U303" i="9"/>
  <c r="W303" i="9" s="1"/>
  <c r="Q303" i="9"/>
  <c r="S222" i="9"/>
  <c r="W222" i="9" s="1"/>
  <c r="Q222" i="9"/>
  <c r="T1411" i="8"/>
  <c r="U1411" i="8" s="1"/>
  <c r="P1411" i="8"/>
  <c r="R1302" i="8"/>
  <c r="V1302" i="8" s="1"/>
  <c r="P1302" i="8"/>
  <c r="T416" i="9"/>
  <c r="S362" i="9"/>
  <c r="U362" i="9"/>
  <c r="S335" i="9"/>
  <c r="W335" i="9" s="1"/>
  <c r="Q335" i="9"/>
  <c r="S278" i="9"/>
  <c r="W278" i="9" s="1"/>
  <c r="Q278" i="9"/>
  <c r="U269" i="9"/>
  <c r="Q269" i="9"/>
  <c r="W260" i="9"/>
  <c r="R1364" i="8"/>
  <c r="V1364" i="8" s="1"/>
  <c r="P1364" i="8"/>
  <c r="Q514" i="9"/>
  <c r="Q506" i="9"/>
  <c r="Q386" i="9"/>
  <c r="S386" i="9"/>
  <c r="W386" i="9" s="1"/>
  <c r="S384" i="9"/>
  <c r="W384" i="9" s="1"/>
  <c r="Q384" i="9"/>
  <c r="Q382" i="9"/>
  <c r="S382" i="9"/>
  <c r="W382" i="9" s="1"/>
  <c r="X380" i="9" s="1"/>
  <c r="W360" i="9"/>
  <c r="S358" i="9"/>
  <c r="U358" i="9"/>
  <c r="U356" i="9"/>
  <c r="S354" i="9"/>
  <c r="U354" i="9"/>
  <c r="W334" i="9"/>
  <c r="S330" i="9"/>
  <c r="W330" i="9" s="1"/>
  <c r="U330" i="9"/>
  <c r="U328" i="9"/>
  <c r="W328" i="9" s="1"/>
  <c r="Q328" i="9"/>
  <c r="S318" i="9"/>
  <c r="W318" i="9" s="1"/>
  <c r="U318" i="9"/>
  <c r="U307" i="9"/>
  <c r="W307" i="9" s="1"/>
  <c r="Q307" i="9"/>
  <c r="W300" i="9"/>
  <c r="W104" i="9"/>
  <c r="T1392" i="8"/>
  <c r="P1392" i="8"/>
  <c r="P1366" i="8"/>
  <c r="T1366" i="8"/>
  <c r="U1366" i="8" s="1"/>
  <c r="S603" i="9"/>
  <c r="W603" i="9" s="1"/>
  <c r="S584" i="9"/>
  <c r="W584" i="9" s="1"/>
  <c r="X564" i="9" s="1"/>
  <c r="S580" i="9"/>
  <c r="W580" i="9" s="1"/>
  <c r="S576" i="9"/>
  <c r="W576" i="9" s="1"/>
  <c r="S572" i="9"/>
  <c r="W572" i="9" s="1"/>
  <c r="S568" i="9"/>
  <c r="W568" i="9" s="1"/>
  <c r="S557" i="9"/>
  <c r="W557" i="9" s="1"/>
  <c r="S553" i="9"/>
  <c r="W553" i="9" s="1"/>
  <c r="S549" i="9"/>
  <c r="W549" i="9" s="1"/>
  <c r="S545" i="9"/>
  <c r="W545" i="9" s="1"/>
  <c r="S534" i="9"/>
  <c r="W534" i="9" s="1"/>
  <c r="S530" i="9"/>
  <c r="W530" i="9" s="1"/>
  <c r="S526" i="9"/>
  <c r="W526" i="9" s="1"/>
  <c r="Q515" i="9"/>
  <c r="Q507" i="9"/>
  <c r="S496" i="9"/>
  <c r="W496" i="9" s="1"/>
  <c r="Q434" i="9"/>
  <c r="S434" i="9"/>
  <c r="W434" i="9" s="1"/>
  <c r="S432" i="9"/>
  <c r="W432" i="9" s="1"/>
  <c r="Q432" i="9"/>
  <c r="Q430" i="9"/>
  <c r="S430" i="9"/>
  <c r="W430" i="9" s="1"/>
  <c r="S428" i="9"/>
  <c r="W428" i="9" s="1"/>
  <c r="Q428" i="9"/>
  <c r="Q426" i="9"/>
  <c r="S426" i="9"/>
  <c r="W426" i="9" s="1"/>
  <c r="S424" i="9"/>
  <c r="W424" i="9" s="1"/>
  <c r="Q424" i="9"/>
  <c r="Q364" i="9"/>
  <c r="U364" i="9"/>
  <c r="W364" i="9" s="1"/>
  <c r="W356" i="9"/>
  <c r="W352" i="9"/>
  <c r="S350" i="9"/>
  <c r="U350" i="9"/>
  <c r="S346" i="9"/>
  <c r="W346" i="9" s="1"/>
  <c r="U346" i="9"/>
  <c r="W336" i="9"/>
  <c r="W332" i="9"/>
  <c r="Q292" i="9"/>
  <c r="U292" i="9"/>
  <c r="W292" i="9" s="1"/>
  <c r="S251" i="9"/>
  <c r="Q251" i="9"/>
  <c r="S518" i="9"/>
  <c r="W518" i="9" s="1"/>
  <c r="S510" i="9"/>
  <c r="W510" i="9" s="1"/>
  <c r="S502" i="9"/>
  <c r="W502" i="9" s="1"/>
  <c r="W493" i="9"/>
  <c r="S491" i="9"/>
  <c r="W491" i="9" s="1"/>
  <c r="Q491" i="9"/>
  <c r="Q489" i="9"/>
  <c r="S489" i="9"/>
  <c r="W489" i="9" s="1"/>
  <c r="S487" i="9"/>
  <c r="W487" i="9" s="1"/>
  <c r="Q487" i="9"/>
  <c r="Q485" i="9"/>
  <c r="S485" i="9"/>
  <c r="W485" i="9" s="1"/>
  <c r="S483" i="9"/>
  <c r="W483" i="9" s="1"/>
  <c r="Q483" i="9"/>
  <c r="Q481" i="9"/>
  <c r="S481" i="9"/>
  <c r="W481" i="9" s="1"/>
  <c r="S479" i="9"/>
  <c r="W479" i="9" s="1"/>
  <c r="Q479" i="9"/>
  <c r="Q477" i="9"/>
  <c r="S477" i="9"/>
  <c r="W477" i="9" s="1"/>
  <c r="S475" i="9"/>
  <c r="W475" i="9" s="1"/>
  <c r="Q475" i="9"/>
  <c r="Q473" i="9"/>
  <c r="S473" i="9"/>
  <c r="W473" i="9" s="1"/>
  <c r="S471" i="9"/>
  <c r="W471" i="9" s="1"/>
  <c r="Q471" i="9"/>
  <c r="Q469" i="9"/>
  <c r="S469" i="9"/>
  <c r="W469" i="9" s="1"/>
  <c r="S467" i="9"/>
  <c r="W467" i="9" s="1"/>
  <c r="Q467" i="9"/>
  <c r="Q465" i="9"/>
  <c r="S465" i="9"/>
  <c r="W465" i="9" s="1"/>
  <c r="S463" i="9"/>
  <c r="W463" i="9" s="1"/>
  <c r="Q463" i="9"/>
  <c r="Q461" i="9"/>
  <c r="S461" i="9"/>
  <c r="W461" i="9" s="1"/>
  <c r="U423" i="9"/>
  <c r="W348" i="9"/>
  <c r="S338" i="9"/>
  <c r="W338" i="9" s="1"/>
  <c r="U338" i="9"/>
  <c r="U336" i="9"/>
  <c r="Q336" i="9"/>
  <c r="S324" i="9"/>
  <c r="Q324" i="9"/>
  <c r="W304" i="9"/>
  <c r="S87" i="9"/>
  <c r="W87" i="9" s="1"/>
  <c r="Q87" i="9"/>
  <c r="S71" i="9"/>
  <c r="W71" i="9" s="1"/>
  <c r="Q71" i="9"/>
  <c r="V1373" i="8"/>
  <c r="W436" i="9"/>
  <c r="S368" i="9"/>
  <c r="W368" i="9" s="1"/>
  <c r="S361" i="9"/>
  <c r="W361" i="9" s="1"/>
  <c r="S353" i="9"/>
  <c r="W353" i="9" s="1"/>
  <c r="S345" i="9"/>
  <c r="W345" i="9" s="1"/>
  <c r="S337" i="9"/>
  <c r="W337" i="9" s="1"/>
  <c r="S329" i="9"/>
  <c r="W329" i="9" s="1"/>
  <c r="S316" i="9"/>
  <c r="W316" i="9" s="1"/>
  <c r="S314" i="9"/>
  <c r="W314" i="9" s="1"/>
  <c r="S312" i="9"/>
  <c r="W312" i="9" s="1"/>
  <c r="Q264" i="9"/>
  <c r="S264" i="9"/>
  <c r="W264" i="9" s="1"/>
  <c r="W207" i="9"/>
  <c r="Q198" i="9"/>
  <c r="U198" i="9"/>
  <c r="W194" i="9"/>
  <c r="W169" i="9"/>
  <c r="W100" i="9"/>
  <c r="S83" i="9"/>
  <c r="W83" i="9" s="1"/>
  <c r="Q83" i="9"/>
  <c r="S67" i="9"/>
  <c r="W67" i="9" s="1"/>
  <c r="Q67" i="9"/>
  <c r="W41" i="9"/>
  <c r="W25" i="9"/>
  <c r="R1412" i="8"/>
  <c r="V1412" i="8" s="1"/>
  <c r="P1412" i="8"/>
  <c r="T1403" i="8"/>
  <c r="P1403" i="8"/>
  <c r="U1393" i="8"/>
  <c r="T1384" i="8"/>
  <c r="V1384" i="8" s="1"/>
  <c r="P1384" i="8"/>
  <c r="W435" i="9"/>
  <c r="X435" i="9" s="1"/>
  <c r="W416" i="9"/>
  <c r="U300" i="9"/>
  <c r="S262" i="9"/>
  <c r="W262" i="9" s="1"/>
  <c r="V206" i="9"/>
  <c r="W205" i="9"/>
  <c r="Q194" i="9"/>
  <c r="U194" i="9"/>
  <c r="Q190" i="9"/>
  <c r="U190" i="9"/>
  <c r="W190" i="9" s="1"/>
  <c r="Q188" i="9"/>
  <c r="S184" i="9"/>
  <c r="W184" i="9" s="1"/>
  <c r="Q173" i="9"/>
  <c r="U173" i="9"/>
  <c r="W173" i="9" s="1"/>
  <c r="Q169" i="9"/>
  <c r="U169" i="9"/>
  <c r="V160" i="9"/>
  <c r="W89" i="9"/>
  <c r="W82" i="9"/>
  <c r="W66" i="9"/>
  <c r="S30" i="9"/>
  <c r="W30" i="9" s="1"/>
  <c r="Q30" i="9"/>
  <c r="U20" i="9"/>
  <c r="W20" i="9" s="1"/>
  <c r="S14" i="9"/>
  <c r="W14" i="9" s="1"/>
  <c r="Q14" i="9"/>
  <c r="T1407" i="8"/>
  <c r="V1407" i="8" s="1"/>
  <c r="P1407" i="8"/>
  <c r="V1403" i="8"/>
  <c r="T1388" i="8"/>
  <c r="V1388" i="8" s="1"/>
  <c r="P1388" i="8"/>
  <c r="V1366" i="8"/>
  <c r="U1355" i="8"/>
  <c r="P1292" i="8"/>
  <c r="T1292" i="8"/>
  <c r="U372" i="9"/>
  <c r="W372" i="9" s="1"/>
  <c r="U357" i="9"/>
  <c r="W357" i="9" s="1"/>
  <c r="U349" i="9"/>
  <c r="W349" i="9" s="1"/>
  <c r="U341" i="9"/>
  <c r="W341" i="9" s="1"/>
  <c r="U333" i="9"/>
  <c r="W333" i="9" s="1"/>
  <c r="U325" i="9"/>
  <c r="V324" i="9" s="1"/>
  <c r="U315" i="9"/>
  <c r="W315" i="9" s="1"/>
  <c r="U313" i="9"/>
  <c r="W313" i="9" s="1"/>
  <c r="U309" i="9"/>
  <c r="W309" i="9" s="1"/>
  <c r="U305" i="9"/>
  <c r="W305" i="9" s="1"/>
  <c r="U301" i="9"/>
  <c r="W301" i="9" s="1"/>
  <c r="S295" i="9"/>
  <c r="W295" i="9" s="1"/>
  <c r="W279" i="9"/>
  <c r="S258" i="9"/>
  <c r="W258" i="9" s="1"/>
  <c r="S254" i="9"/>
  <c r="W254" i="9" s="1"/>
  <c r="W252" i="9"/>
  <c r="Q245" i="9"/>
  <c r="Q243" i="9"/>
  <c r="Q234" i="9"/>
  <c r="U234" i="9"/>
  <c r="V234" i="9" s="1"/>
  <c r="Q230" i="9"/>
  <c r="U230" i="9"/>
  <c r="W230" i="9" s="1"/>
  <c r="S221" i="9"/>
  <c r="W221" i="9" s="1"/>
  <c r="W214" i="9"/>
  <c r="W210" i="9"/>
  <c r="W208" i="9"/>
  <c r="Q205" i="9"/>
  <c r="S203" i="9"/>
  <c r="W203" i="9" s="1"/>
  <c r="W197" i="9"/>
  <c r="W188" i="9"/>
  <c r="V185" i="9"/>
  <c r="U172" i="9"/>
  <c r="U168" i="9"/>
  <c r="S162" i="9"/>
  <c r="W162" i="9" s="1"/>
  <c r="W144" i="9"/>
  <c r="W128" i="9"/>
  <c r="W112" i="9"/>
  <c r="S108" i="9"/>
  <c r="W108" i="9" s="1"/>
  <c r="W93" i="9"/>
  <c r="Q89" i="9"/>
  <c r="W61" i="9"/>
  <c r="S50" i="9"/>
  <c r="W50" i="9" s="1"/>
  <c r="U40" i="9"/>
  <c r="W40" i="9" s="1"/>
  <c r="S34" i="9"/>
  <c r="W34" i="9" s="1"/>
  <c r="Q34" i="9"/>
  <c r="U24" i="9"/>
  <c r="W24" i="9" s="1"/>
  <c r="S18" i="9"/>
  <c r="W18" i="9" s="1"/>
  <c r="Q18" i="9"/>
  <c r="U8" i="9"/>
  <c r="W8" i="9" s="1"/>
  <c r="S1411" i="8"/>
  <c r="W1411" i="8" s="1"/>
  <c r="V1411" i="8"/>
  <c r="V1396" i="8"/>
  <c r="V1392" i="8"/>
  <c r="R1377" i="8"/>
  <c r="V1377" i="8" s="1"/>
  <c r="R1245" i="8"/>
  <c r="V1245" i="8" s="1"/>
  <c r="P1182" i="8"/>
  <c r="P1245" i="8"/>
  <c r="U342" i="9"/>
  <c r="W342" i="9" s="1"/>
  <c r="U334" i="9"/>
  <c r="U326" i="9"/>
  <c r="W326" i="9" s="1"/>
  <c r="U323" i="9"/>
  <c r="W323" i="9" s="1"/>
  <c r="U321" i="9"/>
  <c r="U319" i="9"/>
  <c r="W319" i="9" s="1"/>
  <c r="Q298" i="9"/>
  <c r="S293" i="9"/>
  <c r="W293" i="9" s="1"/>
  <c r="Q286" i="9"/>
  <c r="U284" i="9"/>
  <c r="W284" i="9" s="1"/>
  <c r="S277" i="9"/>
  <c r="W277" i="9" s="1"/>
  <c r="Q270" i="9"/>
  <c r="W261" i="9"/>
  <c r="V260" i="9"/>
  <c r="Q249" i="9"/>
  <c r="Q247" i="9"/>
  <c r="S225" i="9"/>
  <c r="W225" i="9" s="1"/>
  <c r="W219" i="9"/>
  <c r="S212" i="9"/>
  <c r="W212" i="9" s="1"/>
  <c r="Q201" i="9"/>
  <c r="S199" i="9"/>
  <c r="W199" i="9" s="1"/>
  <c r="W193" i="9"/>
  <c r="W189" i="9"/>
  <c r="S187" i="9"/>
  <c r="W187" i="9" s="1"/>
  <c r="W183" i="9"/>
  <c r="Q179" i="9"/>
  <c r="U179" i="9"/>
  <c r="W179" i="9" s="1"/>
  <c r="W172" i="9"/>
  <c r="W168" i="9"/>
  <c r="T160" i="9"/>
  <c r="W146" i="9"/>
  <c r="W130" i="9"/>
  <c r="W114" i="9"/>
  <c r="W99" i="9"/>
  <c r="V95" i="9"/>
  <c r="S91" i="9"/>
  <c r="W91" i="9" s="1"/>
  <c r="Q91" i="9"/>
  <c r="U81" i="9"/>
  <c r="V77" i="9" s="1"/>
  <c r="U65" i="9"/>
  <c r="S58" i="9"/>
  <c r="Q58" i="9"/>
  <c r="S54" i="9"/>
  <c r="W54" i="9" s="1"/>
  <c r="W52" i="9"/>
  <c r="W33" i="9"/>
  <c r="W17" i="9"/>
  <c r="R1400" i="8"/>
  <c r="V1400" i="8" s="1"/>
  <c r="R1381" i="8"/>
  <c r="V1381" i="8" s="1"/>
  <c r="V1317" i="8"/>
  <c r="V1278" i="8"/>
  <c r="U1185" i="8"/>
  <c r="Q261" i="9"/>
  <c r="W256" i="9"/>
  <c r="V250" i="9"/>
  <c r="W223" i="9"/>
  <c r="Q183" i="9"/>
  <c r="U183" i="9"/>
  <c r="S166" i="9"/>
  <c r="W166" i="9" s="1"/>
  <c r="Q166" i="9"/>
  <c r="S97" i="9"/>
  <c r="Q97" i="9"/>
  <c r="W90" i="9"/>
  <c r="W81" i="9"/>
  <c r="T75" i="9"/>
  <c r="W75" i="9"/>
  <c r="X75" i="9" s="1"/>
  <c r="W65" i="9"/>
  <c r="W57" i="9"/>
  <c r="S38" i="9"/>
  <c r="W38" i="9" s="1"/>
  <c r="Q38" i="9"/>
  <c r="S22" i="9"/>
  <c r="W22" i="9" s="1"/>
  <c r="Q22" i="9"/>
  <c r="S6" i="9"/>
  <c r="W6" i="9" s="1"/>
  <c r="Q6" i="9"/>
  <c r="V1402" i="8"/>
  <c r="V1383" i="8"/>
  <c r="T1369" i="8"/>
  <c r="P1369" i="8"/>
  <c r="R1163" i="8"/>
  <c r="V1163" i="8" s="1"/>
  <c r="P1161" i="8"/>
  <c r="V1140" i="8"/>
  <c r="Q268" i="9"/>
  <c r="S268" i="9"/>
  <c r="W268" i="9" s="1"/>
  <c r="Q216" i="9"/>
  <c r="S216" i="9"/>
  <c r="W216" i="9" s="1"/>
  <c r="S79" i="9"/>
  <c r="W79" i="9" s="1"/>
  <c r="Q79" i="9"/>
  <c r="S63" i="9"/>
  <c r="W63" i="9" s="1"/>
  <c r="Q63" i="9"/>
  <c r="T1376" i="8"/>
  <c r="V1376" i="8" s="1"/>
  <c r="P1376" i="8"/>
  <c r="V1369" i="8"/>
  <c r="R1344" i="8"/>
  <c r="V1344" i="8" s="1"/>
  <c r="P1344" i="8"/>
  <c r="P1339" i="8"/>
  <c r="R1339" i="8"/>
  <c r="V1339" i="8" s="1"/>
  <c r="U1319" i="8"/>
  <c r="V1319" i="8"/>
  <c r="T1215" i="8"/>
  <c r="P1215" i="8"/>
  <c r="W287" i="9"/>
  <c r="W271" i="9"/>
  <c r="S266" i="9"/>
  <c r="W266" i="9" s="1"/>
  <c r="Q259" i="9"/>
  <c r="W257" i="9"/>
  <c r="Q255" i="9"/>
  <c r="W253" i="9"/>
  <c r="S248" i="9"/>
  <c r="W248" i="9" s="1"/>
  <c r="Q239" i="9"/>
  <c r="Q237" i="9"/>
  <c r="S231" i="9"/>
  <c r="W231" i="9" s="1"/>
  <c r="Q218" i="9"/>
  <c r="W215" i="9"/>
  <c r="W211" i="9"/>
  <c r="W198" i="9"/>
  <c r="Q161" i="9"/>
  <c r="W152" i="9"/>
  <c r="W136" i="9"/>
  <c r="W120" i="9"/>
  <c r="W111" i="9"/>
  <c r="T111" i="9"/>
  <c r="Q107" i="9"/>
  <c r="S101" i="9"/>
  <c r="W101" i="9" s="1"/>
  <c r="Q101" i="9"/>
  <c r="W94" i="9"/>
  <c r="W85" i="9"/>
  <c r="W78" i="9"/>
  <c r="X77" i="9" s="1"/>
  <c r="W69" i="9"/>
  <c r="W62" i="9"/>
  <c r="Q49" i="9"/>
  <c r="Q45" i="9"/>
  <c r="U45" i="9"/>
  <c r="S43" i="9"/>
  <c r="W43" i="9" s="1"/>
  <c r="Q43" i="9"/>
  <c r="U32" i="9"/>
  <c r="W32" i="9" s="1"/>
  <c r="S26" i="9"/>
  <c r="W26" i="9" s="1"/>
  <c r="Q26" i="9"/>
  <c r="U16" i="9"/>
  <c r="W16" i="9" s="1"/>
  <c r="S10" i="9"/>
  <c r="W10" i="9" s="1"/>
  <c r="Q10" i="9"/>
  <c r="U5" i="9"/>
  <c r="V5" i="9" s="1"/>
  <c r="Q5" i="9"/>
  <c r="V1410" i="8"/>
  <c r="T1399" i="8"/>
  <c r="U1396" i="8" s="1"/>
  <c r="P1399" i="8"/>
  <c r="R1393" i="8"/>
  <c r="V1391" i="8"/>
  <c r="T1380" i="8"/>
  <c r="V1380" i="8" s="1"/>
  <c r="P1380" i="8"/>
  <c r="S247" i="9"/>
  <c r="W247" i="9" s="1"/>
  <c r="S243" i="9"/>
  <c r="W243" i="9" s="1"/>
  <c r="S240" i="9"/>
  <c r="S237" i="9"/>
  <c r="W237" i="9" s="1"/>
  <c r="S224" i="9"/>
  <c r="W224" i="9" s="1"/>
  <c r="S220" i="9"/>
  <c r="W220" i="9" s="1"/>
  <c r="S186" i="9"/>
  <c r="W186" i="9" s="1"/>
  <c r="X185" i="9" s="1"/>
  <c r="S165" i="9"/>
  <c r="S161" i="9"/>
  <c r="W161" i="9" s="1"/>
  <c r="X160" i="9" s="1"/>
  <c r="S107" i="9"/>
  <c r="W107" i="9" s="1"/>
  <c r="S53" i="9"/>
  <c r="W53" i="9" s="1"/>
  <c r="S49" i="9"/>
  <c r="W49" i="9" s="1"/>
  <c r="U1360" i="8"/>
  <c r="V1331" i="8"/>
  <c r="T1316" i="8"/>
  <c r="U1313" i="8" s="1"/>
  <c r="P1316" i="8"/>
  <c r="P1296" i="8"/>
  <c r="T1296" i="8"/>
  <c r="V1296" i="8" s="1"/>
  <c r="P1289" i="8"/>
  <c r="P1284" i="8"/>
  <c r="U1276" i="8"/>
  <c r="P1271" i="8"/>
  <c r="R1271" i="8"/>
  <c r="V1232" i="8"/>
  <c r="R1230" i="8"/>
  <c r="V1230" i="8" s="1"/>
  <c r="P1167" i="8"/>
  <c r="P1230" i="8"/>
  <c r="U1202" i="8"/>
  <c r="V1200" i="8"/>
  <c r="V1050" i="8"/>
  <c r="V1354" i="8"/>
  <c r="P1347" i="8"/>
  <c r="R1347" i="8"/>
  <c r="V1347" i="8" s="1"/>
  <c r="T1331" i="8"/>
  <c r="P1331" i="8"/>
  <c r="P1305" i="8"/>
  <c r="R1305" i="8"/>
  <c r="V1305" i="8" s="1"/>
  <c r="V1281" i="8"/>
  <c r="R1264" i="8"/>
  <c r="V1264" i="8" s="1"/>
  <c r="P1201" i="8"/>
  <c r="R1249" i="8"/>
  <c r="V1249" i="8" s="1"/>
  <c r="P1186" i="8"/>
  <c r="P1249" i="8"/>
  <c r="S1229" i="8"/>
  <c r="V1211" i="8"/>
  <c r="R1205" i="8"/>
  <c r="V1205" i="8" s="1"/>
  <c r="P1205" i="8"/>
  <c r="V1195" i="8"/>
  <c r="V1136" i="8"/>
  <c r="P1320" i="8"/>
  <c r="R1320" i="8"/>
  <c r="V1320" i="8" s="1"/>
  <c r="P1309" i="8"/>
  <c r="R1309" i="8"/>
  <c r="V1309" i="8" s="1"/>
  <c r="T1281" i="8"/>
  <c r="P1281" i="8"/>
  <c r="R1256" i="8"/>
  <c r="V1256" i="8" s="1"/>
  <c r="P1193" i="8"/>
  <c r="P1256" i="8"/>
  <c r="V1243" i="8"/>
  <c r="U1241" i="8"/>
  <c r="P1232" i="8"/>
  <c r="T1229" i="8"/>
  <c r="U1229" i="8" s="1"/>
  <c r="P1229" i="8"/>
  <c r="T1211" i="8"/>
  <c r="P1211" i="8"/>
  <c r="V1192" i="8"/>
  <c r="S1185" i="8"/>
  <c r="V1185" i="8"/>
  <c r="V1178" i="8"/>
  <c r="S1178" i="8"/>
  <c r="W1178" i="8" s="1"/>
  <c r="V1161" i="8"/>
  <c r="R1159" i="8"/>
  <c r="V1159" i="8" s="1"/>
  <c r="P1157" i="8"/>
  <c r="V1138" i="8"/>
  <c r="V1128" i="8"/>
  <c r="W1123" i="8"/>
  <c r="V1116" i="8"/>
  <c r="V1090" i="8"/>
  <c r="V1084" i="8"/>
  <c r="V1082" i="8"/>
  <c r="S182" i="9"/>
  <c r="W182" i="9" s="1"/>
  <c r="S178" i="9"/>
  <c r="W178" i="9" s="1"/>
  <c r="P1354" i="8"/>
  <c r="V1346" i="8"/>
  <c r="T1335" i="8"/>
  <c r="U1335" i="8" s="1"/>
  <c r="P1335" i="8"/>
  <c r="P1313" i="8"/>
  <c r="R1313" i="8"/>
  <c r="V1285" i="8"/>
  <c r="S1274" i="8"/>
  <c r="V1274" i="8"/>
  <c r="W1274" i="8" s="1"/>
  <c r="V1241" i="8"/>
  <c r="R1223" i="8"/>
  <c r="V1223" i="8" s="1"/>
  <c r="P1223" i="8"/>
  <c r="V1202" i="8"/>
  <c r="U1140" i="8"/>
  <c r="V1130" i="8"/>
  <c r="V1089" i="8"/>
  <c r="V1081" i="8"/>
  <c r="P1358" i="8"/>
  <c r="R1358" i="8"/>
  <c r="V1356" i="8"/>
  <c r="P1330" i="8"/>
  <c r="T1330" i="8"/>
  <c r="V1330" i="8" s="1"/>
  <c r="P1324" i="8"/>
  <c r="R1324" i="8"/>
  <c r="V1324" i="8" s="1"/>
  <c r="V1297" i="8"/>
  <c r="V1292" i="8"/>
  <c r="V1280" i="8"/>
  <c r="P1263" i="8"/>
  <c r="R1263" i="8"/>
  <c r="V1263" i="8" s="1"/>
  <c r="P1200" i="8"/>
  <c r="T1255" i="8"/>
  <c r="U1255" i="8" s="1"/>
  <c r="P1255" i="8"/>
  <c r="V1235" i="8"/>
  <c r="V1228" i="8"/>
  <c r="V1215" i="8"/>
  <c r="P1361" i="8"/>
  <c r="R1361" i="8"/>
  <c r="V1361" i="8" s="1"/>
  <c r="V1357" i="8"/>
  <c r="V1355" i="8"/>
  <c r="W1355" i="8" s="1"/>
  <c r="S1355" i="8"/>
  <c r="P1334" i="8"/>
  <c r="T1334" i="8"/>
  <c r="V1334" i="8" s="1"/>
  <c r="P1321" i="8"/>
  <c r="P1319" i="8"/>
  <c r="V1303" i="8"/>
  <c r="P1297" i="8"/>
  <c r="V1289" i="8"/>
  <c r="V1284" i="8"/>
  <c r="P1280" i="8"/>
  <c r="V1273" i="8"/>
  <c r="P1267" i="8"/>
  <c r="R1267" i="8"/>
  <c r="V1267" i="8" s="1"/>
  <c r="R1260" i="8"/>
  <c r="V1260" i="8" s="1"/>
  <c r="P1197" i="8"/>
  <c r="P1260" i="8"/>
  <c r="V1237" i="8"/>
  <c r="U1225" i="8"/>
  <c r="P1222" i="8"/>
  <c r="V1191" i="8"/>
  <c r="V1174" i="8"/>
  <c r="V1150" i="8"/>
  <c r="V1134" i="8"/>
  <c r="V1120" i="8"/>
  <c r="S1114" i="8"/>
  <c r="V1088" i="8"/>
  <c r="V1086" i="8"/>
  <c r="V1080" i="8"/>
  <c r="V1078" i="8"/>
  <c r="P1343" i="8"/>
  <c r="R1343" i="8"/>
  <c r="V1343" i="8" s="1"/>
  <c r="P1301" i="8"/>
  <c r="R1301" i="8"/>
  <c r="V1301" i="8" s="1"/>
  <c r="P1273" i="8"/>
  <c r="T1273" i="8"/>
  <c r="U1271" i="8" s="1"/>
  <c r="T1240" i="8"/>
  <c r="V1240" i="8" s="1"/>
  <c r="P1240" i="8"/>
  <c r="S1167" i="8"/>
  <c r="V1167" i="8"/>
  <c r="V1157" i="8"/>
  <c r="S958" i="8"/>
  <c r="V958" i="8"/>
  <c r="P1120" i="8"/>
  <c r="P1116" i="8"/>
  <c r="P1074" i="8"/>
  <c r="P1070" i="8"/>
  <c r="P1066" i="8"/>
  <c r="P1062" i="8"/>
  <c r="P1058" i="8"/>
  <c r="P1054" i="8"/>
  <c r="P1050" i="8"/>
  <c r="V957" i="8"/>
  <c r="P955" i="8"/>
  <c r="R948" i="8"/>
  <c r="V935" i="8"/>
  <c r="P900" i="8"/>
  <c r="R900" i="8"/>
  <c r="V900" i="8" s="1"/>
  <c r="P854" i="8"/>
  <c r="T854" i="8"/>
  <c r="V854" i="8" s="1"/>
  <c r="P826" i="8"/>
  <c r="R826" i="8"/>
  <c r="V826" i="8" s="1"/>
  <c r="U816" i="8"/>
  <c r="T1351" i="8"/>
  <c r="U1350" i="8" s="1"/>
  <c r="R1261" i="8"/>
  <c r="V1261" i="8" s="1"/>
  <c r="R1257" i="8"/>
  <c r="V1257" i="8" s="1"/>
  <c r="R1250" i="8"/>
  <c r="V1250" i="8" s="1"/>
  <c r="P1196" i="8"/>
  <c r="P1188" i="8"/>
  <c r="R1164" i="8"/>
  <c r="V1164" i="8" s="1"/>
  <c r="R1160" i="8"/>
  <c r="V1160" i="8" s="1"/>
  <c r="R1156" i="8"/>
  <c r="V1156" i="8" s="1"/>
  <c r="R1152" i="8"/>
  <c r="V1152" i="8" s="1"/>
  <c r="R1148" i="8"/>
  <c r="V1148" i="8" s="1"/>
  <c r="R1144" i="8"/>
  <c r="V1144" i="8" s="1"/>
  <c r="P1138" i="8"/>
  <c r="P1134" i="8"/>
  <c r="P1130" i="8"/>
  <c r="T1125" i="8"/>
  <c r="V1125" i="8" s="1"/>
  <c r="S1123" i="8"/>
  <c r="T1122" i="8"/>
  <c r="P1047" i="8"/>
  <c r="V973" i="8"/>
  <c r="P957" i="8"/>
  <c r="T957" i="8"/>
  <c r="V949" i="8"/>
  <c r="W949" i="8" s="1"/>
  <c r="V944" i="8"/>
  <c r="W942" i="8" s="1"/>
  <c r="U942" i="8"/>
  <c r="P923" i="8"/>
  <c r="R923" i="8"/>
  <c r="V923" i="8" s="1"/>
  <c r="V909" i="8"/>
  <c r="R906" i="8"/>
  <c r="V906" i="8" s="1"/>
  <c r="P883" i="8"/>
  <c r="R883" i="8"/>
  <c r="V883" i="8" s="1"/>
  <c r="V865" i="8"/>
  <c r="P863" i="8"/>
  <c r="R863" i="8"/>
  <c r="V863" i="8" s="1"/>
  <c r="P858" i="8"/>
  <c r="T858" i="8"/>
  <c r="V858" i="8" s="1"/>
  <c r="P837" i="8"/>
  <c r="R837" i="8"/>
  <c r="V837" i="8" s="1"/>
  <c r="P819" i="8"/>
  <c r="R819" i="8"/>
  <c r="V819" i="8" s="1"/>
  <c r="V955" i="8"/>
  <c r="W952" i="8"/>
  <c r="V940" i="8"/>
  <c r="P916" i="8"/>
  <c r="R916" i="8"/>
  <c r="V916" i="8" s="1"/>
  <c r="P899" i="8"/>
  <c r="R899" i="8"/>
  <c r="V899" i="8" s="1"/>
  <c r="P710" i="8"/>
  <c r="R710" i="8"/>
  <c r="V710" i="8" s="1"/>
  <c r="P682" i="8"/>
  <c r="T682" i="8"/>
  <c r="R1342" i="8"/>
  <c r="V1342" i="8" s="1"/>
  <c r="R1338" i="8"/>
  <c r="V1338" i="8" s="1"/>
  <c r="R1327" i="8"/>
  <c r="R1323" i="8"/>
  <c r="V1323" i="8" s="1"/>
  <c r="R1304" i="8"/>
  <c r="V1304" i="8" s="1"/>
  <c r="R1300" i="8"/>
  <c r="V1300" i="8" s="1"/>
  <c r="R1270" i="8"/>
  <c r="V1270" i="8" s="1"/>
  <c r="R1266" i="8"/>
  <c r="V1266" i="8" s="1"/>
  <c r="R1262" i="8"/>
  <c r="V1262" i="8" s="1"/>
  <c r="R1258" i="8"/>
  <c r="V1258" i="8" s="1"/>
  <c r="R1247" i="8"/>
  <c r="V1247" i="8" s="1"/>
  <c r="P1241" i="8"/>
  <c r="P1189" i="8"/>
  <c r="R1141" i="8"/>
  <c r="V1141" i="8" s="1"/>
  <c r="V1091" i="8"/>
  <c r="W1091" i="8" s="1"/>
  <c r="P1043" i="8"/>
  <c r="P1041" i="8"/>
  <c r="P1037" i="8"/>
  <c r="P1033" i="8"/>
  <c r="P1029" i="8"/>
  <c r="P1025" i="8"/>
  <c r="P1021" i="8"/>
  <c r="P1017" i="8"/>
  <c r="P1013" i="8"/>
  <c r="P1009" i="8"/>
  <c r="P1005" i="8"/>
  <c r="P1001" i="8"/>
  <c r="P997" i="8"/>
  <c r="P993" i="8"/>
  <c r="P989" i="8"/>
  <c r="U985" i="8"/>
  <c r="R954" i="8"/>
  <c r="V954" i="8" s="1"/>
  <c r="P940" i="8"/>
  <c r="T940" i="8"/>
  <c r="V925" i="8"/>
  <c r="R922" i="8"/>
  <c r="V922" i="8" s="1"/>
  <c r="P892" i="8"/>
  <c r="R892" i="8"/>
  <c r="V892" i="8" s="1"/>
  <c r="V885" i="8"/>
  <c r="R882" i="8"/>
  <c r="V882" i="8" s="1"/>
  <c r="P876" i="8"/>
  <c r="R876" i="8"/>
  <c r="V876" i="8" s="1"/>
  <c r="V869" i="8"/>
  <c r="P867" i="8"/>
  <c r="R867" i="8"/>
  <c r="R1333" i="8"/>
  <c r="V1333" i="8" s="1"/>
  <c r="R1329" i="8"/>
  <c r="V1329" i="8" s="1"/>
  <c r="R1295" i="8"/>
  <c r="V1295" i="8" s="1"/>
  <c r="R1291" i="8"/>
  <c r="V1291" i="8" s="1"/>
  <c r="R1287" i="8"/>
  <c r="V1287" i="8" s="1"/>
  <c r="P1262" i="8"/>
  <c r="P1258" i="8"/>
  <c r="V1255" i="8"/>
  <c r="R1238" i="8"/>
  <c r="V1238" i="8" s="1"/>
  <c r="V1229" i="8"/>
  <c r="W1229" i="8" s="1"/>
  <c r="V1222" i="8"/>
  <c r="R1220" i="8"/>
  <c r="V1220" i="8" s="1"/>
  <c r="R1217" i="8"/>
  <c r="V1217" i="8" s="1"/>
  <c r="R1213" i="8"/>
  <c r="V1213" i="8" s="1"/>
  <c r="R1209" i="8"/>
  <c r="V1209" i="8" s="1"/>
  <c r="R1171" i="8"/>
  <c r="V1171" i="8" s="1"/>
  <c r="P1165" i="8"/>
  <c r="P1153" i="8"/>
  <c r="P1149" i="8"/>
  <c r="P1145" i="8"/>
  <c r="P1141" i="8"/>
  <c r="T1114" i="8"/>
  <c r="U1114" i="8" s="1"/>
  <c r="P1023" i="8"/>
  <c r="P1019" i="8"/>
  <c r="V985" i="8"/>
  <c r="P947" i="8"/>
  <c r="T947" i="8"/>
  <c r="V947" i="8" s="1"/>
  <c r="S942" i="8"/>
  <c r="U931" i="8"/>
  <c r="P915" i="8"/>
  <c r="R915" i="8"/>
  <c r="V915" i="8" s="1"/>
  <c r="R898" i="8"/>
  <c r="V898" i="8" s="1"/>
  <c r="V815" i="8"/>
  <c r="S814" i="8"/>
  <c r="R748" i="8"/>
  <c r="V748" i="8" s="1"/>
  <c r="P748" i="8"/>
  <c r="R1259" i="8"/>
  <c r="V1259" i="8" s="1"/>
  <c r="P1253" i="8"/>
  <c r="R1252" i="8"/>
  <c r="R1248" i="8"/>
  <c r="V1248" i="8" s="1"/>
  <c r="R1244" i="8"/>
  <c r="V1244" i="8" s="1"/>
  <c r="T1239" i="8"/>
  <c r="U1231" i="8" s="1"/>
  <c r="P1238" i="8"/>
  <c r="R1219" i="8"/>
  <c r="T1210" i="8"/>
  <c r="U1208" i="8" s="1"/>
  <c r="R1208" i="8"/>
  <c r="R1204" i="8"/>
  <c r="V1204" i="8" s="1"/>
  <c r="T1168" i="8"/>
  <c r="V1168" i="8" s="1"/>
  <c r="R1142" i="8"/>
  <c r="V1142" i="8" s="1"/>
  <c r="T1137" i="8"/>
  <c r="V1137" i="8" s="1"/>
  <c r="T1133" i="8"/>
  <c r="V1133" i="8" s="1"/>
  <c r="T1129" i="8"/>
  <c r="U1127" i="8" s="1"/>
  <c r="R1127" i="8"/>
  <c r="R1119" i="8"/>
  <c r="V1119" i="8" s="1"/>
  <c r="R1115" i="8"/>
  <c r="V1115" i="8" s="1"/>
  <c r="T1087" i="8"/>
  <c r="V1087" i="8" s="1"/>
  <c r="T1083" i="8"/>
  <c r="V1083" i="8" s="1"/>
  <c r="T1079" i="8"/>
  <c r="V1079" i="8" s="1"/>
  <c r="R1077" i="8"/>
  <c r="R1073" i="8"/>
  <c r="V1073" i="8" s="1"/>
  <c r="R1069" i="8"/>
  <c r="V1069" i="8" s="1"/>
  <c r="R1065" i="8"/>
  <c r="V1065" i="8" s="1"/>
  <c r="R1061" i="8"/>
  <c r="V1061" i="8" s="1"/>
  <c r="R1057" i="8"/>
  <c r="V1057" i="8" s="1"/>
  <c r="R1053" i="8"/>
  <c r="V1053" i="8" s="1"/>
  <c r="R1049" i="8"/>
  <c r="V1049" i="8" s="1"/>
  <c r="T936" i="8"/>
  <c r="P936" i="8"/>
  <c r="P908" i="8"/>
  <c r="R908" i="8"/>
  <c r="V908" i="8" s="1"/>
  <c r="P891" i="8"/>
  <c r="R891" i="8"/>
  <c r="V891" i="8" s="1"/>
  <c r="P875" i="8"/>
  <c r="R875" i="8"/>
  <c r="V875" i="8" s="1"/>
  <c r="P864" i="8"/>
  <c r="V850" i="8"/>
  <c r="V846" i="8"/>
  <c r="V829" i="8"/>
  <c r="R1360" i="8"/>
  <c r="R1353" i="8"/>
  <c r="R1315" i="8"/>
  <c r="V1315" i="8" s="1"/>
  <c r="R1254" i="8"/>
  <c r="V1254" i="8" s="1"/>
  <c r="P1248" i="8"/>
  <c r="P1244" i="8"/>
  <c r="R1239" i="8"/>
  <c r="R1221" i="8"/>
  <c r="V1221" i="8" s="1"/>
  <c r="R1218" i="8"/>
  <c r="R1214" i="8"/>
  <c r="V1214" i="8" s="1"/>
  <c r="R1172" i="8"/>
  <c r="V1172" i="8" s="1"/>
  <c r="R1040" i="8"/>
  <c r="V1040" i="8" s="1"/>
  <c r="V1038" i="8"/>
  <c r="R1036" i="8"/>
  <c r="V1036" i="8" s="1"/>
  <c r="V1034" i="8"/>
  <c r="R1032" i="8"/>
  <c r="V1032" i="8" s="1"/>
  <c r="V1030" i="8"/>
  <c r="R1028" i="8"/>
  <c r="V1028" i="8" s="1"/>
  <c r="V1026" i="8"/>
  <c r="R1024" i="8"/>
  <c r="V1024" i="8" s="1"/>
  <c r="V1022" i="8"/>
  <c r="R1020" i="8"/>
  <c r="V1020" i="8" s="1"/>
  <c r="V1018" i="8"/>
  <c r="R1016" i="8"/>
  <c r="V1016" i="8" s="1"/>
  <c r="V1014" i="8"/>
  <c r="R1012" i="8"/>
  <c r="V1012" i="8" s="1"/>
  <c r="V1010" i="8"/>
  <c r="R1008" i="8"/>
  <c r="V1008" i="8" s="1"/>
  <c r="V1006" i="8"/>
  <c r="R1004" i="8"/>
  <c r="V1004" i="8" s="1"/>
  <c r="V1002" i="8"/>
  <c r="R1000" i="8"/>
  <c r="V1000" i="8" s="1"/>
  <c r="V998" i="8"/>
  <c r="R996" i="8"/>
  <c r="V996" i="8" s="1"/>
  <c r="V994" i="8"/>
  <c r="R992" i="8"/>
  <c r="V992" i="8" s="1"/>
  <c r="V990" i="8"/>
  <c r="R988" i="8"/>
  <c r="V988" i="8" s="1"/>
  <c r="V986" i="8"/>
  <c r="V981" i="8"/>
  <c r="P958" i="8"/>
  <c r="T953" i="8"/>
  <c r="V953" i="8" s="1"/>
  <c r="S952" i="8"/>
  <c r="P945" i="8"/>
  <c r="V933" i="8"/>
  <c r="W931" i="8" s="1"/>
  <c r="V917" i="8"/>
  <c r="R914" i="8"/>
  <c r="V914" i="8" s="1"/>
  <c r="U867" i="8"/>
  <c r="V861" i="8"/>
  <c r="W861" i="8" s="1"/>
  <c r="P850" i="8"/>
  <c r="T850" i="8"/>
  <c r="U846" i="8" s="1"/>
  <c r="P688" i="8"/>
  <c r="R688" i="8"/>
  <c r="V688" i="8" s="1"/>
  <c r="P1254" i="8"/>
  <c r="U955" i="8"/>
  <c r="T950" i="8"/>
  <c r="P950" i="8"/>
  <c r="U946" i="8"/>
  <c r="P924" i="8"/>
  <c r="R924" i="8"/>
  <c r="V924" i="8" s="1"/>
  <c r="P907" i="8"/>
  <c r="R907" i="8"/>
  <c r="V907" i="8" s="1"/>
  <c r="P884" i="8"/>
  <c r="R884" i="8"/>
  <c r="V884" i="8" s="1"/>
  <c r="P868" i="8"/>
  <c r="R868" i="8"/>
  <c r="V868" i="8" s="1"/>
  <c r="U861" i="8"/>
  <c r="R1047" i="8"/>
  <c r="V1047" i="8" s="1"/>
  <c r="R1043" i="8"/>
  <c r="V1043" i="8" s="1"/>
  <c r="R1039" i="8"/>
  <c r="V1039" i="8" s="1"/>
  <c r="R1035" i="8"/>
  <c r="V1035" i="8" s="1"/>
  <c r="R1031" i="8"/>
  <c r="V1031" i="8" s="1"/>
  <c r="R1027" i="8"/>
  <c r="V1027" i="8" s="1"/>
  <c r="R1023" i="8"/>
  <c r="V1023" i="8" s="1"/>
  <c r="R1019" i="8"/>
  <c r="V1019" i="8" s="1"/>
  <c r="R747" i="8"/>
  <c r="V747" i="8" s="1"/>
  <c r="V741" i="8"/>
  <c r="P701" i="8"/>
  <c r="T696" i="8"/>
  <c r="U695" i="8" s="1"/>
  <c r="V695" i="8"/>
  <c r="S695" i="8"/>
  <c r="V687" i="8"/>
  <c r="T965" i="8"/>
  <c r="V965" i="8" s="1"/>
  <c r="T961" i="8"/>
  <c r="V961" i="8" s="1"/>
  <c r="P846" i="8"/>
  <c r="V836" i="8"/>
  <c r="V807" i="8"/>
  <c r="V751" i="8"/>
  <c r="V745" i="8"/>
  <c r="P705" i="8"/>
  <c r="V696" i="8"/>
  <c r="V691" i="8"/>
  <c r="U683" i="8"/>
  <c r="V681" i="8"/>
  <c r="V672" i="8"/>
  <c r="W814" i="8"/>
  <c r="V749" i="8"/>
  <c r="V579" i="8"/>
  <c r="R956" i="8"/>
  <c r="V956" i="8" s="1"/>
  <c r="R939" i="8"/>
  <c r="V939" i="8" s="1"/>
  <c r="R857" i="8"/>
  <c r="V857" i="8" s="1"/>
  <c r="R853" i="8"/>
  <c r="V853" i="8" s="1"/>
  <c r="R849" i="8"/>
  <c r="V849" i="8" s="1"/>
  <c r="P836" i="8"/>
  <c r="R816" i="8"/>
  <c r="U814" i="8"/>
  <c r="P807" i="8"/>
  <c r="V753" i="8"/>
  <c r="P739" i="8"/>
  <c r="P737" i="8"/>
  <c r="P735" i="8"/>
  <c r="P733" i="8"/>
  <c r="P731" i="8"/>
  <c r="P729" i="8"/>
  <c r="P727" i="8"/>
  <c r="P725" i="8"/>
  <c r="P723" i="8"/>
  <c r="P721" i="8"/>
  <c r="P719" i="8"/>
  <c r="P717" i="8"/>
  <c r="P715" i="8"/>
  <c r="P713" i="8"/>
  <c r="V704" i="8"/>
  <c r="R702" i="8"/>
  <c r="V702" i="8" s="1"/>
  <c r="P691" i="8"/>
  <c r="T686" i="8"/>
  <c r="P681" i="8"/>
  <c r="P823" i="8"/>
  <c r="P744" i="8"/>
  <c r="V686" i="8"/>
  <c r="W683" i="8" s="1"/>
  <c r="P830" i="8"/>
  <c r="R830" i="8"/>
  <c r="V830" i="8" s="1"/>
  <c r="P840" i="8"/>
  <c r="P806" i="8"/>
  <c r="P750" i="8"/>
  <c r="V738" i="8"/>
  <c r="V734" i="8"/>
  <c r="V730" i="8"/>
  <c r="V726" i="8"/>
  <c r="V722" i="8"/>
  <c r="V718" i="8"/>
  <c r="V714" i="8"/>
  <c r="V701" i="8"/>
  <c r="P695" i="8"/>
  <c r="R692" i="8"/>
  <c r="V692" i="8" s="1"/>
  <c r="V682" i="8"/>
  <c r="P678" i="8"/>
  <c r="T678" i="8"/>
  <c r="V678" i="8" s="1"/>
  <c r="V668" i="8"/>
  <c r="P674" i="8"/>
  <c r="T674" i="8"/>
  <c r="V674" i="8" s="1"/>
  <c r="V643" i="8"/>
  <c r="V623" i="8"/>
  <c r="V599" i="8"/>
  <c r="V584" i="8"/>
  <c r="V553" i="8"/>
  <c r="V650" i="8"/>
  <c r="U579" i="8"/>
  <c r="P666" i="8"/>
  <c r="T666" i="8"/>
  <c r="V666" i="8" s="1"/>
  <c r="V647" i="8"/>
  <c r="V627" i="8"/>
  <c r="V589" i="8"/>
  <c r="U561" i="8"/>
  <c r="V561" i="8"/>
  <c r="W561" i="8" s="1"/>
  <c r="R822" i="8"/>
  <c r="V822" i="8" s="1"/>
  <c r="R818" i="8"/>
  <c r="V818" i="8" s="1"/>
  <c r="R810" i="8"/>
  <c r="V810" i="8" s="1"/>
  <c r="R806" i="8"/>
  <c r="V806" i="8" s="1"/>
  <c r="R802" i="8"/>
  <c r="V802" i="8" s="1"/>
  <c r="R798" i="8"/>
  <c r="V798" i="8" s="1"/>
  <c r="R794" i="8"/>
  <c r="V794" i="8" s="1"/>
  <c r="R790" i="8"/>
  <c r="V790" i="8" s="1"/>
  <c r="R786" i="8"/>
  <c r="V786" i="8" s="1"/>
  <c r="R782" i="8"/>
  <c r="V782" i="8" s="1"/>
  <c r="R778" i="8"/>
  <c r="V778" i="8" s="1"/>
  <c r="R774" i="8"/>
  <c r="V774" i="8" s="1"/>
  <c r="R770" i="8"/>
  <c r="V770" i="8" s="1"/>
  <c r="R766" i="8"/>
  <c r="V766" i="8" s="1"/>
  <c r="R762" i="8"/>
  <c r="V762" i="8" s="1"/>
  <c r="R758" i="8"/>
  <c r="V758" i="8" s="1"/>
  <c r="R754" i="8"/>
  <c r="V754" i="8" s="1"/>
  <c r="R750" i="8"/>
  <c r="V750" i="8" s="1"/>
  <c r="R746" i="8"/>
  <c r="V746" i="8" s="1"/>
  <c r="R742" i="8"/>
  <c r="V742" i="8" s="1"/>
  <c r="R737" i="8"/>
  <c r="V737" i="8" s="1"/>
  <c r="R733" i="8"/>
  <c r="V733" i="8" s="1"/>
  <c r="R729" i="8"/>
  <c r="V729" i="8" s="1"/>
  <c r="R725" i="8"/>
  <c r="V725" i="8" s="1"/>
  <c r="R721" i="8"/>
  <c r="V721" i="8" s="1"/>
  <c r="R717" i="8"/>
  <c r="V717" i="8" s="1"/>
  <c r="R713" i="8"/>
  <c r="V713" i="8" s="1"/>
  <c r="R709" i="8"/>
  <c r="V709" i="8" s="1"/>
  <c r="P677" i="8"/>
  <c r="T677" i="8"/>
  <c r="V677" i="8" s="1"/>
  <c r="V665" i="8"/>
  <c r="V639" i="8"/>
  <c r="V631" i="8"/>
  <c r="U619" i="8"/>
  <c r="U611" i="8"/>
  <c r="V608" i="8"/>
  <c r="V580" i="8"/>
  <c r="V578" i="8"/>
  <c r="V549" i="8"/>
  <c r="T672" i="8"/>
  <c r="P672" i="8"/>
  <c r="P670" i="8"/>
  <c r="T670" i="8"/>
  <c r="V670" i="8" s="1"/>
  <c r="V660" i="8"/>
  <c r="V616" i="8"/>
  <c r="V611" i="8"/>
  <c r="V606" i="8"/>
  <c r="V593" i="8"/>
  <c r="U585" i="8"/>
  <c r="V540" i="8"/>
  <c r="R676" i="8"/>
  <c r="V676" i="8" s="1"/>
  <c r="P650" i="8"/>
  <c r="P646" i="8"/>
  <c r="P642" i="8"/>
  <c r="P638" i="8"/>
  <c r="P634" i="8"/>
  <c r="P630" i="8"/>
  <c r="P626" i="8"/>
  <c r="P622" i="8"/>
  <c r="R617" i="8"/>
  <c r="V617" i="8" s="1"/>
  <c r="R613" i="8"/>
  <c r="V613" i="8" s="1"/>
  <c r="P611" i="8"/>
  <c r="P607" i="8"/>
  <c r="P598" i="8"/>
  <c r="P594" i="8"/>
  <c r="P590" i="8"/>
  <c r="P586" i="8"/>
  <c r="R585" i="8"/>
  <c r="R581" i="8"/>
  <c r="V581" i="8" s="1"/>
  <c r="P579" i="8"/>
  <c r="P575" i="8"/>
  <c r="P571" i="8"/>
  <c r="P567" i="8"/>
  <c r="P563" i="8"/>
  <c r="R558" i="8"/>
  <c r="P554" i="8"/>
  <c r="P550" i="8"/>
  <c r="T547" i="8"/>
  <c r="V547" i="8" s="1"/>
  <c r="P546" i="8"/>
  <c r="T543" i="8"/>
  <c r="V543" i="8" s="1"/>
  <c r="P542" i="8"/>
  <c r="R541" i="8"/>
  <c r="R537" i="8"/>
  <c r="V537" i="8" s="1"/>
  <c r="R533" i="8"/>
  <c r="V533" i="8" s="1"/>
  <c r="P529" i="8"/>
  <c r="R526" i="8"/>
  <c r="V526" i="8" s="1"/>
  <c r="P491" i="8"/>
  <c r="T491" i="8"/>
  <c r="P459" i="8"/>
  <c r="T459" i="8"/>
  <c r="V459" i="8" s="1"/>
  <c r="V439" i="8"/>
  <c r="T350" i="8"/>
  <c r="R350" i="8"/>
  <c r="V350" i="8" s="1"/>
  <c r="P303" i="8"/>
  <c r="R303" i="8"/>
  <c r="V303" i="8" s="1"/>
  <c r="T673" i="8"/>
  <c r="V673" i="8" s="1"/>
  <c r="T669" i="8"/>
  <c r="V669" i="8" s="1"/>
  <c r="P668" i="8"/>
  <c r="T665" i="8"/>
  <c r="P664" i="8"/>
  <c r="T661" i="8"/>
  <c r="V661" i="8" s="1"/>
  <c r="P660" i="8"/>
  <c r="T657" i="8"/>
  <c r="V657" i="8" s="1"/>
  <c r="P656" i="8"/>
  <c r="T653" i="8"/>
  <c r="U650" i="8" s="1"/>
  <c r="P652" i="8"/>
  <c r="P503" i="8"/>
  <c r="T503" i="8"/>
  <c r="V503" i="8" s="1"/>
  <c r="V488" i="8"/>
  <c r="P471" i="8"/>
  <c r="T471" i="8"/>
  <c r="V471" i="8" s="1"/>
  <c r="V436" i="8"/>
  <c r="P517" i="8"/>
  <c r="R517" i="8"/>
  <c r="V500" i="8"/>
  <c r="P483" i="8"/>
  <c r="T483" i="8"/>
  <c r="V483" i="8" s="1"/>
  <c r="P438" i="8"/>
  <c r="R438" i="8"/>
  <c r="V438" i="8" s="1"/>
  <c r="P406" i="8"/>
  <c r="R406" i="8"/>
  <c r="V406" i="8" s="1"/>
  <c r="R333" i="8"/>
  <c r="T333" i="8"/>
  <c r="P251" i="8"/>
  <c r="R251" i="8"/>
  <c r="V251" i="8" s="1"/>
  <c r="R648" i="8"/>
  <c r="V648" i="8" s="1"/>
  <c r="R644" i="8"/>
  <c r="V644" i="8" s="1"/>
  <c r="R640" i="8"/>
  <c r="V640" i="8" s="1"/>
  <c r="R636" i="8"/>
  <c r="V636" i="8" s="1"/>
  <c r="R632" i="8"/>
  <c r="V632" i="8" s="1"/>
  <c r="R628" i="8"/>
  <c r="V628" i="8" s="1"/>
  <c r="R624" i="8"/>
  <c r="V624" i="8" s="1"/>
  <c r="R620" i="8"/>
  <c r="V620" i="8" s="1"/>
  <c r="R609" i="8"/>
  <c r="V609" i="8" s="1"/>
  <c r="R605" i="8"/>
  <c r="V605" i="8" s="1"/>
  <c r="R600" i="8"/>
  <c r="V600" i="8" s="1"/>
  <c r="R596" i="8"/>
  <c r="V596" i="8" s="1"/>
  <c r="R592" i="8"/>
  <c r="V592" i="8" s="1"/>
  <c r="R588" i="8"/>
  <c r="V588" i="8" s="1"/>
  <c r="R577" i="8"/>
  <c r="V577" i="8" s="1"/>
  <c r="R573" i="8"/>
  <c r="V573" i="8" s="1"/>
  <c r="R569" i="8"/>
  <c r="V569" i="8" s="1"/>
  <c r="R565" i="8"/>
  <c r="V565" i="8" s="1"/>
  <c r="R552" i="8"/>
  <c r="V552" i="8" s="1"/>
  <c r="R548" i="8"/>
  <c r="V548" i="8" s="1"/>
  <c r="P519" i="8"/>
  <c r="T519" i="8"/>
  <c r="V519" i="8" s="1"/>
  <c r="P495" i="8"/>
  <c r="T495" i="8"/>
  <c r="V495" i="8" s="1"/>
  <c r="V475" i="8"/>
  <c r="P463" i="8"/>
  <c r="T463" i="8"/>
  <c r="V463" i="8" s="1"/>
  <c r="P448" i="8"/>
  <c r="T448" i="8"/>
  <c r="V448" i="8" s="1"/>
  <c r="P440" i="8"/>
  <c r="T440" i="8"/>
  <c r="P425" i="8"/>
  <c r="T425" i="8"/>
  <c r="V425" i="8" s="1"/>
  <c r="R417" i="8"/>
  <c r="V417" i="8" s="1"/>
  <c r="P417" i="8"/>
  <c r="T288" i="8"/>
  <c r="P288" i="8"/>
  <c r="R619" i="8"/>
  <c r="R615" i="8"/>
  <c r="V615" i="8" s="1"/>
  <c r="R583" i="8"/>
  <c r="V583" i="8" s="1"/>
  <c r="R560" i="8"/>
  <c r="V560" i="8" s="1"/>
  <c r="R539" i="8"/>
  <c r="V539" i="8" s="1"/>
  <c r="R535" i="8"/>
  <c r="V535" i="8" s="1"/>
  <c r="R531" i="8"/>
  <c r="V531" i="8" s="1"/>
  <c r="P524" i="8"/>
  <c r="P507" i="8"/>
  <c r="T507" i="8"/>
  <c r="V507" i="8" s="1"/>
  <c r="V492" i="8"/>
  <c r="P475" i="8"/>
  <c r="T475" i="8"/>
  <c r="V460" i="8"/>
  <c r="P455" i="8"/>
  <c r="T455" i="8"/>
  <c r="U452" i="8" s="1"/>
  <c r="U432" i="8"/>
  <c r="V393" i="8"/>
  <c r="P220" i="8"/>
  <c r="R220" i="8"/>
  <c r="V220" i="8" s="1"/>
  <c r="V523" i="8"/>
  <c r="V504" i="8"/>
  <c r="V499" i="8"/>
  <c r="P487" i="8"/>
  <c r="T487" i="8"/>
  <c r="V487" i="8" s="1"/>
  <c r="V472" i="8"/>
  <c r="T316" i="8"/>
  <c r="R316" i="8"/>
  <c r="V316" i="8" s="1"/>
  <c r="P261" i="8"/>
  <c r="R261" i="8"/>
  <c r="V261" i="8" s="1"/>
  <c r="P523" i="8"/>
  <c r="T523" i="8"/>
  <c r="V511" i="8"/>
  <c r="P499" i="8"/>
  <c r="T499" i="8"/>
  <c r="P467" i="8"/>
  <c r="T467" i="8"/>
  <c r="V467" i="8" s="1"/>
  <c r="V421" i="8"/>
  <c r="R372" i="8"/>
  <c r="V372" i="8" s="1"/>
  <c r="T372" i="8"/>
  <c r="P528" i="8"/>
  <c r="P511" i="8"/>
  <c r="T511" i="8"/>
  <c r="V496" i="8"/>
  <c r="V491" i="8"/>
  <c r="P479" i="8"/>
  <c r="T479" i="8"/>
  <c r="V479" i="8" s="1"/>
  <c r="V464" i="8"/>
  <c r="V449" i="8"/>
  <c r="P444" i="8"/>
  <c r="T444" i="8"/>
  <c r="V444" i="8" s="1"/>
  <c r="V441" i="8"/>
  <c r="P434" i="8"/>
  <c r="R434" i="8"/>
  <c r="V434" i="8" s="1"/>
  <c r="P429" i="8"/>
  <c r="T429" i="8"/>
  <c r="V429" i="8" s="1"/>
  <c r="V426" i="8"/>
  <c r="P421" i="8"/>
  <c r="T421" i="8"/>
  <c r="V418" i="8"/>
  <c r="R404" i="8"/>
  <c r="P404" i="8"/>
  <c r="T521" i="8"/>
  <c r="V521" i="8" s="1"/>
  <c r="T509" i="8"/>
  <c r="V509" i="8" s="1"/>
  <c r="T505" i="8"/>
  <c r="V505" i="8" s="1"/>
  <c r="T497" i="8"/>
  <c r="V497" i="8" s="1"/>
  <c r="T485" i="8"/>
  <c r="V485" i="8" s="1"/>
  <c r="T481" i="8"/>
  <c r="V481" i="8" s="1"/>
  <c r="T477" i="8"/>
  <c r="V477" i="8" s="1"/>
  <c r="T473" i="8"/>
  <c r="V473" i="8" s="1"/>
  <c r="T469" i="8"/>
  <c r="V469" i="8" s="1"/>
  <c r="T465" i="8"/>
  <c r="V465" i="8" s="1"/>
  <c r="T450" i="8"/>
  <c r="V450" i="8" s="1"/>
  <c r="T446" i="8"/>
  <c r="V446" i="8" s="1"/>
  <c r="T442" i="8"/>
  <c r="V442" i="8" s="1"/>
  <c r="T431" i="8"/>
  <c r="V431" i="8" s="1"/>
  <c r="T427" i="8"/>
  <c r="V427" i="8" s="1"/>
  <c r="T423" i="8"/>
  <c r="V423" i="8" s="1"/>
  <c r="T419" i="8"/>
  <c r="V419" i="8" s="1"/>
  <c r="P413" i="8"/>
  <c r="P396" i="8"/>
  <c r="R396" i="8"/>
  <c r="V396" i="8" s="1"/>
  <c r="R389" i="8"/>
  <c r="V389" i="8" s="1"/>
  <c r="P378" i="8"/>
  <c r="V359" i="8"/>
  <c r="R342" i="8"/>
  <c r="V342" i="8" s="1"/>
  <c r="P339" i="8"/>
  <c r="V327" i="8"/>
  <c r="P307" i="8"/>
  <c r="R307" i="8"/>
  <c r="V307" i="8" s="1"/>
  <c r="P296" i="8"/>
  <c r="V288" i="8"/>
  <c r="V281" i="8"/>
  <c r="P275" i="8"/>
  <c r="R275" i="8"/>
  <c r="V275" i="8" s="1"/>
  <c r="P224" i="8"/>
  <c r="R224" i="8"/>
  <c r="V224" i="8" s="1"/>
  <c r="S97" i="8"/>
  <c r="V377" i="8"/>
  <c r="R357" i="8"/>
  <c r="T357" i="8"/>
  <c r="P346" i="8"/>
  <c r="R346" i="8"/>
  <c r="V346" i="8" s="1"/>
  <c r="V319" i="8"/>
  <c r="P279" i="8"/>
  <c r="R279" i="8"/>
  <c r="V279" i="8" s="1"/>
  <c r="P270" i="8"/>
  <c r="R270" i="8"/>
  <c r="V270" i="8" s="1"/>
  <c r="P263" i="8"/>
  <c r="T263" i="8"/>
  <c r="P249" i="8"/>
  <c r="R249" i="8"/>
  <c r="V249" i="8" s="1"/>
  <c r="P228" i="8"/>
  <c r="R228" i="8"/>
  <c r="V228" i="8" s="1"/>
  <c r="R516" i="8"/>
  <c r="V516" i="8" s="1"/>
  <c r="T506" i="8"/>
  <c r="V506" i="8" s="1"/>
  <c r="T502" i="8"/>
  <c r="V502" i="8" s="1"/>
  <c r="T498" i="8"/>
  <c r="V498" i="8" s="1"/>
  <c r="T494" i="8"/>
  <c r="V494" i="8" s="1"/>
  <c r="T490" i="8"/>
  <c r="V490" i="8" s="1"/>
  <c r="T486" i="8"/>
  <c r="V486" i="8" s="1"/>
  <c r="R452" i="8"/>
  <c r="R437" i="8"/>
  <c r="V437" i="8" s="1"/>
  <c r="R433" i="8"/>
  <c r="V433" i="8" s="1"/>
  <c r="P400" i="8"/>
  <c r="U395" i="8"/>
  <c r="R373" i="8"/>
  <c r="V373" i="8" s="1"/>
  <c r="P363" i="8"/>
  <c r="R355" i="8"/>
  <c r="V351" i="8"/>
  <c r="R334" i="8"/>
  <c r="V334" i="8" s="1"/>
  <c r="P331" i="8"/>
  <c r="R314" i="8"/>
  <c r="V314" i="8" s="1"/>
  <c r="P304" i="8"/>
  <c r="V296" i="8"/>
  <c r="V289" i="8"/>
  <c r="P283" i="8"/>
  <c r="R283" i="8"/>
  <c r="V283" i="8" s="1"/>
  <c r="P272" i="8"/>
  <c r="U269" i="8"/>
  <c r="P233" i="8"/>
  <c r="R233" i="8"/>
  <c r="V233" i="8" s="1"/>
  <c r="R522" i="8"/>
  <c r="V522" i="8" s="1"/>
  <c r="R518" i="8"/>
  <c r="V518" i="8" s="1"/>
  <c r="R458" i="8"/>
  <c r="V458" i="8" s="1"/>
  <c r="R454" i="8"/>
  <c r="V454" i="8" s="1"/>
  <c r="R451" i="8"/>
  <c r="R447" i="8"/>
  <c r="V447" i="8" s="1"/>
  <c r="R443" i="8"/>
  <c r="V443" i="8" s="1"/>
  <c r="R432" i="8"/>
  <c r="R428" i="8"/>
  <c r="V428" i="8" s="1"/>
  <c r="R424" i="8"/>
  <c r="V424" i="8" s="1"/>
  <c r="R420" i="8"/>
  <c r="V420" i="8" s="1"/>
  <c r="R414" i="8"/>
  <c r="V414" i="8" s="1"/>
  <c r="P403" i="8"/>
  <c r="R403" i="8"/>
  <c r="V403" i="8" s="1"/>
  <c r="V395" i="8"/>
  <c r="V371" i="8"/>
  <c r="R362" i="8"/>
  <c r="V362" i="8" s="1"/>
  <c r="R349" i="8"/>
  <c r="V349" i="8" s="1"/>
  <c r="T349" i="8"/>
  <c r="P338" i="8"/>
  <c r="R338" i="8"/>
  <c r="V338" i="8" s="1"/>
  <c r="V332" i="8"/>
  <c r="P308" i="8"/>
  <c r="V300" i="8"/>
  <c r="P287" i="8"/>
  <c r="R287" i="8"/>
  <c r="V287" i="8" s="1"/>
  <c r="T162" i="8"/>
  <c r="P162" i="8"/>
  <c r="P399" i="8"/>
  <c r="R394" i="8"/>
  <c r="V390" i="8"/>
  <c r="R358" i="8"/>
  <c r="V358" i="8" s="1"/>
  <c r="P355" i="8"/>
  <c r="R347" i="8"/>
  <c r="V343" i="8"/>
  <c r="R326" i="8"/>
  <c r="V326" i="8" s="1"/>
  <c r="V304" i="8"/>
  <c r="P291" i="8"/>
  <c r="R291" i="8"/>
  <c r="V291" i="8" s="1"/>
  <c r="P280" i="8"/>
  <c r="V272" i="8"/>
  <c r="P255" i="8"/>
  <c r="R255" i="8"/>
  <c r="V255" i="8" s="1"/>
  <c r="R387" i="8"/>
  <c r="T387" i="8"/>
  <c r="R354" i="8"/>
  <c r="R341" i="8"/>
  <c r="T341" i="8"/>
  <c r="P330" i="8"/>
  <c r="R330" i="8"/>
  <c r="V330" i="8" s="1"/>
  <c r="P295" i="8"/>
  <c r="R295" i="8"/>
  <c r="V295" i="8" s="1"/>
  <c r="P259" i="8"/>
  <c r="R259" i="8"/>
  <c r="V259" i="8" s="1"/>
  <c r="T166" i="8"/>
  <c r="U166" i="8" s="1"/>
  <c r="P166" i="8"/>
  <c r="P410" i="8"/>
  <c r="P394" i="8"/>
  <c r="V374" i="8"/>
  <c r="P347" i="8"/>
  <c r="V339" i="8"/>
  <c r="V335" i="8"/>
  <c r="V305" i="8"/>
  <c r="P299" i="8"/>
  <c r="R299" i="8"/>
  <c r="V299" i="8" s="1"/>
  <c r="V280" i="8"/>
  <c r="V273" i="8"/>
  <c r="P216" i="8"/>
  <c r="R216" i="8"/>
  <c r="V216" i="8" s="1"/>
  <c r="V162" i="8"/>
  <c r="W161" i="8" s="1"/>
  <c r="P89" i="8"/>
  <c r="T89" i="8"/>
  <c r="V89" i="8" s="1"/>
  <c r="V68" i="8"/>
  <c r="V65" i="8"/>
  <c r="V27" i="8"/>
  <c r="T392" i="8"/>
  <c r="V392" i="8" s="1"/>
  <c r="R391" i="8"/>
  <c r="V391" i="8" s="1"/>
  <c r="T376" i="8"/>
  <c r="V376" i="8" s="1"/>
  <c r="R375" i="8"/>
  <c r="V375" i="8" s="1"/>
  <c r="T361" i="8"/>
  <c r="V361" i="8" s="1"/>
  <c r="R360" i="8"/>
  <c r="V360" i="8" s="1"/>
  <c r="T353" i="8"/>
  <c r="V353" i="8" s="1"/>
  <c r="R352" i="8"/>
  <c r="V352" i="8" s="1"/>
  <c r="T345" i="8"/>
  <c r="V345" i="8" s="1"/>
  <c r="R344" i="8"/>
  <c r="V344" i="8" s="1"/>
  <c r="T337" i="8"/>
  <c r="V337" i="8" s="1"/>
  <c r="R336" i="8"/>
  <c r="V336" i="8" s="1"/>
  <c r="T329" i="8"/>
  <c r="U325" i="8" s="1"/>
  <c r="R328" i="8"/>
  <c r="V328" i="8" s="1"/>
  <c r="R325" i="8"/>
  <c r="V211" i="8"/>
  <c r="R205" i="8"/>
  <c r="P203" i="8"/>
  <c r="R203" i="8"/>
  <c r="V203" i="8" s="1"/>
  <c r="R201" i="8"/>
  <c r="V201" i="8" s="1"/>
  <c r="P199" i="8"/>
  <c r="R199" i="8"/>
  <c r="V199" i="8" s="1"/>
  <c r="W191" i="8" s="1"/>
  <c r="R197" i="8"/>
  <c r="V197" i="8" s="1"/>
  <c r="P195" i="8"/>
  <c r="R195" i="8"/>
  <c r="V195" i="8" s="1"/>
  <c r="R193" i="8"/>
  <c r="V193" i="8" s="1"/>
  <c r="V150" i="8"/>
  <c r="P82" i="8"/>
  <c r="R82" i="8"/>
  <c r="V82" i="8" s="1"/>
  <c r="P50" i="8"/>
  <c r="R50" i="8"/>
  <c r="V50" i="8" s="1"/>
  <c r="P31" i="8"/>
  <c r="T393" i="8"/>
  <c r="T377" i="8"/>
  <c r="T362" i="8"/>
  <c r="T354" i="8"/>
  <c r="R306" i="8"/>
  <c r="V306" i="8" s="1"/>
  <c r="R302" i="8"/>
  <c r="V302" i="8" s="1"/>
  <c r="R298" i="8"/>
  <c r="V298" i="8" s="1"/>
  <c r="R294" i="8"/>
  <c r="V294" i="8" s="1"/>
  <c r="R290" i="8"/>
  <c r="V290" i="8" s="1"/>
  <c r="R286" i="8"/>
  <c r="V286" i="8" s="1"/>
  <c r="R282" i="8"/>
  <c r="V282" i="8" s="1"/>
  <c r="R278" i="8"/>
  <c r="V278" i="8" s="1"/>
  <c r="R274" i="8"/>
  <c r="V274" i="8" s="1"/>
  <c r="P271" i="8"/>
  <c r="P260" i="8"/>
  <c r="P256" i="8"/>
  <c r="P250" i="8"/>
  <c r="V236" i="8"/>
  <c r="V232" i="8"/>
  <c r="V227" i="8"/>
  <c r="V223" i="8"/>
  <c r="U205" i="8"/>
  <c r="U191" i="8"/>
  <c r="T181" i="8"/>
  <c r="V181" i="8" s="1"/>
  <c r="T177" i="8"/>
  <c r="V177" i="8" s="1"/>
  <c r="U88" i="8"/>
  <c r="P6" i="8"/>
  <c r="R413" i="8"/>
  <c r="V413" i="8" s="1"/>
  <c r="R409" i="8"/>
  <c r="V409" i="8" s="1"/>
  <c r="R405" i="8"/>
  <c r="V405" i="8" s="1"/>
  <c r="R399" i="8"/>
  <c r="V399" i="8" s="1"/>
  <c r="T394" i="8"/>
  <c r="T378" i="8"/>
  <c r="V378" i="8" s="1"/>
  <c r="T363" i="8"/>
  <c r="V363" i="8" s="1"/>
  <c r="T355" i="8"/>
  <c r="T347" i="8"/>
  <c r="T339" i="8"/>
  <c r="T331" i="8"/>
  <c r="V331" i="8" s="1"/>
  <c r="T323" i="8"/>
  <c r="V323" i="8" s="1"/>
  <c r="T321" i="8"/>
  <c r="V321" i="8" s="1"/>
  <c r="T319" i="8"/>
  <c r="R208" i="8"/>
  <c r="V206" i="8"/>
  <c r="P165" i="8"/>
  <c r="R165" i="8"/>
  <c r="V165" i="8" s="1"/>
  <c r="R163" i="8"/>
  <c r="V163" i="8" s="1"/>
  <c r="V159" i="8"/>
  <c r="V127" i="8"/>
  <c r="V98" i="8"/>
  <c r="P74" i="8"/>
  <c r="R74" i="8"/>
  <c r="V74" i="8" s="1"/>
  <c r="V34" i="8"/>
  <c r="V11" i="8"/>
  <c r="V271" i="8"/>
  <c r="V256" i="8"/>
  <c r="S250" i="8"/>
  <c r="V250" i="8"/>
  <c r="W250" i="8" s="1"/>
  <c r="P210" i="8"/>
  <c r="R210" i="8"/>
  <c r="V210" i="8" s="1"/>
  <c r="P204" i="8"/>
  <c r="P183" i="8"/>
  <c r="R183" i="8"/>
  <c r="V183" i="8" s="1"/>
  <c r="P179" i="8"/>
  <c r="R179" i="8"/>
  <c r="V179" i="8" s="1"/>
  <c r="P175" i="8"/>
  <c r="R175" i="8"/>
  <c r="V175" i="8" s="1"/>
  <c r="P171" i="8"/>
  <c r="R171" i="8"/>
  <c r="V171" i="8" s="1"/>
  <c r="P167" i="8"/>
  <c r="R167" i="8"/>
  <c r="V167" i="8" s="1"/>
  <c r="U161" i="8"/>
  <c r="P86" i="8"/>
  <c r="R86" i="8"/>
  <c r="V86" i="8" s="1"/>
  <c r="P38" i="8"/>
  <c r="P13" i="8"/>
  <c r="R13" i="8"/>
  <c r="V13" i="8" s="1"/>
  <c r="P269" i="8"/>
  <c r="R269" i="8"/>
  <c r="P235" i="8"/>
  <c r="R235" i="8"/>
  <c r="V235" i="8" s="1"/>
  <c r="P230" i="8"/>
  <c r="R230" i="8"/>
  <c r="V230" i="8" s="1"/>
  <c r="P226" i="8"/>
  <c r="R226" i="8"/>
  <c r="V226" i="8" s="1"/>
  <c r="P222" i="8"/>
  <c r="R222" i="8"/>
  <c r="V222" i="8" s="1"/>
  <c r="P218" i="8"/>
  <c r="R218" i="8"/>
  <c r="V218" i="8" s="1"/>
  <c r="P214" i="8"/>
  <c r="R214" i="8"/>
  <c r="V214" i="8" s="1"/>
  <c r="V184" i="8"/>
  <c r="W184" i="8" s="1"/>
  <c r="U104" i="8"/>
  <c r="U70" i="8"/>
  <c r="P59" i="8"/>
  <c r="R59" i="8"/>
  <c r="V59" i="8" s="1"/>
  <c r="V18" i="8"/>
  <c r="P265" i="8"/>
  <c r="R265" i="8"/>
  <c r="V265" i="8" s="1"/>
  <c r="P245" i="8"/>
  <c r="R245" i="8"/>
  <c r="V245" i="8" s="1"/>
  <c r="P241" i="8"/>
  <c r="R241" i="8"/>
  <c r="V241" i="8" s="1"/>
  <c r="P237" i="8"/>
  <c r="R237" i="8"/>
  <c r="V237" i="8" s="1"/>
  <c r="T207" i="8"/>
  <c r="U207" i="8" s="1"/>
  <c r="V204" i="8"/>
  <c r="V200" i="8"/>
  <c r="V196" i="8"/>
  <c r="V192" i="8"/>
  <c r="P190" i="8"/>
  <c r="R190" i="8"/>
  <c r="V190" i="8" s="1"/>
  <c r="W187" i="8" s="1"/>
  <c r="S184" i="8"/>
  <c r="V180" i="8"/>
  <c r="V176" i="8"/>
  <c r="V172" i="8"/>
  <c r="V168" i="8"/>
  <c r="V106" i="8"/>
  <c r="P78" i="8"/>
  <c r="R78" i="8"/>
  <c r="V78" i="8" s="1"/>
  <c r="V43" i="8"/>
  <c r="P22" i="8"/>
  <c r="S187" i="8"/>
  <c r="V145" i="8"/>
  <c r="V129" i="8"/>
  <c r="V113" i="8"/>
  <c r="P100" i="8"/>
  <c r="R100" i="8"/>
  <c r="V100" i="8" s="1"/>
  <c r="R41" i="8"/>
  <c r="V41" i="8" s="1"/>
  <c r="V39" i="8"/>
  <c r="R32" i="8"/>
  <c r="V32" i="8" s="1"/>
  <c r="T32" i="8"/>
  <c r="R25" i="8"/>
  <c r="V25" i="8" s="1"/>
  <c r="V23" i="8"/>
  <c r="R16" i="8"/>
  <c r="V16" i="8" s="1"/>
  <c r="T16" i="8"/>
  <c r="V7" i="8"/>
  <c r="R5" i="8"/>
  <c r="T5" i="8"/>
  <c r="M19" i="35"/>
  <c r="P85" i="8"/>
  <c r="R85" i="8"/>
  <c r="V85" i="8" s="1"/>
  <c r="P81" i="8"/>
  <c r="R81" i="8"/>
  <c r="V81" i="8" s="1"/>
  <c r="P77" i="8"/>
  <c r="R77" i="8"/>
  <c r="V77" i="8" s="1"/>
  <c r="P56" i="8"/>
  <c r="R56" i="8"/>
  <c r="V56" i="8" s="1"/>
  <c r="V149" i="8"/>
  <c r="V133" i="8"/>
  <c r="V117" i="8"/>
  <c r="S104" i="8"/>
  <c r="V105" i="8"/>
  <c r="P101" i="8"/>
  <c r="T97" i="8"/>
  <c r="U97" i="8" s="1"/>
  <c r="V88" i="8"/>
  <c r="P69" i="8"/>
  <c r="R69" i="8"/>
  <c r="V69" i="8" s="1"/>
  <c r="P60" i="8"/>
  <c r="P58" i="8"/>
  <c r="U55" i="8"/>
  <c r="V46" i="8"/>
  <c r="V151" i="8"/>
  <c r="V135" i="8"/>
  <c r="U68" i="8"/>
  <c r="V10" i="8"/>
  <c r="M10" i="35"/>
  <c r="M21" i="35" s="1"/>
  <c r="V101" i="8"/>
  <c r="V70" i="8"/>
  <c r="V57" i="8"/>
  <c r="R40" i="8"/>
  <c r="T40" i="8"/>
  <c r="R33" i="8"/>
  <c r="V33" i="8" s="1"/>
  <c r="V31" i="8"/>
  <c r="R24" i="8"/>
  <c r="T24" i="8"/>
  <c r="R17" i="8"/>
  <c r="V17" i="8" s="1"/>
  <c r="R8" i="8"/>
  <c r="T8" i="8"/>
  <c r="V155" i="8"/>
  <c r="V139" i="8"/>
  <c r="V123" i="8"/>
  <c r="V107" i="8"/>
  <c r="W104" i="8" s="1"/>
  <c r="P95" i="8"/>
  <c r="R95" i="8"/>
  <c r="V95" i="8" s="1"/>
  <c r="P91" i="8"/>
  <c r="R91" i="8"/>
  <c r="V91" i="8" s="1"/>
  <c r="P66" i="8"/>
  <c r="V55" i="8"/>
  <c r="R38" i="8"/>
  <c r="R29" i="8"/>
  <c r="V29" i="8" s="1"/>
  <c r="R22" i="8"/>
  <c r="T15" i="8"/>
  <c r="V15" i="8" s="1"/>
  <c r="R6" i="8"/>
  <c r="V6" i="8" s="1"/>
  <c r="M8" i="35"/>
  <c r="M22" i="35" s="1"/>
  <c r="T44" i="8"/>
  <c r="T36" i="8"/>
  <c r="V36" i="8" s="1"/>
  <c r="T28" i="8"/>
  <c r="V28" i="8" s="1"/>
  <c r="R73" i="8"/>
  <c r="V73" i="8" s="1"/>
  <c r="R66" i="8"/>
  <c r="V66" i="8" s="1"/>
  <c r="R62" i="8"/>
  <c r="V62" i="8" s="1"/>
  <c r="R58" i="8"/>
  <c r="V58" i="8" s="1"/>
  <c r="R53" i="8"/>
  <c r="V53" i="8" s="1"/>
  <c r="R49" i="8"/>
  <c r="V49" i="8" s="1"/>
  <c r="R45" i="8"/>
  <c r="M11" i="35"/>
  <c r="T38" i="8"/>
  <c r="T30" i="8"/>
  <c r="V30" i="8" s="1"/>
  <c r="T22" i="8"/>
  <c r="T14" i="8"/>
  <c r="V14" i="8" s="1"/>
  <c r="T6" i="8"/>
  <c r="X206" i="9" l="1"/>
  <c r="W1276" i="8"/>
  <c r="S585" i="8"/>
  <c r="V585" i="8"/>
  <c r="W585" i="8" s="1"/>
  <c r="W1167" i="8"/>
  <c r="S1140" i="8"/>
  <c r="W97" i="9"/>
  <c r="T95" i="9"/>
  <c r="X95" i="9" s="1"/>
  <c r="T599" i="9"/>
  <c r="U1373" i="8"/>
  <c r="T1354" i="9"/>
  <c r="V8" i="8"/>
  <c r="V208" i="8"/>
  <c r="S207" i="8"/>
  <c r="V653" i="8"/>
  <c r="W650" i="8" s="1"/>
  <c r="S1077" i="8"/>
  <c r="V1077" i="8"/>
  <c r="W1077" i="8" s="1"/>
  <c r="T324" i="9"/>
  <c r="W324" i="9"/>
  <c r="X921" i="9"/>
  <c r="U44" i="8"/>
  <c r="V44" i="8"/>
  <c r="S55" i="8"/>
  <c r="S166" i="8"/>
  <c r="S451" i="8"/>
  <c r="V451" i="8"/>
  <c r="W451" i="8" s="1"/>
  <c r="V455" i="8"/>
  <c r="V333" i="8"/>
  <c r="V1239" i="8"/>
  <c r="W846" i="8"/>
  <c r="S1208" i="8"/>
  <c r="V1208" i="8"/>
  <c r="W1255" i="8"/>
  <c r="S846" i="8"/>
  <c r="U952" i="8"/>
  <c r="V1129" i="8"/>
  <c r="S1297" i="8"/>
  <c r="W1202" i="8"/>
  <c r="V165" i="9"/>
  <c r="V1351" i="8"/>
  <c r="X436" i="9"/>
  <c r="X104" i="9"/>
  <c r="W358" i="9"/>
  <c r="X260" i="9"/>
  <c r="T436" i="9"/>
  <c r="V1060" i="9"/>
  <c r="W1161" i="9"/>
  <c r="T915" i="9"/>
  <c r="T1346" i="9"/>
  <c r="T1341" i="9"/>
  <c r="W1285" i="9"/>
  <c r="X1285" i="9" s="1"/>
  <c r="T1285" i="9"/>
  <c r="S1373" i="8"/>
  <c r="X1098" i="9"/>
  <c r="T1326" i="9"/>
  <c r="W1326" i="9"/>
  <c r="X1326" i="9" s="1"/>
  <c r="S650" i="8"/>
  <c r="S1313" i="8"/>
  <c r="V1313" i="8"/>
  <c r="W251" i="9"/>
  <c r="X250" i="9" s="1"/>
  <c r="T250" i="9"/>
  <c r="X1408" i="9"/>
  <c r="V325" i="8"/>
  <c r="S325" i="8"/>
  <c r="S191" i="8"/>
  <c r="V347" i="8"/>
  <c r="V207" i="8"/>
  <c r="W207" i="8" s="1"/>
  <c r="V452" i="8"/>
  <c r="S452" i="8"/>
  <c r="V357" i="8"/>
  <c r="U404" i="8"/>
  <c r="V329" i="8"/>
  <c r="S439" i="8"/>
  <c r="W611" i="8"/>
  <c r="U541" i="8"/>
  <c r="S1127" i="8"/>
  <c r="V1127" i="8"/>
  <c r="W1127" i="8" s="1"/>
  <c r="S867" i="8"/>
  <c r="V867" i="8"/>
  <c r="W867" i="8" s="1"/>
  <c r="V948" i="8"/>
  <c r="W946" i="8" s="1"/>
  <c r="S946" i="8"/>
  <c r="S1319" i="8"/>
  <c r="S1202" i="8"/>
  <c r="S1276" i="8"/>
  <c r="T165" i="9"/>
  <c r="W165" i="9"/>
  <c r="X165" i="9" s="1"/>
  <c r="W1140" i="8"/>
  <c r="U1327" i="8"/>
  <c r="W1373" i="8"/>
  <c r="T104" i="9"/>
  <c r="T260" i="9"/>
  <c r="V819" i="9"/>
  <c r="X1060" i="9"/>
  <c r="T1098" i="9"/>
  <c r="T925" i="9"/>
  <c r="X929" i="9"/>
  <c r="X1346" i="9"/>
  <c r="X1341" i="9"/>
  <c r="T1318" i="9"/>
  <c r="V921" i="9"/>
  <c r="V1326" i="9"/>
  <c r="S611" i="8"/>
  <c r="T1215" i="9"/>
  <c r="W1215" i="9"/>
  <c r="X1215" i="9" s="1"/>
  <c r="W1241" i="9"/>
  <c r="X1239" i="9" s="1"/>
  <c r="T1239" i="9"/>
  <c r="W695" i="8"/>
  <c r="T5" i="9"/>
  <c r="V423" i="9"/>
  <c r="W423" i="9"/>
  <c r="X423" i="9" s="1"/>
  <c r="V269" i="9"/>
  <c r="T541" i="9"/>
  <c r="T1405" i="9"/>
  <c r="W1405" i="9"/>
  <c r="X1405" i="9" s="1"/>
  <c r="V22" i="8"/>
  <c r="W88" i="8"/>
  <c r="S161" i="8"/>
  <c r="V341" i="8"/>
  <c r="V97" i="8"/>
  <c r="W97" i="8" s="1"/>
  <c r="S619" i="8"/>
  <c r="V619" i="8"/>
  <c r="W619" i="8" s="1"/>
  <c r="U439" i="8"/>
  <c r="S541" i="8"/>
  <c r="V541" i="8"/>
  <c r="W541" i="8" s="1"/>
  <c r="S683" i="8"/>
  <c r="V950" i="8"/>
  <c r="W950" i="8" s="1"/>
  <c r="U950" i="8"/>
  <c r="S936" i="8"/>
  <c r="W955" i="8"/>
  <c r="V1122" i="8"/>
  <c r="W1122" i="8" s="1"/>
  <c r="U1122" i="8"/>
  <c r="S1222" i="8"/>
  <c r="S1241" i="8"/>
  <c r="T185" i="9"/>
  <c r="W1396" i="8"/>
  <c r="W74" i="9"/>
  <c r="W362" i="9"/>
  <c r="S1231" i="8"/>
  <c r="W325" i="9"/>
  <c r="T423" i="9"/>
  <c r="W373" i="9"/>
  <c r="W1111" i="9"/>
  <c r="X1111" i="9" s="1"/>
  <c r="T1111" i="9"/>
  <c r="W1207" i="9"/>
  <c r="X1206" i="9" s="1"/>
  <c r="T1255" i="9"/>
  <c r="W1255" i="9"/>
  <c r="X1255" i="9" s="1"/>
  <c r="V941" i="9"/>
  <c r="V1285" i="9"/>
  <c r="T1304" i="9"/>
  <c r="W68" i="8"/>
  <c r="W1189" i="9"/>
  <c r="X1186" i="9" s="1"/>
  <c r="W45" i="9"/>
  <c r="X45" i="9" s="1"/>
  <c r="V45" i="9"/>
  <c r="V1426" i="9" s="1"/>
  <c r="W350" i="9"/>
  <c r="T675" i="9"/>
  <c r="W675" i="9"/>
  <c r="X675" i="9" s="1"/>
  <c r="W70" i="8"/>
  <c r="S88" i="8"/>
  <c r="W236" i="8"/>
  <c r="V354" i="8"/>
  <c r="V394" i="8"/>
  <c r="W395" i="8"/>
  <c r="S432" i="8"/>
  <c r="V432" i="8"/>
  <c r="W432" i="8" s="1"/>
  <c r="V263" i="8"/>
  <c r="W260" i="8" s="1"/>
  <c r="U260" i="8"/>
  <c r="U517" i="8"/>
  <c r="S561" i="8"/>
  <c r="V1353" i="8"/>
  <c r="S1350" i="8"/>
  <c r="U958" i="8"/>
  <c r="W1222" i="8"/>
  <c r="S861" i="8"/>
  <c r="S955" i="8"/>
  <c r="W958" i="8"/>
  <c r="W1241" i="8"/>
  <c r="V1393" i="8"/>
  <c r="W1393" i="8" s="1"/>
  <c r="S1393" i="8"/>
  <c r="W1319" i="8"/>
  <c r="U1167" i="8"/>
  <c r="W58" i="9"/>
  <c r="X56" i="9" s="1"/>
  <c r="T56" i="9"/>
  <c r="S1396" i="8"/>
  <c r="T188" i="9"/>
  <c r="V1399" i="8"/>
  <c r="V188" i="9"/>
  <c r="W269" i="9"/>
  <c r="X269" i="9" s="1"/>
  <c r="T77" i="9"/>
  <c r="T499" i="9"/>
  <c r="W354" i="9"/>
  <c r="T380" i="9"/>
  <c r="V388" i="9"/>
  <c r="W388" i="9"/>
  <c r="X388" i="9" s="1"/>
  <c r="W1231" i="8"/>
  <c r="T206" i="9"/>
  <c r="W835" i="9"/>
  <c r="X834" i="9" s="1"/>
  <c r="T834" i="9"/>
  <c r="X558" i="9"/>
  <c r="X599" i="9"/>
  <c r="W1202" i="9"/>
  <c r="X1202" i="9" s="1"/>
  <c r="T1202" i="9"/>
  <c r="W1169" i="9"/>
  <c r="T1169" i="9"/>
  <c r="W1214" i="9"/>
  <c r="X1213" i="9" s="1"/>
  <c r="T1162" i="9"/>
  <c r="X1162" i="9" s="1"/>
  <c r="U5" i="8"/>
  <c r="S1219" i="8"/>
  <c r="V1219" i="8"/>
  <c r="W1219" i="8" s="1"/>
  <c r="V1114" i="8"/>
  <c r="W1114" i="8" s="1"/>
  <c r="W5" i="9"/>
  <c r="X5" i="9" s="1"/>
  <c r="W417" i="9"/>
  <c r="X416" i="9" s="1"/>
  <c r="V416" i="9"/>
  <c r="S68" i="8"/>
  <c r="V558" i="8"/>
  <c r="W557" i="8" s="1"/>
  <c r="S557" i="8"/>
  <c r="V1316" i="8"/>
  <c r="V38" i="8"/>
  <c r="S70" i="8"/>
  <c r="S269" i="8"/>
  <c r="V269" i="8"/>
  <c r="W269" i="8" s="1"/>
  <c r="S260" i="8"/>
  <c r="S236" i="8"/>
  <c r="S395" i="8"/>
  <c r="S404" i="8"/>
  <c r="V404" i="8"/>
  <c r="W404" i="8" s="1"/>
  <c r="S517" i="8"/>
  <c r="V517" i="8"/>
  <c r="W517" i="8" s="1"/>
  <c r="S816" i="8"/>
  <c r="V816" i="8"/>
  <c r="W816" i="8" s="1"/>
  <c r="W579" i="8"/>
  <c r="S1218" i="8"/>
  <c r="V1218" i="8"/>
  <c r="W1218" i="8" s="1"/>
  <c r="S1360" i="8"/>
  <c r="V1360" i="8"/>
  <c r="W1360" i="8" s="1"/>
  <c r="W985" i="8"/>
  <c r="V1327" i="8"/>
  <c r="W1327" i="8" s="1"/>
  <c r="S1327" i="8"/>
  <c r="S1255" i="8"/>
  <c r="V1335" i="8"/>
  <c r="W1335" i="8" s="1"/>
  <c r="V1210" i="8"/>
  <c r="T269" i="9"/>
  <c r="W234" i="9"/>
  <c r="X234" i="9" s="1"/>
  <c r="T388" i="9"/>
  <c r="T558" i="9"/>
  <c r="W637" i="9"/>
  <c r="X630" i="9" s="1"/>
  <c r="W1192" i="9"/>
  <c r="X1192" i="9" s="1"/>
  <c r="T1192" i="9"/>
  <c r="T941" i="9"/>
  <c r="W941" i="9"/>
  <c r="X941" i="9" s="1"/>
  <c r="V1124" i="9"/>
  <c r="V1169" i="9"/>
  <c r="X1169" i="9" s="1"/>
  <c r="T1260" i="9"/>
  <c r="T1385" i="9"/>
  <c r="X1225" i="9"/>
  <c r="V355" i="8"/>
  <c r="S1271" i="8"/>
  <c r="V1271" i="8"/>
  <c r="W1271" i="8" s="1"/>
  <c r="T1310" i="9"/>
  <c r="V40" i="8"/>
  <c r="S5" i="8"/>
  <c r="V5" i="8"/>
  <c r="V936" i="8"/>
  <c r="W936" i="8" s="1"/>
  <c r="U936" i="8"/>
  <c r="W1185" i="8"/>
  <c r="T795" i="9"/>
  <c r="W795" i="9"/>
  <c r="X795" i="9" s="1"/>
  <c r="T968" i="9"/>
  <c r="W968" i="9"/>
  <c r="X968" i="9" s="1"/>
  <c r="V1310" i="9"/>
  <c r="W1311" i="9"/>
  <c r="X1310" i="9" s="1"/>
  <c r="X1304" i="9"/>
  <c r="S44" i="8"/>
  <c r="V45" i="8"/>
  <c r="W55" i="8"/>
  <c r="V24" i="8"/>
  <c r="V205" i="8"/>
  <c r="W205" i="8" s="1"/>
  <c r="S205" i="8"/>
  <c r="V166" i="8"/>
  <c r="W166" i="8" s="1"/>
  <c r="V387" i="8"/>
  <c r="V440" i="8"/>
  <c r="W439" i="8" s="1"/>
  <c r="S579" i="8"/>
  <c r="S1252" i="8"/>
  <c r="V1252" i="8"/>
  <c r="W1252" i="8" s="1"/>
  <c r="S985" i="8"/>
  <c r="U1077" i="8"/>
  <c r="W1297" i="8"/>
  <c r="S1358" i="8"/>
  <c r="V1358" i="8"/>
  <c r="W1358" i="8" s="1"/>
  <c r="S1335" i="8"/>
  <c r="X111" i="9"/>
  <c r="T234" i="9"/>
  <c r="T564" i="9"/>
  <c r="T630" i="9"/>
  <c r="T45" i="9"/>
  <c r="W819" i="9"/>
  <c r="X819" i="9" s="1"/>
  <c r="T819" i="9"/>
  <c r="W1151" i="9"/>
  <c r="T1151" i="9"/>
  <c r="W1203" i="9"/>
  <c r="X1203" i="9" s="1"/>
  <c r="T1203" i="9"/>
  <c r="T1124" i="9"/>
  <c r="W1124" i="9"/>
  <c r="X1124" i="9" s="1"/>
  <c r="T929" i="9"/>
  <c r="W1229" i="9"/>
  <c r="T1423" i="9"/>
  <c r="X1423" i="9" s="1"/>
  <c r="W1425" i="9"/>
  <c r="X931" i="9"/>
  <c r="T1060" i="9"/>
  <c r="W1260" i="9"/>
  <c r="X1260" i="9" s="1"/>
  <c r="X1385" i="9"/>
  <c r="W5" i="8" l="1"/>
  <c r="U1414" i="8"/>
  <c r="S1414" i="8"/>
  <c r="W325" i="8"/>
  <c r="W1350" i="8"/>
  <c r="W1208" i="8"/>
  <c r="X1151" i="9"/>
  <c r="X1426" i="9"/>
  <c r="T1426" i="9"/>
  <c r="W452" i="8"/>
  <c r="W44" i="8"/>
  <c r="X188" i="9"/>
  <c r="W1313" i="8"/>
  <c r="X324" i="9"/>
  <c r="W14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3" authorId="0" shapeId="0" xr:uid="{00000000-0006-0000-0B00-000001000000}">
      <text>
        <r>
          <rPr>
            <b/>
            <sz val="8"/>
            <color indexed="81"/>
            <rFont val="Tahoma"/>
            <family val="2"/>
          </rPr>
          <t>Author:</t>
        </r>
        <r>
          <rPr>
            <sz val="8"/>
            <color indexed="81"/>
            <rFont val="Tahoma"/>
            <family val="2"/>
          </rPr>
          <t xml:space="preserve">
pēc pabeigtības principa</t>
        </r>
      </text>
    </comment>
  </commentList>
</comments>
</file>

<file path=xl/sharedStrings.xml><?xml version="1.0" encoding="utf-8"?>
<sst xmlns="http://schemas.openxmlformats.org/spreadsheetml/2006/main" count="16744" uniqueCount="3482">
  <si>
    <t>Grupas Nr.</t>
  </si>
  <si>
    <t>Bremžu iekārtas</t>
  </si>
  <si>
    <t>Radiatori</t>
  </si>
  <si>
    <t>Ražošanas ķīmija</t>
  </si>
  <si>
    <t>Akumulatora baterijas</t>
  </si>
  <si>
    <t>ABB produkcija</t>
  </si>
  <si>
    <t>Izolatori</t>
  </si>
  <si>
    <t>Spuldzes</t>
  </si>
  <si>
    <t>Gultņi</t>
  </si>
  <si>
    <t>Krāsas, šķīdinātāji, grunts</t>
  </si>
  <si>
    <t>Voith rezerves daļas</t>
  </si>
  <si>
    <t>MTU rezerves daļas</t>
  </si>
  <si>
    <t>Metāls</t>
  </si>
  <si>
    <t>Elektriskās sukas</t>
  </si>
  <si>
    <t>Krāni</t>
  </si>
  <si>
    <t>SIA "Meandrs" ražotā produkcija</t>
  </si>
  <si>
    <t>Gredzeni</t>
  </si>
  <si>
    <t>Instrumenti</t>
  </si>
  <si>
    <t>Filtri</t>
  </si>
  <si>
    <t>Stiprinājuma elementi (šķelttapas, skrūves, paplāksnes, furnitūra)</t>
  </si>
  <si>
    <t>Baterijas</t>
  </si>
  <si>
    <t>Devēji</t>
  </si>
  <si>
    <t>Ventiļi, elektroventiļi</t>
  </si>
  <si>
    <t>Riteņpāru apvirpošanas instrumenti</t>
  </si>
  <si>
    <t>Grīdas segums, auklas</t>
  </si>
  <si>
    <t>Logu apmales</t>
  </si>
  <si>
    <t>Līmlentes, PHV un citi</t>
  </si>
  <si>
    <t>Santehnika</t>
  </si>
  <si>
    <t>Eļļas</t>
  </si>
  <si>
    <t>Sēdekļi</t>
  </si>
  <si>
    <t>Plastikāts</t>
  </si>
  <si>
    <t>Kālija hidroksīds</t>
  </si>
  <si>
    <t>kg</t>
  </si>
  <si>
    <t>Sāls tabletes</t>
  </si>
  <si>
    <t>gab</t>
  </si>
  <si>
    <t>Plāksne EK7A.04.014</t>
  </si>
  <si>
    <t>Bremžu kluči čuguna 44-2890-00</t>
  </si>
  <si>
    <t>gab.</t>
  </si>
  <si>
    <t>Baterijas   R20</t>
  </si>
  <si>
    <t>Baterija AA</t>
  </si>
  <si>
    <t>Baterija “AAA”</t>
  </si>
  <si>
    <t>Baterijas CR2032 3V</t>
  </si>
  <si>
    <t>Gaisa filtrs VEN001</t>
  </si>
  <si>
    <t>Stikls 4mm    ( 1500x1500mm)</t>
  </si>
  <si>
    <t>Baterejas Krona</t>
  </si>
  <si>
    <t>Spuldze RN 60-4.8 B15d</t>
  </si>
  <si>
    <t>Spuldzes RN 110Vx15w B22d</t>
  </si>
  <si>
    <t>Spuldzes RN 55Vx15w B22d</t>
  </si>
  <si>
    <t>Spuldzes KGM  110x600 P40s/41</t>
  </si>
  <si>
    <t>Spuldze PŽ 50-500-1   P40S</t>
  </si>
  <si>
    <t>Spuldze 24V 55/50W P45t</t>
  </si>
  <si>
    <t>Spuldze 24V H4 75/70W P43t</t>
  </si>
  <si>
    <t>Spuldze 110-140V 6-10W Ba15d</t>
  </si>
  <si>
    <t>Spuldze LF80   36W/840 TL-D</t>
  </si>
  <si>
    <t>Spuldze LF80   18W/840 TL-D</t>
  </si>
  <si>
    <t>Spuldzes Ž 54-60-B22d</t>
  </si>
  <si>
    <t>Spuldze MO36-40 E27</t>
  </si>
  <si>
    <t>Krāsa Pentaprim sarkana</t>
  </si>
  <si>
    <t>Krāsa Pentaprim pelēka</t>
  </si>
  <si>
    <t>Krāsa Pentaprim balta</t>
  </si>
  <si>
    <t>Krāsa Pentaprim melna</t>
  </si>
  <si>
    <t>Krāsa Pentaprim dzeltena</t>
  </si>
  <si>
    <t>l</t>
  </si>
  <si>
    <t>Petroleja</t>
  </si>
  <si>
    <t>Pantogr.sliece SK 1236</t>
  </si>
  <si>
    <t>Izolente PHV</t>
  </si>
  <si>
    <t>Izolente k/v</t>
  </si>
  <si>
    <t>Līmlente mitrumizt. 48x50 pelēkā (no Multipack)</t>
  </si>
  <si>
    <t>Auduma līmlente 25x50 (melna)</t>
  </si>
  <si>
    <t>Stikla tīrītāja slotiņa 48cm</t>
  </si>
  <si>
    <t>Stikla tirītāja gumijas 610mm</t>
  </si>
  <si>
    <t>Vārsts S-100-775 (stikla tīr.)</t>
  </si>
  <si>
    <t>Apmazgātāja sūknis 24VDC AP</t>
  </si>
  <si>
    <t>Stikla tīrītāja slotiņa 41cm</t>
  </si>
  <si>
    <t>Motoreduktora pievads stikla tīrītājam Posteor 185 020 014R  (labais) 24VDC</t>
  </si>
  <si>
    <t>Motoreduktora pievads stikla tīrītājam Posteor 185 010 014L (kreisais) 24VDC</t>
  </si>
  <si>
    <t>Pant.svira L=570mm ar suku 450</t>
  </si>
  <si>
    <t>Pant.svira L=700mm ar suku 800</t>
  </si>
  <si>
    <t>kompl.</t>
  </si>
  <si>
    <t>Drosele Tehnoware TMA-0348 110VDC  2x18W</t>
  </si>
  <si>
    <t>Eļļa  KZ-10N</t>
  </si>
  <si>
    <t>Litols</t>
  </si>
  <si>
    <t>Propāns- Butāns</t>
  </si>
  <si>
    <t>Acitelēns</t>
  </si>
  <si>
    <t>Ventilis VV-32U3 110V</t>
  </si>
  <si>
    <t>El.ventilis VV34 110V</t>
  </si>
  <si>
    <t>Krāns 4301</t>
  </si>
  <si>
    <t>Krāns 4302 (383)</t>
  </si>
  <si>
    <t>Krāns 4308</t>
  </si>
  <si>
    <t>Spuldze ŽG 120-60 V22</t>
  </si>
  <si>
    <t>Spuldze S 220-60 B22d</t>
  </si>
  <si>
    <t>Spuldze 40W 240V E27</t>
  </si>
  <si>
    <t>Spuldze 60W 240V E28</t>
  </si>
  <si>
    <t>Krāsa Pentaprim zaļa</t>
  </si>
  <si>
    <t>Krāsa Pentaprim gaišzila</t>
  </si>
  <si>
    <t>Sāls tehniskā</t>
  </si>
  <si>
    <t>Elektrodi M11 d.3,2x350</t>
  </si>
  <si>
    <t>Elektrodi ANO-4  diam.3mm</t>
  </si>
  <si>
    <t>Elektrodi OK 48.00 d.3.2</t>
  </si>
  <si>
    <t>El.suka EG61 Al 2 10x40x52</t>
  </si>
  <si>
    <t>El.suka EG 61 10x40x50</t>
  </si>
  <si>
    <t>El.sukas EG2A 10x25x40</t>
  </si>
  <si>
    <t>El.suka EG2A 8x10x25</t>
  </si>
  <si>
    <t>Elektrosukas EG2A 8*25*50</t>
  </si>
  <si>
    <t>El.suka EG2A 16x32x32</t>
  </si>
  <si>
    <t>El.suka EG2A 16x32x50</t>
  </si>
  <si>
    <t>El.suka MG 16x32x50</t>
  </si>
  <si>
    <t>Tehniskās lupatas</t>
  </si>
  <si>
    <t>Bremžu šļūtene R-17</t>
  </si>
  <si>
    <t>Eļļas-benz.šļūtene 10mm</t>
  </si>
  <si>
    <t>Eļļas-benz.šļūtene 12mm</t>
  </si>
  <si>
    <t>Eļļas-benz.šļūtene 16mm</t>
  </si>
  <si>
    <t>m</t>
  </si>
  <si>
    <t>Prožektoru atstarotāji</t>
  </si>
  <si>
    <t>Vējstiklu šķidrums vasaras</t>
  </si>
  <si>
    <t>Tahoģenerators D5 (3 fāzu) (dīz.villc)</t>
  </si>
  <si>
    <t>Gaismas regulators SR-24</t>
  </si>
  <si>
    <t>Gredzens KU VAST 3872</t>
  </si>
  <si>
    <t>Papīrs A4</t>
  </si>
  <si>
    <t>Papīrs A3</t>
  </si>
  <si>
    <t>Kabatiņas A4 formāts</t>
  </si>
  <si>
    <t>Aploksne A4 formāts</t>
  </si>
  <si>
    <t>Aploksne A5 formāts</t>
  </si>
  <si>
    <t>Aploksne A6 formāts-mazā</t>
  </si>
  <si>
    <t>Korekcijas tepe ar otiņu (20ml)</t>
  </si>
  <si>
    <t>Korektors-pildspalva</t>
  </si>
  <si>
    <t>Lentes korektors</t>
  </si>
  <si>
    <t>Pildspalva zila</t>
  </si>
  <si>
    <t>Pildspalva zila-gēla</t>
  </si>
  <si>
    <t>Līmlapiņas 75x75mm</t>
  </si>
  <si>
    <t xml:space="preserve">Līmlapiņas 38x51mm </t>
  </si>
  <si>
    <t>Līmes zīmulis</t>
  </si>
  <si>
    <t>Zīmulis</t>
  </si>
  <si>
    <t>Balsta pēda 5PT.262.017</t>
  </si>
  <si>
    <t>Kustīgā sistēma 5PT.443.023</t>
  </si>
  <si>
    <t>Spole 5PT.522.012</t>
  </si>
  <si>
    <t>Suka 5PT.578.002</t>
  </si>
  <si>
    <t>Suka 5PT.578.003</t>
  </si>
  <si>
    <t>Skaitošais mehānisms 6PT.341.088</t>
  </si>
  <si>
    <t>Papildus pretestība 6PT.347.011</t>
  </si>
  <si>
    <t>Kolektors 6PT.670.004</t>
  </si>
  <si>
    <t>Plāksnīte 8PT.150.208</t>
  </si>
  <si>
    <t>Bukse 8PT.211.012</t>
  </si>
  <si>
    <t>Gultnis 8PT.263.000</t>
  </si>
  <si>
    <t>Paneļa plāksnīte 8PT.866.827</t>
  </si>
  <si>
    <t>Strāvas vadītājs 8PT.510.177</t>
  </si>
  <si>
    <t>Izopropilspirts</t>
  </si>
  <si>
    <t>Nefrāze</t>
  </si>
  <si>
    <t>Slieces turētājs 5TN.261.035-036</t>
  </si>
  <si>
    <t>Spuldze 100W 240V E29</t>
  </si>
  <si>
    <t>Spiediena devējs EDMU 0.6MPa</t>
  </si>
  <si>
    <t>Paranīts 2mm</t>
  </si>
  <si>
    <t>Starplika 222-21-1</t>
  </si>
  <si>
    <t>Starplika 394.003</t>
  </si>
  <si>
    <t>Starplika 216.1916A</t>
  </si>
  <si>
    <t>Starplika 305-102</t>
  </si>
  <si>
    <t>Manžete 508-12A</t>
  </si>
  <si>
    <t>Manžete 188-22B</t>
  </si>
  <si>
    <t>Manžete 270-317</t>
  </si>
  <si>
    <t>Regulators BER-2  24VDC (20,12,5 Cyklli/min) Posteor</t>
  </si>
  <si>
    <t>Stikla tīrītāja slotiņa  800mm</t>
  </si>
  <si>
    <t>Klucis 316-30-41-140</t>
  </si>
  <si>
    <t>Krāns 4331 U1</t>
  </si>
  <si>
    <t>Reduktors 348.002</t>
  </si>
  <si>
    <t>Apvalks ER2 580x130</t>
  </si>
  <si>
    <t>Apvalks ER-2T 520x150</t>
  </si>
  <si>
    <t>Slēdzis Schaltbau S826as</t>
  </si>
  <si>
    <t>Relejs TRM-11-01-130-04</t>
  </si>
  <si>
    <t>Spiediena relejs KP36</t>
  </si>
  <si>
    <t>Slēdzis 7GN2091 U11</t>
  </si>
  <si>
    <t>Slēdzis 7GN209710U11</t>
  </si>
  <si>
    <t>Slēdzis 7GN2052 U11</t>
  </si>
  <si>
    <t>Slēdzis 7GN20F447U11</t>
  </si>
  <si>
    <t>Slēdzis 7GN258815U11</t>
  </si>
  <si>
    <t>Slēdzis 7GN209712U11</t>
  </si>
  <si>
    <t>Slēdzis 7GN20 F417U11</t>
  </si>
  <si>
    <t>Slēdzis 7GN2010U11</t>
  </si>
  <si>
    <t>Slēdzis GN20F312U</t>
  </si>
  <si>
    <t>Vējstiklu šķidrums -30°C</t>
  </si>
  <si>
    <t>Otas 1''</t>
  </si>
  <si>
    <t>Otas 1,5''</t>
  </si>
  <si>
    <t>Otas 2''</t>
  </si>
  <si>
    <t>Otas 2.5''</t>
  </si>
  <si>
    <t>Otas 3''</t>
  </si>
  <si>
    <t>Tiristors 30TPS12</t>
  </si>
  <si>
    <t>Stabilizators BZT03C12</t>
  </si>
  <si>
    <t>Diode D22-20-16(1600V;1.5V;20A; DO4; M5; katods uz korpusa)</t>
  </si>
  <si>
    <t>Herkona kontakts DRA282G</t>
  </si>
  <si>
    <t>Kondensators RDER-100nF</t>
  </si>
  <si>
    <t>Stabilizators TEN5-48712W1</t>
  </si>
  <si>
    <t>Bloks MPCS-02</t>
  </si>
  <si>
    <t>Kontrollers CRTA-12</t>
  </si>
  <si>
    <t>Kondensators FKP-1 4700pF/6000 (Vima)</t>
  </si>
  <si>
    <t>Kondensatori FKP1-2200pFx6kV (Vima)</t>
  </si>
  <si>
    <t>Papildrezistors DC P4201</t>
  </si>
  <si>
    <t>Sprieguma devējs LV100/SP51</t>
  </si>
  <si>
    <t>Slēdzene pārejas laukuma durvīm OCT 24.159.28-87</t>
  </si>
  <si>
    <t>Līme 88M</t>
  </si>
  <si>
    <t>Kondensators 2200 uF 350VDC (ar vītni M12)</t>
  </si>
  <si>
    <t xml:space="preserve">Drošinātāji 5x20-1A </t>
  </si>
  <si>
    <t xml:space="preserve">Drošinātāji 5x20-10A </t>
  </si>
  <si>
    <t>Rezistors 68omi 5W</t>
  </si>
  <si>
    <t>Drošinātājs 5 x 20 mm: 1 A medium slow-blow, 521.017</t>
  </si>
  <si>
    <t>Drošinātājs 6.3 x 32 mm: 1 A fast-blow,312, 0312001.HXP</t>
  </si>
  <si>
    <t>Drošinātājs 63mA   5x20</t>
  </si>
  <si>
    <t>Drošinātājs PŽ-1,1-31,5-20U2</t>
  </si>
  <si>
    <t>Led balta diode BA9s  24-28 VAC/VDC</t>
  </si>
  <si>
    <t>Gāzes atspere 4476  280N</t>
  </si>
  <si>
    <t>Mikroslēdzis VBPL-4  40UHL8  220V  4A (pareizi)</t>
  </si>
  <si>
    <t>Slēdzis VP-15K 21A 231-54Y2.8</t>
  </si>
  <si>
    <t>Pârslēdzējs VU22-2B 110V 20A</t>
  </si>
  <si>
    <t>Slēdzis VPK 2112 BU2</t>
  </si>
  <si>
    <t>Slēdzis VP16</t>
  </si>
  <si>
    <t>Šķēres</t>
  </si>
  <si>
    <t>Trikotāžas cimdi</t>
  </si>
  <si>
    <t>Cimdi ar lateksa segumu</t>
  </si>
  <si>
    <t>Respirators P2D</t>
  </si>
  <si>
    <t>Filtrs Moldex P3 R</t>
  </si>
  <si>
    <t>Cimdi tekstila ar ādu</t>
  </si>
  <si>
    <t>Cimdi Kragi ar oderi</t>
  </si>
  <si>
    <t>Darba aizsardzības līdzekļi</t>
  </si>
  <si>
    <t>Pirkstaiņi Mapa Jersette 301  8.izmērs</t>
  </si>
  <si>
    <t>Metāla šļūtene 50.00mm IT L=0.8</t>
  </si>
  <si>
    <t>Hidrauliskais svārstību slāpētājs Stabilus 0305 CA 234/13 HC01  (amortizators pantogrāfam WBL85)</t>
  </si>
  <si>
    <t>Korpuss 62.30.00.137</t>
  </si>
  <si>
    <t>Vāks 13.10.80.107</t>
  </si>
  <si>
    <t>Vāks 62.30.10.108</t>
  </si>
  <si>
    <t>slīdnis 62.30.30.033 (ER2)</t>
  </si>
  <si>
    <t>slīdnis 224.30.30.012 (ER2T)</t>
  </si>
  <si>
    <t>noplūdes caurule 556.85.55.010</t>
  </si>
  <si>
    <t>slieksnis 220.01.00.015</t>
  </si>
  <si>
    <t>pakāpiens 316.01.01.077</t>
  </si>
  <si>
    <t>pakāpiens 103.01.00.031-01</t>
  </si>
  <si>
    <t>slieksnis 324.01.01.051SB</t>
  </si>
  <si>
    <t>īscaurule 298.85.90.010SB</t>
  </si>
  <si>
    <t>324.80.68.022</t>
  </si>
  <si>
    <t>XN101.00.100.18</t>
  </si>
  <si>
    <t>Konektors 56-994 (10 gab.iepakojumā)</t>
  </si>
  <si>
    <t>Pārslēgs 7GN25J415U11</t>
  </si>
  <si>
    <t>Pārslēgs 7GN128596U11</t>
  </si>
  <si>
    <t>Poga 704.012.018 melna</t>
  </si>
  <si>
    <t>pārslēdzējs PMO F90 444444/1D46U3</t>
  </si>
  <si>
    <t>48TN-450TM</t>
  </si>
  <si>
    <t>slīdnis 302.30.31.108</t>
  </si>
  <si>
    <t>14.45.01.165</t>
  </si>
  <si>
    <t>12.30.10.018</t>
  </si>
  <si>
    <t>34.31.027</t>
  </si>
  <si>
    <t>62.00.25.011</t>
  </si>
  <si>
    <t>206.30.10.021</t>
  </si>
  <si>
    <t>62.30.30.020</t>
  </si>
  <si>
    <t>116.30.00.011</t>
  </si>
  <si>
    <t>A-1200-II</t>
  </si>
  <si>
    <t>810P-2P.000.1</t>
  </si>
  <si>
    <t>30.21.101</t>
  </si>
  <si>
    <t>02.30.00.129</t>
  </si>
  <si>
    <t>slīdnis 302.30.30.334</t>
  </si>
  <si>
    <t>Sailenbloks 116.30.10.022 ᴓ118</t>
  </si>
  <si>
    <t>Bukšu pārkarsuma signalizācijas bloks BSPB-01</t>
  </si>
  <si>
    <t>Barošanas avots 110VDC/50VDC-W 500W</t>
  </si>
  <si>
    <t>Barošanas avots 65-110VDC/12VDC 5A</t>
  </si>
  <si>
    <t>Durvju barošanas bloks BPD110 550W 565.70.00.011TN</t>
  </si>
  <si>
    <t>Gaismekļa plate L=320mm 556.70.078-01</t>
  </si>
  <si>
    <t>termoregulatora TR-2 temperatūras devējs TD</t>
  </si>
  <si>
    <t>Barošanas avots 50-110VDC/24VDC-W 300W</t>
  </si>
  <si>
    <t>Vads OLFLEX TRAFFIC 3GKW1.5</t>
  </si>
  <si>
    <t>Vads OLFLEX TRAFFIC 3GKW2.5</t>
  </si>
  <si>
    <t>Vads BPVL-2.5</t>
  </si>
  <si>
    <t>Vads BVV-LL/OMY 2x1.5</t>
  </si>
  <si>
    <t>Vads BPVL 1.0</t>
  </si>
  <si>
    <t>Vads BPVL 95.0</t>
  </si>
  <si>
    <t>Vads BPVL 16,0</t>
  </si>
  <si>
    <t>Vads BPVL 25.0</t>
  </si>
  <si>
    <t>Vads BPVL 1.5</t>
  </si>
  <si>
    <t>Vads BPVL 4.0</t>
  </si>
  <si>
    <t>Kabelis KPSTVM 37x2.5</t>
  </si>
  <si>
    <t>Kabelis KPSTVM 16x2.5</t>
  </si>
  <si>
    <t>PPSTVM 4000 70"</t>
  </si>
  <si>
    <t>PPSTVM 4000 35"</t>
  </si>
  <si>
    <t>14.45.01.164</t>
  </si>
  <si>
    <t>Hamogēns grīdas segums Granit, art.379. kopējā biezumā 2mm, 34/43.klase, ražotājs Tarkett (Zviedrija)</t>
  </si>
  <si>
    <t>Aukla Granit 1292379, 50m/iep., ražotājs Tarkett (Zviedrija)</t>
  </si>
  <si>
    <t>Starplika 1M.01.59A</t>
  </si>
  <si>
    <t>Čaula 15М.04.19сб-3Б-Р1</t>
  </si>
  <si>
    <t>Starplika 1М.01.60</t>
  </si>
  <si>
    <t>Starplika 1М.04.31</t>
  </si>
  <si>
    <t>Ligzda 1М.04.43</t>
  </si>
  <si>
    <t>Virzulis 1М07-177</t>
  </si>
  <si>
    <t>Starplika 760.17.31сб</t>
  </si>
  <si>
    <t>Starplika 760.17.32сб</t>
  </si>
  <si>
    <t>Starplika 1М.57.20</t>
  </si>
  <si>
    <t>Starplika 11М.02.180</t>
  </si>
  <si>
    <t>Smidzinātājs 96А-24-010-8</t>
  </si>
  <si>
    <t>Starplika 1М.09.73-1</t>
  </si>
  <si>
    <t>Starplika 1М.11.138Б</t>
  </si>
  <si>
    <t>Starplika 1М.09.72</t>
  </si>
  <si>
    <t>Starplika 1М.14.15-1</t>
  </si>
  <si>
    <t>Starplika 756В.66.56</t>
  </si>
  <si>
    <t>Gredzens 1М.82.220</t>
  </si>
  <si>
    <t>Siets 1М57.4сб.АСП</t>
  </si>
  <si>
    <t>Monobloks М04.01СП-06</t>
  </si>
  <si>
    <t>Monobloks М04.02СП</t>
  </si>
  <si>
    <t>Vārpsta 420.06.603</t>
  </si>
  <si>
    <t>Kloķvārpsta 756В.08СП</t>
  </si>
  <si>
    <t>Vārsta šķīvju slēdzis 1М.06.98</t>
  </si>
  <si>
    <t>Izplūdes vārsta vadotne 1М.04.41</t>
  </si>
  <si>
    <t>Ieplūdes vārsta vadotne 1М.04.40</t>
  </si>
  <si>
    <t>Zobrats 756B.08.22сб</t>
  </si>
  <si>
    <t>Elastīgs gredzens 15М.04.75</t>
  </si>
  <si>
    <t>Gredzens Д 4102.11.557</t>
  </si>
  <si>
    <t>Manšete 1М.21.120</t>
  </si>
  <si>
    <t>Manšete  1М.21.122</t>
  </si>
  <si>
    <t>Manšete  1М.21.90.16</t>
  </si>
  <si>
    <t>Turbokompresora rotors С-7181.76</t>
  </si>
  <si>
    <t>Gredzens MС-5093.24</t>
  </si>
  <si>
    <t>Spiedvārsts 1М.30.2СП</t>
  </si>
  <si>
    <t>Plunžera pāris 1М.30.9СП</t>
  </si>
  <si>
    <t>Blīvgredzens 1М.30.17</t>
  </si>
  <si>
    <t>Sprauslas uzgaļa starplika 1М.12.19А</t>
  </si>
  <si>
    <t>Sprauslas regulēšanas paplāksne 1М.12.55</t>
  </si>
  <si>
    <t>Ieliktnis (alumīnijs)  11M.01.22-4P (БМ)</t>
  </si>
  <si>
    <t>Ieliktnis (alumīnijs) 11M.01.23-4P (БМ)</t>
  </si>
  <si>
    <t>Ieliktnis (alumīnijs) 11M.01.32-4P (БМ)</t>
  </si>
  <si>
    <t>Ieliktnis (alumīnijs) 11M.01.33-4P (БМ)</t>
  </si>
  <si>
    <t>Ieliktnis (alumīnijs) 11M.01.34-4P (БМ)</t>
  </si>
  <si>
    <t>Ieliktnis (alumīnijs) 11M.01.35-4P (БМ)</t>
  </si>
  <si>
    <t>Ieliktnis (alumīnijs) 11M.01.75-4P (БМ)</t>
  </si>
  <si>
    <t>Ieliktnis (alumīnijs) 11M.01.76-4P (БМ)</t>
  </si>
  <si>
    <t>Ieliktnis (alumīnijs) 11M.07.128PП (БМ)</t>
  </si>
  <si>
    <t>Ieliktnis (alumīnijs) 11M.07.129 PП (БМ)</t>
  </si>
  <si>
    <t>Starplika 1M.57.20</t>
  </si>
  <si>
    <t>Vārsts M04.07СП</t>
  </si>
  <si>
    <t>Vārsts M04.08 СП</t>
  </si>
  <si>
    <t>Starplika 1M.24.84-1A</t>
  </si>
  <si>
    <t>Starplika 624.66.11</t>
  </si>
  <si>
    <t>Gredzens 11M07-02A</t>
  </si>
  <si>
    <t>Gredzens 11M07-94Б</t>
  </si>
  <si>
    <t>Gredzens 11M07-92A</t>
  </si>
  <si>
    <t>Gredzens 11M07-137</t>
  </si>
  <si>
    <t>Gredzens 11M07-143</t>
  </si>
  <si>
    <t>Starplika 760.17.06</t>
  </si>
  <si>
    <t>Starplika 1M.31.138</t>
  </si>
  <si>
    <t>silfons 268-11-0.5-2</t>
  </si>
  <si>
    <t>gumijas gredzens 56.75x3.53</t>
  </si>
  <si>
    <t>gumijas gredzens 31.54x3.55</t>
  </si>
  <si>
    <t>gumijas gredzens 29.5x3.6</t>
  </si>
  <si>
    <t>gumijas gredzens 50x50</t>
  </si>
  <si>
    <t>apvalks 360x100</t>
  </si>
  <si>
    <t>plāksne 248.00.65.111</t>
  </si>
  <si>
    <t>plāksne 248.00.65.113</t>
  </si>
  <si>
    <t>plāksne 248.00.65.115</t>
  </si>
  <si>
    <t>Starplika A74.109</t>
  </si>
  <si>
    <t>Šļūtene R21</t>
  </si>
  <si>
    <t>Šļūtene R31 28x780</t>
  </si>
  <si>
    <t>Caurule 35x625</t>
  </si>
  <si>
    <t>Caurule 28x780</t>
  </si>
  <si>
    <t>Gredzens 155x5.3</t>
  </si>
  <si>
    <t>Diafragma (membrāna) 316.30.40.176</t>
  </si>
  <si>
    <t>Manžete 8TN.373.043</t>
  </si>
  <si>
    <t>Gredzens 016.020.25.2-2</t>
  </si>
  <si>
    <t>Starplika 302.30.10.364</t>
  </si>
  <si>
    <t>Manžete 222.11</t>
  </si>
  <si>
    <t>Starplika 508-08</t>
  </si>
  <si>
    <t>Starplika 170.01.A2</t>
  </si>
  <si>
    <t>Diafragma 150.01.120</t>
  </si>
  <si>
    <t>Starplika 3RD-03</t>
  </si>
  <si>
    <t>Diafragma 305.161.1</t>
  </si>
  <si>
    <t>Manžete 305-383</t>
  </si>
  <si>
    <t>Starplika 305.172</t>
  </si>
  <si>
    <t>Manžete 305-156</t>
  </si>
  <si>
    <t>Diafragma 170.01.03</t>
  </si>
  <si>
    <t>Manžete 265-133</t>
  </si>
  <si>
    <t>Diafragma 483A.007</t>
  </si>
  <si>
    <t>Starplika 222-36-1</t>
  </si>
  <si>
    <t>Manžete 135.05.21A</t>
  </si>
  <si>
    <t>Starplika 163.02.03</t>
  </si>
  <si>
    <t>Starplika 150.01.055A-3</t>
  </si>
  <si>
    <t>Manžete CD-021</t>
  </si>
  <si>
    <t>Manžete CD-206</t>
  </si>
  <si>
    <t>Membrāna 150.02.066</t>
  </si>
  <si>
    <t>Starplika 334-1762-1</t>
  </si>
  <si>
    <t>Manžete 222-06</t>
  </si>
  <si>
    <t>Blīve 316.30.10.225</t>
  </si>
  <si>
    <t>Starplika 305-186</t>
  </si>
  <si>
    <t>Starplika 254.46-1</t>
  </si>
  <si>
    <t>Starplika 254.21</t>
  </si>
  <si>
    <t>Starplika 270.326</t>
  </si>
  <si>
    <t>Starplika 305-134</t>
  </si>
  <si>
    <t>gredzens 188.25A-1</t>
  </si>
  <si>
    <t>starplika 146-16</t>
  </si>
  <si>
    <t>Gumijas gredzens 5ФМП.00.002</t>
  </si>
  <si>
    <t>Starplika 04.70.01.111</t>
  </si>
  <si>
    <t>Gumijas gredzens 31.0x3.6</t>
  </si>
  <si>
    <t>Gumijas gredzens 206.0x5.8</t>
  </si>
  <si>
    <t>Gumijas gredzens 113.5x3.6</t>
  </si>
  <si>
    <t>Gredzens 54x5.8</t>
  </si>
  <si>
    <t>Gumijas gredzens 68.5x5.8</t>
  </si>
  <si>
    <t>Gredzens 108x5.8</t>
  </si>
  <si>
    <t>Gredzens 113x5.8</t>
  </si>
  <si>
    <t>Gumijas gredzens 36.2x3.3</t>
  </si>
  <si>
    <t>Gumijas gredzens 118x6</t>
  </si>
  <si>
    <t>Gumijas gredzens 217.0x7.4</t>
  </si>
  <si>
    <t>Gumijas gredzens 19.5x3.0</t>
  </si>
  <si>
    <t>Gumijas gredzens 34.0x3.6</t>
  </si>
  <si>
    <t>Gumijas gredzens 195.0x5.0</t>
  </si>
  <si>
    <t>Gumijas gredzens 195.0x6.2</t>
  </si>
  <si>
    <t>Gumijas gredzens 255.0x7.0</t>
  </si>
  <si>
    <t>Gumijas gredzens 278.0x6.7</t>
  </si>
  <si>
    <t>Gumijas gredzens 141.5x3.6</t>
  </si>
  <si>
    <t>Gumijas gredzens 284.0x6.2</t>
  </si>
  <si>
    <t>Gumijas gredzens 63.5x3.6</t>
  </si>
  <si>
    <t>Gumijas gredzens 36.2x3.0</t>
  </si>
  <si>
    <t>Gredzens 31x4.6</t>
  </si>
  <si>
    <t>Gredzens 55.303.27A</t>
  </si>
  <si>
    <t>Grezdzens 070-080-58 (68.5x5.8</t>
  </si>
  <si>
    <t>Nātrija hidroksīds (ražotājs krievija)</t>
  </si>
  <si>
    <t>Jurby Soft 9</t>
  </si>
  <si>
    <t>Gumijas profils PR-329,  garums ne mazāks kā 2600mm</t>
  </si>
  <si>
    <t>Gumijas profils PR-248,  garums ne mazāks kā 2600mm</t>
  </si>
  <si>
    <t>Gumijas profils PR-247, garums ne mazāks kā 2600mm</t>
  </si>
  <si>
    <t>Gumijas profils PR-409, garums ne mazāks kā 4200mm</t>
  </si>
  <si>
    <t>Gumijas profils PR-308, garums ne mazāks kā 3100mm</t>
  </si>
  <si>
    <t>Gumijas profils PR-430, garums ne mazāks kā 3000mm</t>
  </si>
  <si>
    <t>Gumijas profils PR-429 , garums ne mazāks kā 2700mm</t>
  </si>
  <si>
    <t>Gumijas profils PR-331, garums ne īsāks par 2600mm</t>
  </si>
  <si>
    <t>Gumijas profils PR-421, garums ne īsāks par 3750mm</t>
  </si>
  <si>
    <t>Elektriskā suka EG14 (2x12.5)x32x57</t>
  </si>
  <si>
    <t>Elektriskā suka EG14 8x10x25</t>
  </si>
  <si>
    <t>Elektriskā suka EG14 10x12.5x32</t>
  </si>
  <si>
    <t>El.sukas EG61Al 10x25x40</t>
  </si>
  <si>
    <t>Elektriskā suka EG2A 10x40x50</t>
  </si>
  <si>
    <t>Elektriskā suka M6 10x16x25</t>
  </si>
  <si>
    <t>Rūdīts stikls 436x470x5mm malas tehnoloģiski apstrādātas (skice art. 33a-1-2 )</t>
  </si>
  <si>
    <t>Rūdīts stikls 436x295x5mm malas tehnoloģiski apstrādātas (skice art. 32a-1-2)</t>
  </si>
  <si>
    <t>Rūdīts stikls 1064x470x5mm malas tehnoloģiski apstrādātas (skice art. 2b-1-2)</t>
  </si>
  <si>
    <t>Rūdīts stikls 1064x295x5mm malas tehnoloģiski apstrādātas (skice art. 2a-1-2)</t>
  </si>
  <si>
    <t>Rūdīts stikls   39-2 GOST 13521-68  885x375x5mm  malas tehnoloģiski apstrādātas (skice art. 39-1-1)</t>
  </si>
  <si>
    <t>Rūdīts stikls 375x285 (skice art. 47-1-1)</t>
  </si>
  <si>
    <t>Kontaktors TNL22ERT 77-143VDC</t>
  </si>
  <si>
    <t>Automāts S281UC-K06</t>
  </si>
  <si>
    <t>Automāts S 281 UC K 6 DB</t>
  </si>
  <si>
    <t>Automāt.slēdzis S282UC-K06</t>
  </si>
  <si>
    <t>Blokkontakts CAL5-11</t>
  </si>
  <si>
    <t>Kontaktors TAL9-30-10RT 77...143</t>
  </si>
  <si>
    <t>Kontakt. TAL 16-30-10RT 77-143</t>
  </si>
  <si>
    <t>Kontaktors TAL 16-30-10RT 36-65VDC</t>
  </si>
  <si>
    <t>Kontaktors TNL 44ERT 77-143VDC</t>
  </si>
  <si>
    <t>Kontaktors TNL 22ERT 17-32VDC</t>
  </si>
  <si>
    <t>Autom.slēdzis S281 UC-K25 DB</t>
  </si>
  <si>
    <t>Automāts S281 UC-K10</t>
  </si>
  <si>
    <t>Automāts S281 UC-K20</t>
  </si>
  <si>
    <t>Automāts S282 UC-K0.5</t>
  </si>
  <si>
    <t>Automāts S282 UC-K40</t>
  </si>
  <si>
    <t>Automāts S282 UC-K1.0</t>
  </si>
  <si>
    <t>Automāts S282 UC-K10</t>
  </si>
  <si>
    <t>Laika relejs RV04/10-24V</t>
  </si>
  <si>
    <t>Tumblers TV1-2 UHL3.1</t>
  </si>
  <si>
    <t>PārslēgsPKP 25-2--118-U3 KL2</t>
  </si>
  <si>
    <t>Lukturis FG-122-37110-EV-G4</t>
  </si>
  <si>
    <t>Diode KD-210G</t>
  </si>
  <si>
    <t>Pārslēdzējs VU22-2B 20A</t>
  </si>
  <si>
    <t>Relejs REV-811 110V TN16-647.043-86</t>
  </si>
  <si>
    <t>Relejs REV-812 110V TN16-647.043-86</t>
  </si>
  <si>
    <t>Relejs REV-813 110V TN16-647.043-86</t>
  </si>
  <si>
    <t>Savienotājs ŠR20P4EG8NM</t>
  </si>
  <si>
    <t>Hidrocaurule NW16 Voith</t>
  </si>
  <si>
    <t>Ass kompensators Voith 85.6200</t>
  </si>
  <si>
    <t>Plate LSR.V 03.24.020SA Voith</t>
  </si>
  <si>
    <t>Elastīg.elements Rotex Gr</t>
  </si>
  <si>
    <t>Gredzens O-RING d.96x3.5</t>
  </si>
  <si>
    <t>Gredzens 5500170260</t>
  </si>
  <si>
    <t>Gredzens 0000170660</t>
  </si>
  <si>
    <t>Uzliktnis 302.30.40.111, izgatavošanas materials 1-43-60A (ТУ 38.114.239-77)</t>
  </si>
  <si>
    <t>Tranzistors 2N5401</t>
  </si>
  <si>
    <t>tranzistors BC639-16ZL1G</t>
  </si>
  <si>
    <t>Diode 1N4007</t>
  </si>
  <si>
    <t>Stabilizators L7805CV</t>
  </si>
  <si>
    <t>VPS40-III (ar uzgāļiem)</t>
  </si>
  <si>
    <t>mikroshēma STP4NK60Z</t>
  </si>
  <si>
    <t>tranzistors BC 817-40</t>
  </si>
  <si>
    <t>optopāris TLP521-4</t>
  </si>
  <si>
    <t>Filtra elements ''Narva 6-4''</t>
  </si>
  <si>
    <t>Degvielas filtrs FS1212</t>
  </si>
  <si>
    <t>Eļļas Filtrs H12107/1</t>
  </si>
  <si>
    <t>Filtrs P1018/1</t>
  </si>
  <si>
    <t>Filtrs Hydac 0330 R010</t>
  </si>
  <si>
    <t>Eļļas filtrs W962/2</t>
  </si>
  <si>
    <t>Respirators FFP3D Moldex</t>
  </si>
  <si>
    <t>Filtri ABEK1</t>
  </si>
  <si>
    <t>Slēdzis 24.158.29-87</t>
  </si>
  <si>
    <t>Rokturis 220.15.01.017</t>
  </si>
  <si>
    <t>Rullīša vāks 13.10.01.173</t>
  </si>
  <si>
    <t>Rullīša vāks 13.10.01.107</t>
  </si>
  <si>
    <t>Piespiedrullītis 13.10.80.013</t>
  </si>
  <si>
    <t>Piespiedrullitis 13.10.01.039</t>
  </si>
  <si>
    <t>Hidraulikas motors MN250/100</t>
  </si>
  <si>
    <t>Smidzinātājs 0010178012</t>
  </si>
  <si>
    <t>Smidzinātājs 96A.24-010-7</t>
  </si>
  <si>
    <t>Galvenā vārpsta 58-303A-00</t>
  </si>
  <si>
    <t>Atsūknēšanas sūknis 55-323B-00</t>
  </si>
  <si>
    <t>Barošanas sūknis 58-310-00</t>
  </si>
  <si>
    <t>Ventilis 55-335D-00 110V</t>
  </si>
  <si>
    <t>Termodevējs 005 TU24.05.481-89</t>
  </si>
  <si>
    <t>Temperatūras devējs P-1</t>
  </si>
  <si>
    <t>Tahometra devējs DTE-2</t>
  </si>
  <si>
    <t>Ventilis Dn25</t>
  </si>
  <si>
    <t>Ventilis Dn20</t>
  </si>
  <si>
    <t>Paklājs</t>
  </si>
  <si>
    <t>M2</t>
  </si>
  <si>
    <t>Stopkrāna kārba 500.45.05.100</t>
  </si>
  <si>
    <t>Logu apmale 220.15.01.102</t>
  </si>
  <si>
    <t>Logu apmale 220.15.10.102</t>
  </si>
  <si>
    <t>Elektrokalorifers Timan CF-02</t>
  </si>
  <si>
    <t>Sildītājs HL2-35 24V</t>
  </si>
  <si>
    <t>Santehn. pakulas</t>
  </si>
  <si>
    <t>Fum lenta</t>
  </si>
  <si>
    <t>Klozetpods 836.50.78</t>
  </si>
  <si>
    <t>Motoreduktors 521.3730</t>
  </si>
  <si>
    <t>Svira ar suku 545.20.570</t>
  </si>
  <si>
    <t>Mašinista sēdeklis GRAMMER MSG 85/722</t>
  </si>
  <si>
    <t>Drossele TMA3149B 110VDC</t>
  </si>
  <si>
    <t>Lampa 24V 5W 50cm</t>
  </si>
  <si>
    <t>Akmens vate</t>
  </si>
  <si>
    <t>PVH maliņa</t>
  </si>
  <si>
    <t>Putas montāžas</t>
  </si>
  <si>
    <t>Putuplasts 1000x500 Tenapor</t>
  </si>
  <si>
    <t>Siltumizolācija 9x28</t>
  </si>
  <si>
    <t>Siltumizolācija 9x35</t>
  </si>
  <si>
    <t>Augu eļļa</t>
  </si>
  <si>
    <t>Silikons</t>
  </si>
  <si>
    <t>Pusmaska Moldex</t>
  </si>
  <si>
    <t>Kombiniezons Microgard 2000</t>
  </si>
  <si>
    <t>Ceļgalu sargi</t>
  </si>
  <si>
    <t>Aizsargplēves brillem</t>
  </si>
  <si>
    <t>Ota maklovica</t>
  </si>
  <si>
    <t>Veltnītis</t>
  </si>
  <si>
    <t>Cietu putu noņēmējs</t>
  </si>
  <si>
    <t>Diegi</t>
  </si>
  <si>
    <t>Audums, diegi</t>
  </si>
  <si>
    <t>Vinilāda T OPP</t>
  </si>
  <si>
    <t>Mākslīga āda melnā</t>
  </si>
  <si>
    <t>Makslīga āda H21</t>
  </si>
  <si>
    <t>Brezents</t>
  </si>
  <si>
    <t>Tenta audums PVC</t>
  </si>
  <si>
    <t>Vinilāda AUKS (dzeltena)</t>
  </si>
  <si>
    <t>Audums mašinista sēdekļiem</t>
  </si>
  <si>
    <t>Bremžu klucis T-798</t>
  </si>
  <si>
    <t>Bremžu cilindra vāks 507V</t>
  </si>
  <si>
    <t>Relējs TRPU-4-4 110V</t>
  </si>
  <si>
    <t>Disks 12.30.00.118</t>
  </si>
  <si>
    <t>Kontrolleris 395.450</t>
  </si>
  <si>
    <t>gredzens C110.30.40UL</t>
  </si>
  <si>
    <t>gredzens C190.50.65UL</t>
  </si>
  <si>
    <t>gredzens PK-3.5.03.003 (U-190)</t>
  </si>
  <si>
    <t>gredzens PK-3.5.03.004-1</t>
  </si>
  <si>
    <t>gredzens PK3.5 04.003 (U110)</t>
  </si>
  <si>
    <t>gredzens PK-3.5 04.004-1 (M110)</t>
  </si>
  <si>
    <t>Vārsta plātne EK7A.04.A011A (EK7A.04B)</t>
  </si>
  <si>
    <t>Vārsts 9690N</t>
  </si>
  <si>
    <t>tumblers TV-4</t>
  </si>
  <si>
    <t>tumblers TV1-1</t>
  </si>
  <si>
    <t>izolators IO-6-3 (arm.) 75-1-U3</t>
  </si>
  <si>
    <t>izolators IO-3-600U1</t>
  </si>
  <si>
    <t>Krāsotāju lente dzelt.50mx25mm</t>
  </si>
  <si>
    <t>Krāsotāju lente dzelt.50mx50mm</t>
  </si>
  <si>
    <t>Metāl.korpuss spoguliem HAN</t>
  </si>
  <si>
    <t>Metāl.korpuss ar fiksator.spog</t>
  </si>
  <si>
    <t>Konektor 4pos. spoguliem</t>
  </si>
  <si>
    <t>Konektor 4pos.(Han 3A M Insert</t>
  </si>
  <si>
    <t>Kabeļu ievads Skintop MS11</t>
  </si>
  <si>
    <t>Šļutene 320.80.63.031</t>
  </si>
  <si>
    <t>Gofrētu šļūtene 316.45.35.025</t>
  </si>
  <si>
    <t>Šļūtene 324.80.63.020</t>
  </si>
  <si>
    <t>Ķīlis 106.00.002.2</t>
  </si>
  <si>
    <t>Sveķu lente</t>
  </si>
  <si>
    <t>Tifons T-37M</t>
  </si>
  <si>
    <t>stabilizators 394-090</t>
  </si>
  <si>
    <t>Filtrs E-114</t>
  </si>
  <si>
    <t>Tehnis.gumija SBR#4mm</t>
  </si>
  <si>
    <t>Paranīts 1.0 mm</t>
  </si>
  <si>
    <t>Paranīts 0.5 mm</t>
  </si>
  <si>
    <t>Paranīts 1.5mm</t>
  </si>
  <si>
    <t>Respirators P1D</t>
  </si>
  <si>
    <t>Atpsk.spogulis BREI.203621.012</t>
  </si>
  <si>
    <t>Radiotranslāc. skaļruņa bloks</t>
  </si>
  <si>
    <t>Kūstošais ieliktnis 15A 220V</t>
  </si>
  <si>
    <t>Kūstošais ieliktnis 10A 220V</t>
  </si>
  <si>
    <t>Kūstošais ieliktnis 20A 220V</t>
  </si>
  <si>
    <t>Kūstošais ieliktnis 25A 220V</t>
  </si>
  <si>
    <t>Kūstošais ieliktnis 35A 220V</t>
  </si>
  <si>
    <t>Kūstošais ieliktnis 45A 220V</t>
  </si>
  <si>
    <t>Kūstošais ieliktnis 60A 220V</t>
  </si>
  <si>
    <t>Kūstošais ieliktnis 125A  220V</t>
  </si>
  <si>
    <t>Kūstošais ieliktnis 160A  220V</t>
  </si>
  <si>
    <t>Kūstošais ieliktnis 200A  220V</t>
  </si>
  <si>
    <t>Mikrotel. klaus. MT-69</t>
  </si>
  <si>
    <t>Mikrotelefona klausule MT-50</t>
  </si>
  <si>
    <t>Laka audums LŠS-105</t>
  </si>
  <si>
    <t>maisu audums</t>
  </si>
  <si>
    <t>Tūba VST11025-78 5.0mm</t>
  </si>
  <si>
    <t>Tūba VST 3.0mm</t>
  </si>
  <si>
    <t>Tūba VST6308-71 10.0mm</t>
  </si>
  <si>
    <t>Sagataves-kompr.čaulas EK7</t>
  </si>
  <si>
    <t>Djurita šļūtene d.35</t>
  </si>
  <si>
    <t xml:space="preserve">El.ventilis PVU-2 </t>
  </si>
  <si>
    <t>El.ventilis PVU-5</t>
  </si>
  <si>
    <t>OPN-3.3 vai RMVU-3.3</t>
  </si>
  <si>
    <t>Šļūtenes</t>
  </si>
  <si>
    <t>eļļas filtrs FL3000</t>
  </si>
  <si>
    <t>eļļas filtrs 1M.57 sb BSP-01</t>
  </si>
  <si>
    <t>eļļas filtrs PF926N 9865102442</t>
  </si>
  <si>
    <t>degvielas šļūtenr SMP</t>
  </si>
  <si>
    <t>filtrs SEPAR 2000</t>
  </si>
  <si>
    <t>Djurita šļūtene d.42</t>
  </si>
  <si>
    <t>djurita šļūtene d.120</t>
  </si>
  <si>
    <t>pārslēgs LK 16 R/85 S</t>
  </si>
  <si>
    <t>Eļļas-benz.šļūtene 35mm</t>
  </si>
  <si>
    <t>Eļļas-benz.šļūtene 14mm</t>
  </si>
  <si>
    <t>Eļļas-benz.šļūtene 8mm</t>
  </si>
  <si>
    <t>Pašvulkanizejoša līmlente</t>
  </si>
  <si>
    <t>filtrs PW-FB-13</t>
  </si>
  <si>
    <t>Saules aizsargekr. LH 1165x850</t>
  </si>
  <si>
    <t>Saules aizsargekr.RH 1165x850</t>
  </si>
  <si>
    <t>Saules aizsargekr.RH 880x670</t>
  </si>
  <si>
    <t>Saules aizsargekr.LH 880x670</t>
  </si>
  <si>
    <t>Saules aizsargekr.LH 1060x690</t>
  </si>
  <si>
    <t>Saules aizsargekr.RH 1060x690</t>
  </si>
  <si>
    <t>Cimdi metināt.ar oderi ''Kragi</t>
  </si>
  <si>
    <t>Gumijas cimdi BI-COLOR</t>
  </si>
  <si>
    <t>Aizsargķivere</t>
  </si>
  <si>
    <t>aizsargmaskas turētājs</t>
  </si>
  <si>
    <t>metinātāja brilles</t>
  </si>
  <si>
    <t>sejas vairogs</t>
  </si>
  <si>
    <t>aizsargbilles</t>
  </si>
  <si>
    <t>aizsarg.metin. Brilles</t>
  </si>
  <si>
    <t>gāzmaska Moldex easyLock</t>
  </si>
  <si>
    <t>aizsarg austiņas Monaco</t>
  </si>
  <si>
    <t>Spuldzes PH  110x15 B55d</t>
  </si>
  <si>
    <t>Spuldze 60W 220V E27</t>
  </si>
  <si>
    <t>Spuldze 40W 220V E27</t>
  </si>
  <si>
    <t>Spuldzes PH 55x15 B22d</t>
  </si>
  <si>
    <t>Vads BVV-LL/HO5VV-F 2x1.0</t>
  </si>
  <si>
    <t>Vads BVV-LL/OMY-F 2x1.1</t>
  </si>
  <si>
    <t>Vads BVV-LL/HO5VV-F 4x1.0</t>
  </si>
  <si>
    <t>Vads BVV-LL/HO5VV-F 2x2.5</t>
  </si>
  <si>
    <t>Vads HO5VV-F 3x2.5/100 owy</t>
  </si>
  <si>
    <t>Vads HO7V-K LgY 2.5</t>
  </si>
  <si>
    <t>Vads HO5RR-F 4x40</t>
  </si>
  <si>
    <t>M</t>
  </si>
  <si>
    <t>Vads PV-1/HO5V-U 1.5</t>
  </si>
  <si>
    <t>Kabelis 3x2.5 HYM/HO5VV-U</t>
  </si>
  <si>
    <t>Vads YDY 2x1.5</t>
  </si>
  <si>
    <t>Vads YKY 3x1.5</t>
  </si>
  <si>
    <t>PPSTVM 4000 50"</t>
  </si>
  <si>
    <t>Kabelis KG 2x1.5</t>
  </si>
  <si>
    <t>Kabelis KG 3x1.5</t>
  </si>
  <si>
    <t>Kabelis KG 3x2.5</t>
  </si>
  <si>
    <t>Kabelis KG 4x1.5</t>
  </si>
  <si>
    <t>Kabelis KG 1x25</t>
  </si>
  <si>
    <t>Tinum.vads PET-155 1.00</t>
  </si>
  <si>
    <t>Tinum.vads PET-155 0.20</t>
  </si>
  <si>
    <t>Tinum.vads PET-155 0.65</t>
  </si>
  <si>
    <t>Toluols</t>
  </si>
  <si>
    <t>Mazgāšanas līdzeklis Temp</t>
  </si>
  <si>
    <t>Acetons</t>
  </si>
  <si>
    <t>Pulveris MP-Diagma" 0473</t>
  </si>
  <si>
    <t>Pulveris Diagma 1100</t>
  </si>
  <si>
    <t>Pulveris Diagma 1200</t>
  </si>
  <si>
    <t>Līme PVA</t>
  </si>
  <si>
    <t>Vaitspirits</t>
  </si>
  <si>
    <t>KG</t>
  </si>
  <si>
    <t>Karburizātors</t>
  </si>
  <si>
    <t>Sērskābe</t>
  </si>
  <si>
    <t>Skābeņskābe</t>
  </si>
  <si>
    <t>Šķidrais stikls</t>
  </si>
  <si>
    <t>Šķīdinātājs R-646</t>
  </si>
  <si>
    <t>Šķīdinātājs R-647</t>
  </si>
  <si>
    <t>Šķīdinātājs R-648</t>
  </si>
  <si>
    <t>Manometrs MPU2 10kgs/cm2</t>
  </si>
  <si>
    <t>Voltmetrs M42300 100-0-100A</t>
  </si>
  <si>
    <t>Ampērmetrs  M42300 75-0-75A</t>
  </si>
  <si>
    <t>Manometrs MP-2U3</t>
  </si>
  <si>
    <t>Eļļas manom.0-10 kgf/sm2 d.60</t>
  </si>
  <si>
    <t>Gumijas profils NT-8</t>
  </si>
  <si>
    <t>Blīvgumija D14x12</t>
  </si>
  <si>
    <t>Blīvgumija D9x6</t>
  </si>
  <si>
    <t>Stikla caurules  d.12.5</t>
  </si>
  <si>
    <t>GAB</t>
  </si>
  <si>
    <t>Stikla caurules OC-16mm</t>
  </si>
  <si>
    <t>Stikls "Klingera"</t>
  </si>
  <si>
    <t>Preces par kurām nav noslēgti līgumi:</t>
  </si>
  <si>
    <t>Universāls tīr.līdzeklis BRIAL MAX(Logu tīr.līdzeklis Windus vairs neražo!)</t>
  </si>
  <si>
    <t>Mikrošķiedras lupata(univers.) -ZIlA   art.E-1035-2b</t>
  </si>
  <si>
    <t>Tehniskās salvete (platums 80 cm)</t>
  </si>
  <si>
    <t>Krāsa Pentaprim brūna</t>
  </si>
  <si>
    <t>Krāsa Pentaprim gaišpelēka</t>
  </si>
  <si>
    <t>Krāsa Penta Top A Ral 9003</t>
  </si>
  <si>
    <t>Krāsa Penta Top C RAL 5000</t>
  </si>
  <si>
    <t>Krāsa Penta Top A RAL 1015</t>
  </si>
  <si>
    <t>Krāsa Penta Top A RAL 7036</t>
  </si>
  <si>
    <t>Krāsa Normadur RAL 9003</t>
  </si>
  <si>
    <t>Krāsa Normadur RAL 7036</t>
  </si>
  <si>
    <t>Krāsa Normadur RAL 8024</t>
  </si>
  <si>
    <t>Krāsa Normadur RAL 5022</t>
  </si>
  <si>
    <t>Krāsa Normadur RAL 1021</t>
  </si>
  <si>
    <t>Krāsa sarkana Norrapid 12U L140</t>
  </si>
  <si>
    <t>Šķīdinātājs OH7</t>
  </si>
  <si>
    <t>Šķīdinātājs OH17</t>
  </si>
  <si>
    <t>Šķīdinātājs OH10</t>
  </si>
  <si>
    <t>Cietinātājs Normadur</t>
  </si>
  <si>
    <t>Gruntskrāsa Epocoat 21</t>
  </si>
  <si>
    <t>Cietinātājs Epocoat</t>
  </si>
  <si>
    <t>Glasurit RAL3024 Luminorot krāsa</t>
  </si>
  <si>
    <t>Glasurit HS cietinātājs Luminorot krāsai</t>
  </si>
  <si>
    <t>Novol Protect grunts balta</t>
  </si>
  <si>
    <t>Attaukotājs DUPONT</t>
  </si>
  <si>
    <t>Krāsa alkīda</t>
  </si>
  <si>
    <t>L</t>
  </si>
  <si>
    <t>Laka GF-92 MHS sarkana</t>
  </si>
  <si>
    <t>Laka GF-92 karsti žūstoša (sarkana)</t>
  </si>
  <si>
    <t>Caurule b/š 38x8 st.35</t>
  </si>
  <si>
    <t>Caurule b/š 42.5x32 st.35</t>
  </si>
  <si>
    <t>Caurule b/š 45x8 st.35</t>
  </si>
  <si>
    <t>Caurule b/š 51x8 st.35</t>
  </si>
  <si>
    <t>Caurule b/š 56x8 st.35</t>
  </si>
  <si>
    <t>Caurule b/š 62x8 st.35</t>
  </si>
  <si>
    <t>Caurule b/š 72x12 st.35</t>
  </si>
  <si>
    <t>Caurule b/š 82.8x8 st.35</t>
  </si>
  <si>
    <t>Stieple mīkstināta 1.6</t>
  </si>
  <si>
    <t>Stieple mīkstināta 2</t>
  </si>
  <si>
    <t>Trose tēr.6.2</t>
  </si>
  <si>
    <t>Trose tēr. 8.3</t>
  </si>
  <si>
    <t>Trose tēr. 13.5</t>
  </si>
  <si>
    <t>Elektrodi OK 48.00 d.4</t>
  </si>
  <si>
    <t>Met.elektrodi OK48.00 d.5</t>
  </si>
  <si>
    <t>Elektrodi volframa 2.4x175</t>
  </si>
  <si>
    <t>Met.elektrodi AV21 d.2.5</t>
  </si>
  <si>
    <t>Met.elektrodi AV21 d.3.2</t>
  </si>
  <si>
    <t>Met.elektrodi AV21 d.4</t>
  </si>
  <si>
    <t>Met.elektrodi UONI d.3.2</t>
  </si>
  <si>
    <t>Met.elektrodi UONI d.4</t>
  </si>
  <si>
    <t>Misiņa cietlode 3.2x1000</t>
  </si>
  <si>
    <t>Čuguna met.elektr.Kontakts490 d.3.2</t>
  </si>
  <si>
    <t>Nerus.met.elektrodi d.3</t>
  </si>
  <si>
    <t>Nerus.met.elektrodi d.2</t>
  </si>
  <si>
    <t>Metīn.stieple MG-2 0.8/5kg</t>
  </si>
  <si>
    <t>Metīn.stieple MG-2 0.8/15kg</t>
  </si>
  <si>
    <t>Metīn.stieple MG-2 1.6/15kg</t>
  </si>
  <si>
    <t>Lodalva POS-60</t>
  </si>
  <si>
    <t>Ozola deļi 50</t>
  </si>
  <si>
    <t>M3</t>
  </si>
  <si>
    <t>KŠP (3.2x1220x2440)</t>
  </si>
  <si>
    <t>Zāģmateriāli  25x150</t>
  </si>
  <si>
    <t>Zāģmateriāli 50</t>
  </si>
  <si>
    <t>Zāģmateriāl 40</t>
  </si>
  <si>
    <t>Zāģmateriāli 30x150x3.0</t>
  </si>
  <si>
    <t>Saplāksnis 12x1250x2500</t>
  </si>
  <si>
    <t>Saplāksnis 21x1220x2440</t>
  </si>
  <si>
    <t>Saplāksnis 10x1525x1525</t>
  </si>
  <si>
    <t>Bultskrūves OF Din 933 M24x50</t>
  </si>
  <si>
    <t>Līgumu SIA "Delve 2", SIA "Eurobolts kopsumma</t>
  </si>
  <si>
    <t>Baterija plakanā R12</t>
  </si>
  <si>
    <t>Trīskar. Plāksn. ''Rafamets''</t>
  </si>
  <si>
    <t>Skaidu lauzējs</t>
  </si>
  <si>
    <t>Plāksnīte L 12</t>
  </si>
  <si>
    <t>Trafaretu iegādei nepieciešamā aptuvenā summa (Daiļkrāsotāji)</t>
  </si>
  <si>
    <t>Cink.caurule santeh. 1/2"</t>
  </si>
  <si>
    <t>Cink.caurule santeh. 3/4"</t>
  </si>
  <si>
    <t>Cink.caurule santeh. 1"</t>
  </si>
  <si>
    <t>Cink.caurule santeh. 1-1/2"</t>
  </si>
  <si>
    <t>Cink.caurule santeh. 2"</t>
  </si>
  <si>
    <t>Smērviela ALVANIA EP2</t>
  </si>
  <si>
    <t xml:space="preserve">Grafīta Smērviela USsA GOST 3333-80/ </t>
  </si>
  <si>
    <t>Kg.</t>
  </si>
  <si>
    <t xml:space="preserve">Industriālā еļļa I-20A GOST 20799-88/ </t>
  </si>
  <si>
    <t>l.</t>
  </si>
  <si>
    <t xml:space="preserve">Turbīnu eļļa TP-22s TN 38.101821-83/ </t>
  </si>
  <si>
    <t xml:space="preserve">Industriālā Eļļa I-30A / </t>
  </si>
  <si>
    <t xml:space="preserve">Smērviela PVK pušečnaja / </t>
  </si>
  <si>
    <t xml:space="preserve">Hidrauliskā eļļa Total AZOLLA ZS32 ISO 3448, ISO 6074/ </t>
  </si>
  <si>
    <t>Smērviela MULTIFAC EP2  DIN 55350/</t>
  </si>
  <si>
    <t xml:space="preserve">Smērviela Buksols TN-0254-107-011224328-01/ </t>
  </si>
  <si>
    <t xml:space="preserve">Eļļa Texaco Aircraft 5606H/ </t>
  </si>
  <si>
    <t xml:space="preserve">Solidols GOST 4366-76/ </t>
  </si>
  <si>
    <t xml:space="preserve">Reduktoru pusšķidrā Smērviela OS-L TN 38.401-58-81-94/ </t>
  </si>
  <si>
    <t xml:space="preserve">Reduktoru pusšķidrā Smērviela OSP-Z TN 38.401-58-81-94/ </t>
  </si>
  <si>
    <t xml:space="preserve">Smērviela ŽT-79L TN-0254-002-01055954-01/ </t>
  </si>
  <si>
    <t>Eļļa M14V2 (līgums ar RSS)</t>
  </si>
  <si>
    <t>Ogles ieliktnis VUP</t>
  </si>
  <si>
    <t>Šļūtene 120.00418410</t>
  </si>
  <si>
    <t>Šļūtene 01.0789.04</t>
  </si>
  <si>
    <t>Šļūtene 85.6196.65</t>
  </si>
  <si>
    <t>Līkums 25</t>
  </si>
  <si>
    <t>Līkums 32</t>
  </si>
  <si>
    <t>Līkums 50</t>
  </si>
  <si>
    <t>Ūdens filtra korpuss</t>
  </si>
  <si>
    <t>Kārtridžs ūdenim</t>
  </si>
  <si>
    <t>Krāns Geizer</t>
  </si>
  <si>
    <t>Filtrs</t>
  </si>
  <si>
    <t>Pāreja  3/4"x1/2</t>
  </si>
  <si>
    <t>Pāreja  3/4"x1"</t>
  </si>
  <si>
    <t>Pāreja  1"x2"</t>
  </si>
  <si>
    <t>Aerators</t>
  </si>
  <si>
    <t>Skābekļa šļūtene 9.0mm</t>
  </si>
  <si>
    <t xml:space="preserve"> m</t>
  </si>
  <si>
    <t>Augstspiedienu šļūtene Kercher</t>
  </si>
  <si>
    <t>Hidrantu šļūtene 30m ar stobru</t>
  </si>
  <si>
    <t>Jēlgumija NBR 7-B-14 H-6mm TN 38.005.295-88</t>
  </si>
  <si>
    <t>Jēlgumija NBR 7-B-14 H-8mm TN 38.005.295-88</t>
  </si>
  <si>
    <t>Stikls lab. 695-520.3010B DR</t>
  </si>
  <si>
    <t>Stikls krejs.695.520.3011B DR</t>
  </si>
  <si>
    <t>Blīvslēgs TC-95x120x13 TTO</t>
  </si>
  <si>
    <t>Blīvslēgs A-48x72,5x10 INCO</t>
  </si>
  <si>
    <t>Smēre-aerosols metinātājiem</t>
  </si>
  <si>
    <t>Silikona aerosols</t>
  </si>
  <si>
    <t>Eļļa atskrūvēš.No Rost Spray</t>
  </si>
  <si>
    <t>Eļļa urbšanai-griešanai</t>
  </si>
  <si>
    <t>Smērviela ar teflonu</t>
  </si>
  <si>
    <t>Eļļa trimmeram</t>
  </si>
  <si>
    <t>Aizsargplēve 210x20m</t>
  </si>
  <si>
    <t>Krās. aizsargplēve 33mmx1400</t>
  </si>
  <si>
    <t>Apklājamais papīrs 400x450</t>
  </si>
  <si>
    <t>Apklājamais papīrs 1200x450</t>
  </si>
  <si>
    <t>Papīrs apklājāmāis  200x450</t>
  </si>
  <si>
    <t>Mirka Abranet 115x25 P80</t>
  </si>
  <si>
    <t>Mirka Abranet 115x25P120</t>
  </si>
  <si>
    <t>Mirka Abranet 115x10 P240</t>
  </si>
  <si>
    <t>Alum. profils L riev.40x20x2,5</t>
  </si>
  <si>
    <t>Al T-profils 20x20x2</t>
  </si>
  <si>
    <t>Al.profils T veida 20x20x2</t>
  </si>
  <si>
    <t>Alumīnija H-profils</t>
  </si>
  <si>
    <t>Eņģes</t>
  </si>
  <si>
    <t>KOMPL</t>
  </si>
  <si>
    <t>Silikagels KSMG</t>
  </si>
  <si>
    <t xml:space="preserve">Silikons </t>
  </si>
  <si>
    <t>Pasta Pferd</t>
  </si>
  <si>
    <t>Parolons 60mm (60x120x200)</t>
  </si>
  <si>
    <t>Otas PO-25</t>
  </si>
  <si>
    <t>Otas PO-35</t>
  </si>
  <si>
    <t>Otas PO-50</t>
  </si>
  <si>
    <t>Otas PO-75</t>
  </si>
  <si>
    <t>Tehn.gum.SBR 3.0mm</t>
  </si>
  <si>
    <t>Mikropora gum. 5mm</t>
  </si>
  <si>
    <t>Spogulis 600x400</t>
  </si>
  <si>
    <t>Orgstikls #4mm</t>
  </si>
  <si>
    <t>Orgstikls #6mm</t>
  </si>
  <si>
    <t>Paranīts 1mm</t>
  </si>
  <si>
    <t>m²</t>
  </si>
  <si>
    <t>Līme Battack</t>
  </si>
  <si>
    <t>Līme Sikaflex 265</t>
  </si>
  <si>
    <t>Epoksīdu līme 2k Epoxy universal 24ml (ar zilu vāciņu!)</t>
  </si>
  <si>
    <t>Dzeseš.šķ.''Āgyalub''</t>
  </si>
  <si>
    <t>Mazg.līdz.Careclean Carbon</t>
  </si>
  <si>
    <t>Ķīļsiksna B-1250 Lw 1210 Li</t>
  </si>
  <si>
    <t>Kiperlenta</t>
  </si>
  <si>
    <t>plombes svina</t>
  </si>
  <si>
    <t>sprūdtapa 27.20.112</t>
  </si>
  <si>
    <t>Profils PRT-5 brūns</t>
  </si>
  <si>
    <t>Profils PTR-2 94x2000 g.</t>
  </si>
  <si>
    <t>Profils PTR-3 94x2000</t>
  </si>
  <si>
    <t>Profils PRT-4 80x2000 g.</t>
  </si>
  <si>
    <t>Profils PTR-1 52x2000 g.</t>
  </si>
  <si>
    <t>Profils PTR-6 78x2000 g.</t>
  </si>
  <si>
    <t>Priekšējais stikls ER22V 110V</t>
  </si>
  <si>
    <t>Akmeņogles</t>
  </si>
  <si>
    <t>tn</t>
  </si>
  <si>
    <t>Blīvslēgs TC-85x120x12</t>
  </si>
  <si>
    <t>Blīvslēgs TC-42*68*10 TTO</t>
  </si>
  <si>
    <t>Blīvslēgs TC-25x52x10 TTO</t>
  </si>
  <si>
    <t>Blīvslēgs TC-25x42x10 TTO</t>
  </si>
  <si>
    <t>Blīvslēgs TC-55x75x10 TTO</t>
  </si>
  <si>
    <t>Argons GENIE 20l/300bar</t>
  </si>
  <si>
    <t>Slāpeklis  50l/200bar</t>
  </si>
  <si>
    <t>Skābeklis 50l/200bar</t>
  </si>
  <si>
    <t>PPSTVM 4000 16"</t>
  </si>
  <si>
    <t>PPSTVM 4000 2.5"</t>
  </si>
  <si>
    <t>Vads Olflex TRAFFIC 3GKW C flex 2x1</t>
  </si>
  <si>
    <t>Kabelis UNITRONIC LiHCH4x2x0.75</t>
  </si>
  <si>
    <t>Kabelis VVG 2x1.5 mm2</t>
  </si>
  <si>
    <t>Blīvslēgi</t>
  </si>
  <si>
    <t>Āķi</t>
  </si>
  <si>
    <t>Plaukti</t>
  </si>
  <si>
    <t>Rezerves daļu mazgāšanas ķīmija</t>
  </si>
  <si>
    <t>Defektoskopijas pulveris</t>
  </si>
  <si>
    <t>Tumbleri</t>
  </si>
  <si>
    <t>Savienotāji</t>
  </si>
  <si>
    <t>Iekšvagonu iekārtas un palīgmateriāli</t>
  </si>
  <si>
    <t xml:space="preserve"> Stikla caurules</t>
  </si>
  <si>
    <t>Spoguļi</t>
  </si>
  <si>
    <t>Starplikas</t>
  </si>
  <si>
    <t>Manžetes</t>
  </si>
  <si>
    <t>Diafragmas</t>
  </si>
  <si>
    <t>Manžete CD-237</t>
  </si>
  <si>
    <t>Plāksnes un apvalki</t>
  </si>
  <si>
    <t>Aizsargājošie un apklājamie papīri</t>
  </si>
  <si>
    <t>Orgstikls</t>
  </si>
  <si>
    <t>Profili PRT un PTR</t>
  </si>
  <si>
    <t>Tūbas</t>
  </si>
  <si>
    <t xml:space="preserve"> Kurināmie materiāli</t>
  </si>
  <si>
    <t>Glysacor</t>
  </si>
  <si>
    <t>Atspere</t>
  </si>
  <si>
    <t>5TP.281.001</t>
  </si>
  <si>
    <t xml:space="preserve">Atspere </t>
  </si>
  <si>
    <t>8TP.281.162</t>
  </si>
  <si>
    <t>Atspere (1КП.005)</t>
  </si>
  <si>
    <t>8TР.281.394</t>
  </si>
  <si>
    <t>Atspere (ПК-306Т)</t>
  </si>
  <si>
    <t>8TР.281.111</t>
  </si>
  <si>
    <t>Atspere (Р-40В)</t>
  </si>
  <si>
    <t>8TР.281.115</t>
  </si>
  <si>
    <t>Ātrdarbīga slēdža БВП-105-1 šunts</t>
  </si>
  <si>
    <t>5TР.583.003</t>
  </si>
  <si>
    <t>Ātrdarbīga slēdža БВП-105A-1 kontakts</t>
  </si>
  <si>
    <t>8TR.551.037</t>
  </si>
  <si>
    <t>Ātrdarbīga slēdža БВП-105A-1 siena</t>
  </si>
  <si>
    <t>8TР.742.032</t>
  </si>
  <si>
    <t>8TР.742.020</t>
  </si>
  <si>
    <t>Ātrdarbīga slēdža БВП-105A-10 spole (110V) (ER2T)</t>
  </si>
  <si>
    <t>5TР.520.216</t>
  </si>
  <si>
    <t>Ātrdarbīga slēdža БВП-105А kontakts</t>
  </si>
  <si>
    <t>5TР.551.049СБ</t>
  </si>
  <si>
    <t>5TР.551.048СБ</t>
  </si>
  <si>
    <t>Elektropneimatiskais ventelis ВВ-3</t>
  </si>
  <si>
    <t>5TР.455.009СБ</t>
  </si>
  <si>
    <t>Elektropneimatiskais ventilis 1В.008</t>
  </si>
  <si>
    <t>5TР.455.012</t>
  </si>
  <si>
    <t>Elektropneimatiskais ventilis 1В-003 (50V) (КСП-1А)</t>
  </si>
  <si>
    <t>6TР.299.002</t>
  </si>
  <si>
    <t>Elektropneimatiskais ventilis ВВ-2A (50V)</t>
  </si>
  <si>
    <t>5TР.295.024</t>
  </si>
  <si>
    <t>Elektropneimatiskais ventilis ВВ-2Б (50V)</t>
  </si>
  <si>
    <t>6TР.295.000</t>
  </si>
  <si>
    <t>Elektropneimatiskais ventilis ВВ-2Г (110V KСП)</t>
  </si>
  <si>
    <t>5TР.455.011.10</t>
  </si>
  <si>
    <t>Elektropneimatiskais ventilis ВВ-2Г-1 (110V durvis)</t>
  </si>
  <si>
    <t>5TР.455.011</t>
  </si>
  <si>
    <t>Elektropneimatiskais ventilis ВВ-2Д (kreisais)</t>
  </si>
  <si>
    <t>6TР.295.025.2</t>
  </si>
  <si>
    <t>Elektropneimotiskais ventilis ВВ-2Д (labais)</t>
  </si>
  <si>
    <t>6TР.295.025.1</t>
  </si>
  <si>
    <t>Izciļņa paplāksne  (КСП-1А)</t>
  </si>
  <si>
    <t>8TP.237.044</t>
  </si>
  <si>
    <t>Izciļņa paplāksne (КСП-1А)</t>
  </si>
  <si>
    <t>8TР.237.045</t>
  </si>
  <si>
    <t>8TР.237.046</t>
  </si>
  <si>
    <t>8TР.237.047</t>
  </si>
  <si>
    <t>8TР.237.048</t>
  </si>
  <si>
    <t>8TР.237.049</t>
  </si>
  <si>
    <t>8TР.237.050</t>
  </si>
  <si>
    <t>8TР.237.051</t>
  </si>
  <si>
    <t>8TР.237.052</t>
  </si>
  <si>
    <t>8TР.237.053</t>
  </si>
  <si>
    <t>8TР.237.054</t>
  </si>
  <si>
    <t>8TР.237.055</t>
  </si>
  <si>
    <t>Izolators (1КП-005)</t>
  </si>
  <si>
    <t>5ТР.780.027</t>
  </si>
  <si>
    <t>Izolators (1Я.072)</t>
  </si>
  <si>
    <t>5TР.720.003</t>
  </si>
  <si>
    <t>Izolators (elektriskaja kaste)</t>
  </si>
  <si>
    <t>5TР.720.006</t>
  </si>
  <si>
    <t>Izolators (РСБ-20-16)</t>
  </si>
  <si>
    <t>8TР.720.019</t>
  </si>
  <si>
    <t>8TР.720.020</t>
  </si>
  <si>
    <t>Kontaktora  1КП-005 savienojums</t>
  </si>
  <si>
    <t>5TP.505.051</t>
  </si>
  <si>
    <t>Kontaktora 1KM.016 atspere</t>
  </si>
  <si>
    <t>8TР.281.383</t>
  </si>
  <si>
    <t>8TР.281.382</t>
  </si>
  <si>
    <t>Kontaktora 1KM.016 kontakts</t>
  </si>
  <si>
    <t>8TР.551.138-02</t>
  </si>
  <si>
    <t>Kontaktora 1KM.016 spole (100A)</t>
  </si>
  <si>
    <t>5TР.522.221.01</t>
  </si>
  <si>
    <t>Kontaktora 1KM.016 spole (10A)</t>
  </si>
  <si>
    <t>5TР.520.462.03</t>
  </si>
  <si>
    <t>Kontaktora 1KM.016 spole (110V)</t>
  </si>
  <si>
    <t>5TР.520.461.02</t>
  </si>
  <si>
    <t>Kontaktora 1KM.016 spole (16A)</t>
  </si>
  <si>
    <t>5TР.520.462.04</t>
  </si>
  <si>
    <t>Kontaktora 1KM.016 spole (25A)</t>
  </si>
  <si>
    <t>5TР.520.462.05</t>
  </si>
  <si>
    <t xml:space="preserve">Kontaktora 1KM.016 spole (3.2A) </t>
  </si>
  <si>
    <t>5TP.520.462.01</t>
  </si>
  <si>
    <t>Kontaktora 1KM.016 spole (50A)</t>
  </si>
  <si>
    <t>5TР.522.219 СБ</t>
  </si>
  <si>
    <t>5TР.520.462.06</t>
  </si>
  <si>
    <t>Kontaktora 1KM.016 spole (50V)</t>
  </si>
  <si>
    <t>5TР.520.461</t>
  </si>
  <si>
    <t>Kontaktora 1KП.005 kontakts</t>
  </si>
  <si>
    <t>8TР.551.190</t>
  </si>
  <si>
    <t>5TР.551.238СБ</t>
  </si>
  <si>
    <t>Kontaktora 1KП.005 lokdzēses kamera</t>
  </si>
  <si>
    <t>5TР.740.058СБ</t>
  </si>
  <si>
    <t>Kontaktora 1KП.005 lokdzēses kameras rags</t>
  </si>
  <si>
    <t>8TР.595.051</t>
  </si>
  <si>
    <t>Kontaktora 1КП.005  plātne</t>
  </si>
  <si>
    <t>8TР.152.194</t>
  </si>
  <si>
    <t>Kontaktora 1КП.005 aptvere</t>
  </si>
  <si>
    <t>8TР.147.043</t>
  </si>
  <si>
    <t xml:space="preserve">Kontaktora 1КП.005 kontaktgrupa </t>
  </si>
  <si>
    <t>5TР.558.093СБ</t>
  </si>
  <si>
    <t>Kontaktora 1КП.005 kronšteins</t>
  </si>
  <si>
    <t>8TР.120.340</t>
  </si>
  <si>
    <t>Kontaktora 1КП.005 lokdzēses spole</t>
  </si>
  <si>
    <t>5TР.522.236</t>
  </si>
  <si>
    <t>Kontaktora 1КП.005 panelis</t>
  </si>
  <si>
    <t>8TР.152.222</t>
  </si>
  <si>
    <t>Kontaktora 1КП.005 plātne</t>
  </si>
  <si>
    <t>8TР.151.040</t>
  </si>
  <si>
    <t>Kontaktora 1КП.005 vadotne</t>
  </si>
  <si>
    <t>8TР.261.017</t>
  </si>
  <si>
    <t>Kontaktora KMB-104A savienojums</t>
  </si>
  <si>
    <t>5TP.505.042</t>
  </si>
  <si>
    <t>Kontaktora KMБ-3.12 kontakts</t>
  </si>
  <si>
    <t>5TР.551.089</t>
  </si>
  <si>
    <t>5TР.551.089.01</t>
  </si>
  <si>
    <t>5TР.551.058 СБ</t>
  </si>
  <si>
    <t>Kontaktora KMБ-3.12 šunts</t>
  </si>
  <si>
    <t>5TР.583.014</t>
  </si>
  <si>
    <t>5TР.583.013</t>
  </si>
  <si>
    <t xml:space="preserve">Kontaktora KMВ-104 kontakts </t>
  </si>
  <si>
    <t>8TР.551.034</t>
  </si>
  <si>
    <t xml:space="preserve">Kontaktora KР-3A kontaktsavienojums </t>
  </si>
  <si>
    <t>5TР.558.002</t>
  </si>
  <si>
    <t>Kontaktora KЭ4Д  atspere</t>
  </si>
  <si>
    <t>8TР.281.096</t>
  </si>
  <si>
    <t>Kontaktora KЭ4Д atspere</t>
  </si>
  <si>
    <t>8TР.281.095</t>
  </si>
  <si>
    <t>Kontaktora KЭ-4Д kontakts</t>
  </si>
  <si>
    <t>8TР.551.040</t>
  </si>
  <si>
    <t>Kontaktora KЭ-4Д šunts</t>
  </si>
  <si>
    <t>5TР.583.011</t>
  </si>
  <si>
    <t>Kontaktora lokdzēses  kamera (1KM.016)</t>
  </si>
  <si>
    <t>5TP.740.046СБ</t>
  </si>
  <si>
    <t>Kontaktora КМ-3А kontaktsavienojums</t>
  </si>
  <si>
    <t>5TP.558.008</t>
  </si>
  <si>
    <t>Kontaktora КМБ-3.12 lokdzēses kamera</t>
  </si>
  <si>
    <t>5TP.740.055СБ</t>
  </si>
  <si>
    <t>Kontaktora КР-9А-1 lokdzēses kamera  (tikai kamera,bez lokdzēses spoles)</t>
  </si>
  <si>
    <t>5TP.740.017</t>
  </si>
  <si>
    <t>Kontaktora ПK-306 kontakta plāksne</t>
  </si>
  <si>
    <t>8TP.151.234</t>
  </si>
  <si>
    <t>Kontaktora ПK-306 kontakts</t>
  </si>
  <si>
    <t>8TP.551.038</t>
  </si>
  <si>
    <t>Kontaktora ПК-306 šunts</t>
  </si>
  <si>
    <t>5TР.583.010.1</t>
  </si>
  <si>
    <t>Kontaktors 1KK-002</t>
  </si>
  <si>
    <t>6TP.242.103-05</t>
  </si>
  <si>
    <t>Kontaktors 1KM.016-01 (50V; 3.2A)</t>
  </si>
  <si>
    <t>6TР.241.249.01</t>
  </si>
  <si>
    <t>Kontaktors 1KM.016-03 (50V; 10A)</t>
  </si>
  <si>
    <t>6TР.241.249.03</t>
  </si>
  <si>
    <t>Kontaktors 1KM.016-04 (50V; 16A)</t>
  </si>
  <si>
    <t>6TР.241.249.04</t>
  </si>
  <si>
    <t>Kontaktors 1KM.016-05 (50V; 25A)</t>
  </si>
  <si>
    <t>6TР.241.249.05</t>
  </si>
  <si>
    <t>Kontaktors 1KM.016-06 (50V; 50A)</t>
  </si>
  <si>
    <t>6TР.241.249.06</t>
  </si>
  <si>
    <t>Kontaktors 1KM.016-08 50V 100A</t>
  </si>
  <si>
    <t>6TР.241.249.08</t>
  </si>
  <si>
    <t>Kontaktors 1KM.016-19  (110V; 3.2A)</t>
  </si>
  <si>
    <t>6TР.241.249-19</t>
  </si>
  <si>
    <t>Kontaktors 1KM.016-19 (110V; 3.2A)</t>
  </si>
  <si>
    <t>6TР.241.249.19</t>
  </si>
  <si>
    <t>Kontaktors 1KM.016-22 (110V; 16A)</t>
  </si>
  <si>
    <t>6TР.241.249.22</t>
  </si>
  <si>
    <t>Kontaktors 1KM.016-23 (110V; 25A)</t>
  </si>
  <si>
    <t>6TР.241.249.23</t>
  </si>
  <si>
    <t>Kontaktors 1KM.016-24 (110V; 50A)</t>
  </si>
  <si>
    <t>6TР.241.249.24</t>
  </si>
  <si>
    <t>Kontaktors 1KM.016-26 (110V; 100A)</t>
  </si>
  <si>
    <t>6TР.241.249.26</t>
  </si>
  <si>
    <t>Kontaktors 1KM.016-46 (110V; 3.2A)</t>
  </si>
  <si>
    <t>6TР.241.249.46</t>
  </si>
  <si>
    <t>Kontaktors 1KM.016-53 (110V; 100A)</t>
  </si>
  <si>
    <t>6TР.241.249-53</t>
  </si>
  <si>
    <t>Kontaktors 1KM.016-77 (110V; 25A)</t>
  </si>
  <si>
    <t>6TР.241.249.77</t>
  </si>
  <si>
    <t>Kontaktors 1KM.16-22 (110V; 16A)</t>
  </si>
  <si>
    <t>Kontaktors 1KP.005.08 (ЛKT)</t>
  </si>
  <si>
    <t>6TР.242.106.08</t>
  </si>
  <si>
    <t>Kontaktors 1KП.005.1 (ЛК) (Ш)</t>
  </si>
  <si>
    <t>6TР.242.106.01</t>
  </si>
  <si>
    <t>Kontaktors KMБ-3.12</t>
  </si>
  <si>
    <t>6TР.241.132.12</t>
  </si>
  <si>
    <t>Kontaktors KР-3A-1</t>
  </si>
  <si>
    <t>6TР.242.001</t>
  </si>
  <si>
    <t>Kontaktors KЭ-42A</t>
  </si>
  <si>
    <t>6TР.242.095</t>
  </si>
  <si>
    <t>Kontaktors KЭ-4Д</t>
  </si>
  <si>
    <t>6TР.242.008</t>
  </si>
  <si>
    <t>Kontaktors ПK-306T</t>
  </si>
  <si>
    <t>6TР.242.101.61</t>
  </si>
  <si>
    <t>Kontaktors ПK-350В-1</t>
  </si>
  <si>
    <t>6TР.242.020</t>
  </si>
  <si>
    <t>Kontaktoru ПК-306 , ПK-350 lokdzēses kamera</t>
  </si>
  <si>
    <t>5TP.740.021</t>
  </si>
  <si>
    <t>Kontaktorа ПК-350В-1 šunts</t>
  </si>
  <si>
    <t>5TP.538.010.1</t>
  </si>
  <si>
    <t>6TР.662.020</t>
  </si>
  <si>
    <t>Pretestības elements (0.24Ω)</t>
  </si>
  <si>
    <t>6TР.662.002</t>
  </si>
  <si>
    <t>Pretestības elements (0.2Ω)</t>
  </si>
  <si>
    <t>6TР.662.001</t>
  </si>
  <si>
    <t>Pretestības elements (0.368Ω)</t>
  </si>
  <si>
    <t>6TР.662.003</t>
  </si>
  <si>
    <t>Pretestības elements (0.39Ω)</t>
  </si>
  <si>
    <t>6TР.662.009</t>
  </si>
  <si>
    <t>Pretestības elements (0.57Ω)</t>
  </si>
  <si>
    <t>6TР.662.004</t>
  </si>
  <si>
    <t>Pretestības elements (0.79Ω)</t>
  </si>
  <si>
    <t>6TР.662.005</t>
  </si>
  <si>
    <t>Pretestības elements (0.952Ω)</t>
  </si>
  <si>
    <t>6TР.662.010</t>
  </si>
  <si>
    <t>Pretestības elements (1.45Ω)</t>
  </si>
  <si>
    <t>6TР.662.007</t>
  </si>
  <si>
    <t>Pretestības elements (2.0Ω)</t>
  </si>
  <si>
    <t>6TР.662.008</t>
  </si>
  <si>
    <t>Pretestības elements СР- 326 A</t>
  </si>
  <si>
    <t>6TP.660.006.40</t>
  </si>
  <si>
    <t>Pretestības elements СР-316A  (bez apskavas)</t>
  </si>
  <si>
    <t>6TP.660.006.22</t>
  </si>
  <si>
    <t>Pretestības elements СР-316Б (ar apskavu)</t>
  </si>
  <si>
    <t>6TP.660.006.23</t>
  </si>
  <si>
    <t>Pretestības elements СР-321A</t>
  </si>
  <si>
    <t>6TР660.006.25</t>
  </si>
  <si>
    <t>Pretestības elements СР-323A</t>
  </si>
  <si>
    <t>6TP.660.006.31</t>
  </si>
  <si>
    <t>Pretestības elements СР-325A</t>
  </si>
  <si>
    <t>6TP.660.006.37</t>
  </si>
  <si>
    <t xml:space="preserve">Rags </t>
  </si>
  <si>
    <t>8TP.595.007</t>
  </si>
  <si>
    <t>Rags (1КМ.014; КМВ-104А)</t>
  </si>
  <si>
    <t>8TР.595.031</t>
  </si>
  <si>
    <t>Rags (1КП-005)</t>
  </si>
  <si>
    <t>5ТР.595.023</t>
  </si>
  <si>
    <t>Rags (1КР-9А-1)</t>
  </si>
  <si>
    <t>5TР.595.009СБ</t>
  </si>
  <si>
    <t>Rags (БВП-105А-1)</t>
  </si>
  <si>
    <t>5TР.595.002</t>
  </si>
  <si>
    <t>Releja Р-304Г spole</t>
  </si>
  <si>
    <t>5TР.520.343</t>
  </si>
  <si>
    <t xml:space="preserve">Releja Р-306 bloķēšana </t>
  </si>
  <si>
    <t>5TР.360.100</t>
  </si>
  <si>
    <t>Relejs P-104 (diferenciālais relejs)</t>
  </si>
  <si>
    <t>6TP.230.001</t>
  </si>
  <si>
    <t>Relejs P-40.1 (paātrinājuma relejs)</t>
  </si>
  <si>
    <t>6TP.235.071.1</t>
  </si>
  <si>
    <t>Relejs Р-304Г</t>
  </si>
  <si>
    <t>6TР.235.023</t>
  </si>
  <si>
    <t>Spēka kontrolera KСП-1A svira</t>
  </si>
  <si>
    <t>5TР.231.031СБ</t>
  </si>
  <si>
    <t xml:space="preserve">Spēka kontrolera КСП-1А Izciļņpaplāksne </t>
  </si>
  <si>
    <t>8TР.237.043</t>
  </si>
  <si>
    <t>Spēka kontrollera 1KС-009 fiksators</t>
  </si>
  <si>
    <t>5TР.271.013СБ</t>
  </si>
  <si>
    <t>Spēka kontrollera 1КС.009 sprūdrats</t>
  </si>
  <si>
    <t>8TР.212.012</t>
  </si>
  <si>
    <t xml:space="preserve">Spēka kontrollera KСП-1A fiksators </t>
  </si>
  <si>
    <t>5TР.271.005</t>
  </si>
  <si>
    <t>Spēka kontrollera KСП-1A vārpstas sprūdrats</t>
  </si>
  <si>
    <t>8TР.272.010</t>
  </si>
  <si>
    <t>Mašīnista kontrolera 1КУ.019, 1КУ.023 gredzens</t>
  </si>
  <si>
    <t>8TP.217.115</t>
  </si>
  <si>
    <t>Mašīnista kontrolera 1КУ.019, 1КУ.023 poga</t>
  </si>
  <si>
    <t>8TP.270.118</t>
  </si>
  <si>
    <t>Mašīnista kontrolera 1КУ.019, 1КУ.023 skrūve</t>
  </si>
  <si>
    <t>8TP.907.031</t>
  </si>
  <si>
    <t>Mašīnista kontrolera 1КУ.019, 1КУ.023 uzgrieznis</t>
  </si>
  <si>
    <t>8TP.946.091</t>
  </si>
  <si>
    <t>Kontrollera (1КУ-023, 1КУ-019) fiksators</t>
  </si>
  <si>
    <t>6TP.271.015  (5TP.271.003)</t>
  </si>
  <si>
    <t>5TР.112.051</t>
  </si>
  <si>
    <t>5TР.112.079</t>
  </si>
  <si>
    <t>5TР.112.044</t>
  </si>
  <si>
    <t>5TР.112.027</t>
  </si>
  <si>
    <t xml:space="preserve">Spole </t>
  </si>
  <si>
    <t>5TP.522.100СБ</t>
  </si>
  <si>
    <t>Spole 110V (ventilis ВВ-2)</t>
  </si>
  <si>
    <t>5TР.520.042</t>
  </si>
  <si>
    <t>Spole 220V 2570Om (ПР-11В)</t>
  </si>
  <si>
    <t>5TР.520.086.2</t>
  </si>
  <si>
    <t>8TР.595.052</t>
  </si>
  <si>
    <t>Lokdzēses kamera (KMB-104A)</t>
  </si>
  <si>
    <t>5TP.740.033</t>
  </si>
  <si>
    <t>Lokdzēses kamera 1KM.014 (taisnstūra formas)</t>
  </si>
  <si>
    <t>5TP.740.051</t>
  </si>
  <si>
    <t>Lokdzēses kamera ātrdarbīga slēdža БВП-105A-1</t>
  </si>
  <si>
    <t>5TP.740.008</t>
  </si>
  <si>
    <t>Lokdzēses spole (ПК-306Т)</t>
  </si>
  <si>
    <t>5TР.520.013</t>
  </si>
  <si>
    <t>Kontakts (KM-3A)</t>
  </si>
  <si>
    <t>8TP.551.030</t>
  </si>
  <si>
    <t>Kontakts (ПК-306)</t>
  </si>
  <si>
    <t>5TР.551.026</t>
  </si>
  <si>
    <t>Kontakts KПД-114 kust.</t>
  </si>
  <si>
    <t>Tapskrūve (1БС.013)</t>
  </si>
  <si>
    <t>5TР.853.067СБ</t>
  </si>
  <si>
    <t>Tapskrūve (1КФ-115А-1)</t>
  </si>
  <si>
    <t>5TР.853.028</t>
  </si>
  <si>
    <t>Tapskrūve (palaišanas pretestības KФ-115) garās</t>
  </si>
  <si>
    <t>Tapskrūve (palaišanas pretestības KФ-115) īsas</t>
  </si>
  <si>
    <t>5TР.853.001</t>
  </si>
  <si>
    <t>Transformatora spole (1ТР.021)</t>
  </si>
  <si>
    <t>5TР.522.181СБ</t>
  </si>
  <si>
    <t>Amortizators (1КП.005)</t>
  </si>
  <si>
    <t>8TР.280.004</t>
  </si>
  <si>
    <t>Kronšteins (fiksators 1КС.009)</t>
  </si>
  <si>
    <t>5TР.120.134.01</t>
  </si>
  <si>
    <t>Manžete - atspere (ПК-306)</t>
  </si>
  <si>
    <t>5TР.285.007</t>
  </si>
  <si>
    <t>Manžete (1КП.005)</t>
  </si>
  <si>
    <t>8TP.373.007</t>
  </si>
  <si>
    <t>Manžete (ПК-306)</t>
  </si>
  <si>
    <t>5TР.373.000</t>
  </si>
  <si>
    <t>6ТР.740.003</t>
  </si>
  <si>
    <t>6TP.740.003</t>
  </si>
  <si>
    <t>Pneimopievāds (ПК-350В-1)</t>
  </si>
  <si>
    <t>6TР.740.002</t>
  </si>
  <si>
    <t>Siena</t>
  </si>
  <si>
    <t>5TP.742.087</t>
  </si>
  <si>
    <t xml:space="preserve">Siena </t>
  </si>
  <si>
    <t>8TP.742.090.2</t>
  </si>
  <si>
    <t xml:space="preserve">Speciālā skrūve (induktīva šunta pakare saliekumā ar izolatoriem priekš ИШ-104А) </t>
  </si>
  <si>
    <t>5TP.127.007</t>
  </si>
  <si>
    <t>Starplika (1ВШ.001)</t>
  </si>
  <si>
    <t>8TP.371.215</t>
  </si>
  <si>
    <t>Starpvagonu savienojuma rozetes RСБ-20-16Б kontakta pirksts</t>
  </si>
  <si>
    <t>5TР.568.016</t>
  </si>
  <si>
    <t>Starpvagonu savienojuma rozetes РСБ-20-16Б veltnis</t>
  </si>
  <si>
    <t>5TР.220.002</t>
  </si>
  <si>
    <t>5TР.174.046</t>
  </si>
  <si>
    <t>5TР.174.006</t>
  </si>
  <si>
    <t>Suku turētājs 5TP.112.033 (ДК409)</t>
  </si>
  <si>
    <t>5TP.112.033</t>
  </si>
  <si>
    <t>Svira ( ЯК-115; ЯК-103)</t>
  </si>
  <si>
    <t>8ТР.231.042</t>
  </si>
  <si>
    <t>Svira (ЯК-115; ЯК-103)</t>
  </si>
  <si>
    <t>8TР.231.042</t>
  </si>
  <si>
    <t>Šunts KЭ-4Д ᴓ11mm (ER2T)</t>
  </si>
  <si>
    <t>5TР.583.011.1</t>
  </si>
  <si>
    <t>Turētājs  augšējs (ПК-306)</t>
  </si>
  <si>
    <t>8TP.100.060</t>
  </si>
  <si>
    <t>Turētājs (1КП.005)</t>
  </si>
  <si>
    <t>8TP.100.131</t>
  </si>
  <si>
    <t>Turētājs (ПК-306)</t>
  </si>
  <si>
    <t>8TР.100.059</t>
  </si>
  <si>
    <t>Uzgalis</t>
  </si>
  <si>
    <t>8TP.570.123-01</t>
  </si>
  <si>
    <t>Vadības transformators 1TР.021 (ТРу)</t>
  </si>
  <si>
    <t>6TР.172.042</t>
  </si>
  <si>
    <t>Vāks (1ДТ.003.5)</t>
  </si>
  <si>
    <t>5TР.314.164СБ</t>
  </si>
  <si>
    <t>Vāks (kontaktoram 1KП. 005)</t>
  </si>
  <si>
    <t>8TР.315.030</t>
  </si>
  <si>
    <t>Vilcejstienis (ПК-306)</t>
  </si>
  <si>
    <t>8TР.743.000</t>
  </si>
  <si>
    <t>Vilces elektrodzinēja 1ДT.003.5 suku turētāja kronšteins</t>
  </si>
  <si>
    <t>5TР.120.133</t>
  </si>
  <si>
    <t>5TР.112.084</t>
  </si>
  <si>
    <t>Vilces elektrodzinēja УРT-110 suku turētāja kronšteins</t>
  </si>
  <si>
    <t>5TР.120.076</t>
  </si>
  <si>
    <t>5TР.112.083</t>
  </si>
  <si>
    <t>Zemsprieguma žoksa starplika (ШУ-101)</t>
  </si>
  <si>
    <t>8TР.371.008</t>
  </si>
  <si>
    <t>Žoksa rozete РУ-101A</t>
  </si>
  <si>
    <t>6TР.266.000</t>
  </si>
  <si>
    <t>Žoksa štepselis ШУ-101A</t>
  </si>
  <si>
    <t>5TР.573.000</t>
  </si>
  <si>
    <t>Вulta speciāla (ИШ-104 pakare)</t>
  </si>
  <si>
    <t>5TР.851.025</t>
  </si>
  <si>
    <t>Кlucis (bloķešana ЯК-115)</t>
  </si>
  <si>
    <t>8TР.143.179</t>
  </si>
  <si>
    <t>8TP.143.177</t>
  </si>
  <si>
    <t>Кlucis (ЯК-115)</t>
  </si>
  <si>
    <t>8TР.143.181</t>
  </si>
  <si>
    <t xml:space="preserve">Кontaktora 1KП.005 savienojums </t>
  </si>
  <si>
    <t>5TР.505.051</t>
  </si>
  <si>
    <t>Кontakts kustīgais (ПК-306)</t>
  </si>
  <si>
    <t>5TР.551.028.01</t>
  </si>
  <si>
    <t>Рirksts (ЯК-115)</t>
  </si>
  <si>
    <t>8TР.568.013</t>
  </si>
  <si>
    <t>Kontaktpirksti</t>
  </si>
  <si>
    <t>5TP.568.032</t>
  </si>
  <si>
    <t>Pneimatiskais pievads (ПК-306)</t>
  </si>
  <si>
    <t>Pneimopievads (kontaktors ПК-306Т)</t>
  </si>
  <si>
    <t>Kastes "ЯК-115"bloķešanas kontaktu plāksne</t>
  </si>
  <si>
    <t>8TР.151.235</t>
  </si>
  <si>
    <t>Klemmes klucis (ЯК-115)</t>
  </si>
  <si>
    <t>8TР.068.001</t>
  </si>
  <si>
    <t>8TР.068.002</t>
  </si>
  <si>
    <t>8TР.068.000</t>
  </si>
  <si>
    <t>Kontaktdakša 2ВШ.001 (starp vagonu savienojums)</t>
  </si>
  <si>
    <t>Gala slēdzis</t>
  </si>
  <si>
    <t>5TP.360.066СБ</t>
  </si>
  <si>
    <t>Galvenais atvienotājs ГР-1Б tipa</t>
  </si>
  <si>
    <t>6TР.205.002</t>
  </si>
  <si>
    <t>Ieliktnis izolējošais (УРТ-110)</t>
  </si>
  <si>
    <t>8TР.770.042</t>
  </si>
  <si>
    <t>Bloka BSAUT montāžas plate</t>
  </si>
  <si>
    <t>Bloka BUP montāžas plate</t>
  </si>
  <si>
    <t>Cauruļveida pretestība ТСО-10А</t>
  </si>
  <si>
    <t>6ТР.666.010.01</t>
  </si>
  <si>
    <t>Cauruļveida pretestība ТСО-10Б</t>
  </si>
  <si>
    <t>6ТР.666.010.02</t>
  </si>
  <si>
    <t>Cauruļveida pretestība ТСО-10В</t>
  </si>
  <si>
    <t>6ТР.666.010.03</t>
  </si>
  <si>
    <t>Dakša (ШУ-101)</t>
  </si>
  <si>
    <t>8TP.257.005</t>
  </si>
  <si>
    <t xml:space="preserve">izolators 45.16 </t>
  </si>
  <si>
    <t xml:space="preserve">Izolators SA 3/6 </t>
  </si>
  <si>
    <t>261.70.01.011</t>
  </si>
  <si>
    <t xml:space="preserve">izolators </t>
  </si>
  <si>
    <t>8TR.780.004</t>
  </si>
  <si>
    <t xml:space="preserve">izolators 46.64 </t>
  </si>
  <si>
    <t>(8TR.720.018)</t>
  </si>
  <si>
    <t>8TR.720.019</t>
  </si>
  <si>
    <t>5TR.720.004</t>
  </si>
  <si>
    <t>8TR.720.011</t>
  </si>
  <si>
    <t xml:space="preserve">izolators 24.58 </t>
  </si>
  <si>
    <t>8TR.720.016</t>
  </si>
  <si>
    <t>8TR.720.017</t>
  </si>
  <si>
    <t>RSSD iepirkumu plāna 2015.-2016. gadam grupas preču nosaukumi</t>
  </si>
  <si>
    <t>Grupas nosaukums</t>
  </si>
  <si>
    <t>Mērv.</t>
  </si>
  <si>
    <t>Prognozētais daudzums  2015.g. (gab.)</t>
  </si>
  <si>
    <t>Prognozētais daudzums  2016.g. (gab.)</t>
  </si>
  <si>
    <t>Prognozētais daudzums  kopā (gab.)</t>
  </si>
  <si>
    <t>Aptuvēna cena EUR par gab.</t>
  </si>
  <si>
    <t>2.cehs</t>
  </si>
  <si>
    <t>3.cehs</t>
  </si>
  <si>
    <t>4.cehs</t>
  </si>
  <si>
    <t>5.cehs</t>
  </si>
  <si>
    <t>kopā (2.c+3.c+4.c.+5.c.)</t>
  </si>
  <si>
    <t>Vadi</t>
  </si>
  <si>
    <t>Korpusi, vāki, ieliktņi, reduktori,apmale,  aizbidnis, defuzors, noplūdes un īscaurules, vēltnis , slēdzis</t>
  </si>
  <si>
    <t>Korpuss 62.30.00.136</t>
  </si>
  <si>
    <t>Vāks 62.30.00.135</t>
  </si>
  <si>
    <t>Ieliktnis 62.30.30.192</t>
  </si>
  <si>
    <t>Ieliktnis 106.30.30.117</t>
  </si>
  <si>
    <t>Ieliktnis 320.70.01.162</t>
  </si>
  <si>
    <t>Apmale 12.30.01.140</t>
  </si>
  <si>
    <t>Gliemežu reduktors 316.00.50.021</t>
  </si>
  <si>
    <t>Reduktors 316.00.50.017</t>
  </si>
  <si>
    <t>Difuzors 102.85.30.051</t>
  </si>
  <si>
    <t>Aizbīdnis 298.85.30.011</t>
  </si>
  <si>
    <t>Slēdzis 102.05.35.052SB</t>
  </si>
  <si>
    <t>Veltnis 62.30.30.160</t>
  </si>
  <si>
    <t>Atloki, sliekšņi, pakāpieni</t>
  </si>
  <si>
    <t>Atloks 260.30.60.105 komplektā ar pusgredzeniem 260.30.60.120</t>
  </si>
  <si>
    <t>Atloks 62.30.60.132 komplektā ar pusgredzeniem 62.30.60.115 (ER2)</t>
  </si>
  <si>
    <t>Atloks 260.30.60.103 komplektā ar pusgredzeniem 62.30.60.139 (ER2T)</t>
  </si>
  <si>
    <t>Atloks 260.30.60.103-5 komplektā ar pusgredzeniem 62.30.60.139 (ER9)</t>
  </si>
  <si>
    <t>Atloks 62.30.60.134 komplektā ar pusgredzeniem 62.30.60.115 (ER2)</t>
  </si>
  <si>
    <t>Zobrāti, slīdņi</t>
  </si>
  <si>
    <t>Zobrats 260.30.10.015 komplektā ar vārpstu</t>
  </si>
  <si>
    <t>Zobrats 62.30.10.023 komplektā ar vārpstu</t>
  </si>
  <si>
    <t>Zobrats 62.30.30.192</t>
  </si>
  <si>
    <t>Kustības parametru kontroles kompleksa un ātrummerītāju rezerves daļas</t>
  </si>
  <si>
    <r>
      <t>Poga „Single push button for front panel mounting” Product code:56-311.22.200.21.01.005 (</t>
    </r>
    <r>
      <rPr>
        <b/>
        <sz val="11"/>
        <color indexed="8"/>
        <rFont val="Times New Roman"/>
        <family val="1"/>
        <charset val="186"/>
      </rPr>
      <t>50V DC</t>
    </r>
    <r>
      <rPr>
        <sz val="11"/>
        <color indexed="8"/>
        <rFont val="Times New Roman"/>
        <family val="1"/>
        <charset val="186"/>
      </rPr>
      <t>, 8 green/2red flash mounting of lens.plastic red (RAL 3020) 56-2200. Marking of lens. Symbol 00.868)</t>
    </r>
  </si>
  <si>
    <r>
      <t>Poga „Single push button for front panel mounting” Product code:56-511.22.200.21.01.005 (</t>
    </r>
    <r>
      <rPr>
        <b/>
        <sz val="11"/>
        <color indexed="8"/>
        <rFont val="Times New Roman"/>
        <family val="1"/>
        <charset val="186"/>
      </rPr>
      <t>110V DC</t>
    </r>
    <r>
      <rPr>
        <sz val="11"/>
        <color indexed="8"/>
        <rFont val="Times New Roman"/>
        <family val="1"/>
        <charset val="186"/>
      </rPr>
      <t>, 8 green/2red flash mounting of lens.plastic red (RAL 3020) 56-2200. Marking of lens. Symbol 00.868)</t>
    </r>
  </si>
  <si>
    <t>Rāmītis pogai 110V vai 50V</t>
  </si>
  <si>
    <t>Poga 704.012.218 sarkana</t>
  </si>
  <si>
    <t>Pārslēgs 7GN209710U11</t>
  </si>
  <si>
    <t>sk.pielikumu nr.1.</t>
  </si>
  <si>
    <t>Mazgāšanas , higiēnas līdzekļi, tehniskas lupatas, salvetes</t>
  </si>
  <si>
    <t>Noslēgts līgums SIA "Spodrība"</t>
  </si>
  <si>
    <t>Noslēgts līgums SIA "Rags"</t>
  </si>
  <si>
    <t>Noslēgts līgums SIA "Getz Bros"</t>
  </si>
  <si>
    <t>Noslēgts līgums SIA "Selding"</t>
  </si>
  <si>
    <t>Noslēgts līgums SIA "Prāna-Ko"</t>
  </si>
  <si>
    <t xml:space="preserve">Gruntskrāsa Praimex pelēka </t>
  </si>
  <si>
    <t>Universālā špaktele Novol (2kg)</t>
  </si>
  <si>
    <t>Smalkā špaktele Novol (2kg)</t>
  </si>
  <si>
    <t>Akrila špaktele Novol (2kg)</t>
  </si>
  <si>
    <t>Novol cietinātājs H5520 Protect gruntij</t>
  </si>
  <si>
    <t>Novol akrila šķīdinātājs standarts (5L)</t>
  </si>
  <si>
    <t>Gruntskrāsa VS4 aerosolā (400 ml)</t>
  </si>
  <si>
    <t>Termal karstumizturīgā krāsa (200gr)</t>
  </si>
  <si>
    <t>Pinotex aizsarglīdzeklis</t>
  </si>
  <si>
    <t>Līdzeklis krāsu noņemšanai Larafens (1L)</t>
  </si>
  <si>
    <t>Aerosolkrāsa “Hammerite” silver grey (400ml)</t>
  </si>
  <si>
    <t>Izolācijas laka V-66 aerosols (200ml)</t>
  </si>
  <si>
    <t>Laka pusmatēta (5L)</t>
  </si>
  <si>
    <t>Krāsa VIVATOP C kokam un metal (5L)</t>
  </si>
  <si>
    <t>Krāsa lateksa (10L)</t>
  </si>
  <si>
    <t>Špaktele (5L)</t>
  </si>
  <si>
    <t>Grunts (5L)</t>
  </si>
  <si>
    <t>Krāsa aerosols (400ml)</t>
  </si>
  <si>
    <t>Krāsa akrila koka fasādēm (5L)</t>
  </si>
  <si>
    <t>Laka GF-92 auksti žūstoša (sarkana)</t>
  </si>
  <si>
    <t>Laka FL-98</t>
  </si>
  <si>
    <t>Loksne cinkota 0.5x1000x2000 mm</t>
  </si>
  <si>
    <t>Alumīnija loksne 2x1000x2000 mm</t>
  </si>
  <si>
    <t>Loksne kv.2.0x1250x2500 mm</t>
  </si>
  <si>
    <t>Loksne kv.3.0x1250x2500 mm</t>
  </si>
  <si>
    <t>Loksne kv.4.0x1250x2500 mm</t>
  </si>
  <si>
    <t>Loksne kv.5.0x1250x2500 mm</t>
  </si>
  <si>
    <t>Loksne kv.6.0x1250x2500 mm</t>
  </si>
  <si>
    <t>Loksne av 0.5x1250x2500 mm</t>
  </si>
  <si>
    <t>Loksne av 1x1250x2500 mm</t>
  </si>
  <si>
    <t>Loksne av 1.5x1250x2500 mm</t>
  </si>
  <si>
    <t>Loksne av 2x1000x2000 mm</t>
  </si>
  <si>
    <t>Loksne av 2.5x1250x2500 mm</t>
  </si>
  <si>
    <t>Loksne nerūsējošā 1x1000x2000 mm</t>
  </si>
  <si>
    <t>Loksne nerūsējošā 2x1000x2000 mm</t>
  </si>
  <si>
    <t>Loksne nerūsējošā 3x1000x2000 mm</t>
  </si>
  <si>
    <t>Loksne nerūsējošā 4x1000x2000 mm</t>
  </si>
  <si>
    <t>Loksne rievota 4x1250x2500 mm</t>
  </si>
  <si>
    <t>Vara loksne 1x1000x2000 mm</t>
  </si>
  <si>
    <t>Vara loksne 2x1000x2000 mm</t>
  </si>
  <si>
    <t>Vara loksne 3x1000x2000 mm</t>
  </si>
  <si>
    <t>Apaļtērauds d.12 mm  st.3</t>
  </si>
  <si>
    <t>Apaļtērauds d.28 mm st.45</t>
  </si>
  <si>
    <t>Apaļtērauds d.32 mm  st.45</t>
  </si>
  <si>
    <t>Apaļtērauds d.34 mm st.45</t>
  </si>
  <si>
    <t>Apaļtērauds d.50  mm st.40H</t>
  </si>
  <si>
    <t>Apaļtērauds d.55 mm st.45</t>
  </si>
  <si>
    <t>Apaļtērauds d.56 mm st.45</t>
  </si>
  <si>
    <t>Apaļtērauds d.65 mm st.45</t>
  </si>
  <si>
    <t>Apaļtērauds d.70 mm st.45</t>
  </si>
  <si>
    <t>Apaļtērauds d.90 mm st.45</t>
  </si>
  <si>
    <t>Apaļtērauds d.110 mm st.40H</t>
  </si>
  <si>
    <t>Apaļtērauds d.115 mm ST20 HN3A</t>
  </si>
  <si>
    <t>Apaļtērauds d.150 mm st.40H</t>
  </si>
  <si>
    <t>Apaļtērauds d.160 mm st.45</t>
  </si>
  <si>
    <t>Seškantis kalibrēts 65 st.45</t>
  </si>
  <si>
    <t>Seškantis kalibrēts 75 st.45</t>
  </si>
  <si>
    <t>Švellers 100x50 mm st.3</t>
  </si>
  <si>
    <t>Švellers 120x60 mm st.3</t>
  </si>
  <si>
    <t>Kvadrāta caurule 50x25x2 mm st.3</t>
  </si>
  <si>
    <t>Kvadrāta caurule 30x30x2 mm st.3</t>
  </si>
  <si>
    <t>Kvadrāta caurule 20x20x2 mm st.3</t>
  </si>
  <si>
    <t>Caurule d.28x2.5 bez rūsas</t>
  </si>
  <si>
    <t>Vara stieņis d.25 mm</t>
  </si>
  <si>
    <t>Stūra lenķis 20x20x3 mm</t>
  </si>
  <si>
    <t>Apaļtērauds d45 st.45</t>
  </si>
  <si>
    <t>Kvadrāta caurule 90x90x2 mm st.3</t>
  </si>
  <si>
    <t>Apaļtērauds d.130-140 20XHH3A</t>
  </si>
  <si>
    <t>Apaļtērauds d.140 st.35-45</t>
  </si>
  <si>
    <t>Bronzas stienis BRAŽ d.50</t>
  </si>
  <si>
    <t>Bronzas stienis BRAŽ d.60</t>
  </si>
  <si>
    <t>Bronzas stienis BRAŽ d.80</t>
  </si>
  <si>
    <t>Cinkota caurule 1/2"</t>
  </si>
  <si>
    <t>Cinkota caurule 1"</t>
  </si>
  <si>
    <t>Stūra leņķis 50x50x4 mm</t>
  </si>
  <si>
    <t>Elektrovilcienu ER2 un ER2T strāvas noņēmēja ogles ieliktņi, strāvas noņemēji, slieces</t>
  </si>
  <si>
    <t>Bezeļļas pantogrāfa kompresors КПБ-01</t>
  </si>
  <si>
    <t>Ritošā sastāva elektroiekārtu remontiem nepieciešāmas rezerves daļas</t>
  </si>
  <si>
    <t>Sk.pielikumu nr.2.</t>
  </si>
  <si>
    <t>ER2,ER2T induktīvi šunti</t>
  </si>
  <si>
    <t>Induktīvais šunts 1ШИ-003 6TP.271.111СБ</t>
  </si>
  <si>
    <t>Šunts 1ШИ.001 6TP.271.090СБ</t>
  </si>
  <si>
    <t>Rezerves daļas dīzelim M756</t>
  </si>
  <si>
    <t>Degvielas filtra pakete 1М.29.8сбСП</t>
  </si>
  <si>
    <r>
      <t>Dīzeļdzinēja maksimālo</t>
    </r>
    <r>
      <rPr>
        <sz val="11"/>
        <color indexed="10"/>
        <rFont val="Times New Roman"/>
        <family val="1"/>
        <charset val="186"/>
      </rPr>
      <t xml:space="preserve"> </t>
    </r>
    <r>
      <rPr>
        <sz val="11"/>
        <color indexed="8"/>
        <rFont val="Times New Roman"/>
        <family val="1"/>
        <charset val="186"/>
      </rPr>
      <t>apgriezienu robežslēdzis 756.45.СП-05</t>
    </r>
  </si>
  <si>
    <t xml:space="preserve">Tahoģenerators Д5 (3 fāzu) </t>
  </si>
  <si>
    <t>Vienvētnes atbalsta -bīdamo durvju rezerves daļas (IFE)</t>
  </si>
  <si>
    <t>Knorr-Bremse kompresora agregāts "VV120-T"</t>
  </si>
  <si>
    <t>Cilindra 188B priekšējais vāks</t>
  </si>
  <si>
    <t>Bremžu cilindrs 507V</t>
  </si>
  <si>
    <t>Mehāniskas iekārtas</t>
  </si>
  <si>
    <t>Gredzens 10-20-105-1 (sprūdtapas amortizators)</t>
  </si>
  <si>
    <t>Slēdzene pārejas laukuma durvīm OCT 24.159.29-87</t>
  </si>
  <si>
    <t>Ampermetri, voltmetri, manometri</t>
  </si>
  <si>
    <t>Gumijas izstrādajumi</t>
  </si>
  <si>
    <t>Poga KEO11 U 3izp.2 500V 10A 220V 10A</t>
  </si>
  <si>
    <t>Poga KEO11 U 2izp</t>
  </si>
  <si>
    <t>Automāts S201 C-16A</t>
  </si>
  <si>
    <t>Automāts S201 C-20A</t>
  </si>
  <si>
    <t>Automāts S 281 UC K-16</t>
  </si>
  <si>
    <t>Slēdzis S202MT C16UC</t>
  </si>
  <si>
    <t>BAM fiksators</t>
  </si>
  <si>
    <t>END skavas</t>
  </si>
  <si>
    <t>Zobrats EK7A.05.011A</t>
  </si>
  <si>
    <t>Starplika EK7A.00.013</t>
  </si>
  <si>
    <t>Starplika EK7A.00.016A</t>
  </si>
  <si>
    <t>Cilindru bloks EK7a.00.010-2</t>
  </si>
  <si>
    <t>Vārsta vāks EK7A.00.015A</t>
  </si>
  <si>
    <t>Gredzens EK7A.03.012</t>
  </si>
  <si>
    <t>Gredzens EK7A.03.013</t>
  </si>
  <si>
    <t>Virzulis EK4.03.011</t>
  </si>
  <si>
    <t>Rezerves daļas kompresoram EK 7A</t>
  </si>
  <si>
    <t>Pielikums nr.1.</t>
  </si>
  <si>
    <t>Nr.</t>
  </si>
  <si>
    <t>Nosaukums</t>
  </si>
  <si>
    <t>Apzīmējums</t>
  </si>
  <si>
    <t>Kopā daudz. (gab.)</t>
  </si>
  <si>
    <t>Aptuvēna cena par gab.</t>
  </si>
  <si>
    <t>summa</t>
  </si>
  <si>
    <t>Rullīšu gultnis</t>
  </si>
  <si>
    <t>30-232728Л4М</t>
  </si>
  <si>
    <t>ТУ ВНИПП 048-1-00</t>
  </si>
  <si>
    <t>30-42728Л4М</t>
  </si>
  <si>
    <t>80-92518ЛМ</t>
  </si>
  <si>
    <t>ГОСТ 520-2002</t>
  </si>
  <si>
    <t>80-32518ЛМ</t>
  </si>
  <si>
    <t>80-42520ЛМ</t>
  </si>
  <si>
    <t>80-62417К1М</t>
  </si>
  <si>
    <t>ВНИПП 048-1-00</t>
  </si>
  <si>
    <t>(ТУ37.006.048-73)</t>
  </si>
  <si>
    <t>(ГОСТ 8328-75)</t>
  </si>
  <si>
    <t>80-32419М</t>
  </si>
  <si>
    <t>(НО-32419М)</t>
  </si>
  <si>
    <r>
      <t>(ГОСТ 8328-75</t>
    </r>
    <r>
      <rPr>
        <sz val="11"/>
        <color indexed="8"/>
        <rFont val="Times New Roman"/>
        <family val="1"/>
        <charset val="186"/>
      </rPr>
      <t>)</t>
    </r>
  </si>
  <si>
    <t>Lodīšu  gultnis</t>
  </si>
  <si>
    <t>(radiālais -vienrindas)</t>
  </si>
  <si>
    <t>ГОСТ 8338-75</t>
  </si>
  <si>
    <t>Lodīšu  gultnis (sfēriskais divrindu)</t>
  </si>
  <si>
    <t>ГОСТ 28428-90</t>
  </si>
  <si>
    <t>Šarnīru gultnis</t>
  </si>
  <si>
    <t>ШС-12К</t>
  </si>
  <si>
    <t>ГОСТ 3635-78</t>
  </si>
  <si>
    <t>207А</t>
  </si>
  <si>
    <t>-</t>
  </si>
  <si>
    <t>Lodīšu gultnis</t>
  </si>
  <si>
    <t>70-315</t>
  </si>
  <si>
    <t>30-32413Т</t>
  </si>
  <si>
    <t>ГОСТ 8328-75</t>
  </si>
  <si>
    <t>80-92320К1</t>
  </si>
  <si>
    <t>80-32322</t>
  </si>
  <si>
    <t>30-232726Л4М</t>
  </si>
  <si>
    <t>(Л1М)</t>
  </si>
  <si>
    <t>ТУ ВНИПП.048-1-00</t>
  </si>
  <si>
    <t>30-42726Л4М</t>
  </si>
  <si>
    <t>(ЛМ)</t>
  </si>
  <si>
    <t>32615Л ГОСТ 8328-75</t>
  </si>
  <si>
    <t>76-313</t>
  </si>
  <si>
    <t>70-2220Л1</t>
  </si>
  <si>
    <t>70-2132</t>
  </si>
  <si>
    <t>70-134Л</t>
  </si>
  <si>
    <t>70-32134Л2</t>
  </si>
  <si>
    <t>70-308</t>
  </si>
  <si>
    <t>70-220</t>
  </si>
  <si>
    <t>70-214K</t>
  </si>
  <si>
    <t>5-46308Л</t>
  </si>
  <si>
    <t>ГОСТ 831-75</t>
  </si>
  <si>
    <t>206K</t>
  </si>
  <si>
    <t>70-32317</t>
  </si>
  <si>
    <t>Šarnīra gultnis</t>
  </si>
  <si>
    <t>ШС-40X1</t>
  </si>
  <si>
    <t>46216Л</t>
  </si>
  <si>
    <t>2ŠS17</t>
  </si>
  <si>
    <t xml:space="preserve">Rullīšu gultnis </t>
  </si>
  <si>
    <t>Rullīšu gultnis  (vienrindas bez iekšējā gredzena, adatu veida, nestandarts)</t>
  </si>
  <si>
    <t>Rullīšu gultnis (adatu veida, divrindas, ar separatoru ,bez iekšējā gredzena, nestandarts)</t>
  </si>
  <si>
    <t>814712K1</t>
  </si>
  <si>
    <t>gultnis (slēgts)</t>
  </si>
  <si>
    <t>6000Z</t>
  </si>
  <si>
    <t>6007Z</t>
  </si>
  <si>
    <t xml:space="preserve">gultnis </t>
  </si>
  <si>
    <t>gultnis</t>
  </si>
  <si>
    <t xml:space="preserve">adatgultnis </t>
  </si>
  <si>
    <t>lodīšu gultnis</t>
  </si>
  <si>
    <t xml:space="preserve">rullīšu konisks gultnis </t>
  </si>
  <si>
    <t>126220 (QJ220N2MA)</t>
  </si>
  <si>
    <t>6202.ZZ.C3</t>
  </si>
  <si>
    <t>628-2RS</t>
  </si>
  <si>
    <t>627-2RS</t>
  </si>
  <si>
    <t>6304-2RS</t>
  </si>
  <si>
    <t>6305-2RS</t>
  </si>
  <si>
    <t>6205-2RS</t>
  </si>
  <si>
    <t>6-80035C2 (635.2Z)</t>
  </si>
  <si>
    <t>7318M</t>
  </si>
  <si>
    <t>Pavisam kopā:</t>
  </si>
  <si>
    <t>Pielikums nr.2.</t>
  </si>
  <si>
    <t>Daļas Nr.</t>
  </si>
  <si>
    <t>Nosaukums, rasējuma nr.</t>
  </si>
  <si>
    <t>Stienis izolētais (ПК-306)</t>
  </si>
  <si>
    <t>Stienis izolētais (ПК-350В-1)</t>
  </si>
  <si>
    <t>Kontakts KПД-114 nekust.</t>
  </si>
  <si>
    <t>КСП-1А</t>
  </si>
  <si>
    <t>6TP.248.000СБ</t>
  </si>
  <si>
    <t>КС009</t>
  </si>
  <si>
    <t>6ТР.248.031СБ</t>
  </si>
  <si>
    <t>Sprieguma dalītāja 1ПВ.6 suku turētājs (dzinējs)</t>
  </si>
  <si>
    <t>Sprieguma dalītāja 1ПВ.6 suku turētājs (ģenerators)</t>
  </si>
  <si>
    <t>Sprieguma dalītāja ДK-604 suku turētājs (dzinējs)</t>
  </si>
  <si>
    <t>Vilces elektrodzinēja 1ДT.003.5 suku turētājs</t>
  </si>
  <si>
    <t>Vilces elektrodzinēja УРT-110 suku turētājs</t>
  </si>
  <si>
    <t>Sprieguma dalītāja ДK-604 suku turētājs (ģenerators)</t>
  </si>
  <si>
    <t>Lokdzēses kameras rags (1КП.005)</t>
  </si>
  <si>
    <t>Pretestības elements  (0.26Ω)</t>
  </si>
  <si>
    <t>Filtrs 869094003</t>
  </si>
  <si>
    <t xml:space="preserve">Actuator 8692030118  </t>
  </si>
  <si>
    <t xml:space="preserve">Actuator 0005344732 </t>
  </si>
  <si>
    <t>Aktuators  Х00Е50201614</t>
  </si>
  <si>
    <t xml:space="preserve">Rezerves daļu komplekts W5, MTU dīzeļdzinējam </t>
  </si>
  <si>
    <t>Gredzens 0002010418</t>
  </si>
  <si>
    <t xml:space="preserve">Gredzens MTU Nr.8699970059    </t>
  </si>
  <si>
    <t xml:space="preserve">Gredzens MTU Nr.700429126000   </t>
  </si>
  <si>
    <t>Gredzens 8692030300</t>
  </si>
  <si>
    <t>Blīvējums 0002017519</t>
  </si>
  <si>
    <t xml:space="preserve">Blīvslēgs 0079977247 </t>
  </si>
  <si>
    <t>Eļļas spiediena devējs  X00E50200511</t>
  </si>
  <si>
    <t>Plate 5295305212</t>
  </si>
  <si>
    <t>Plate 5295300513</t>
  </si>
  <si>
    <t>Plate 5045308991/89</t>
  </si>
  <si>
    <t>Plate 5045304213/89</t>
  </si>
  <si>
    <t>Motostundas skaitītājs  0005362043</t>
  </si>
  <si>
    <t>Pastiprinātājs  X00E50200740</t>
  </si>
  <si>
    <t>Gala slēdzis MTU  Nr.0005350321</t>
  </si>
  <si>
    <t xml:space="preserve">Modulis 5285301769               </t>
  </si>
  <si>
    <t xml:space="preserve">Modulis 5275311948/E0059      </t>
  </si>
  <si>
    <t xml:space="preserve">Šļūtene MTU 5560705736   </t>
  </si>
  <si>
    <t>Solenoid 5800900262</t>
  </si>
  <si>
    <t>Atslēga 8691840023</t>
  </si>
  <si>
    <t xml:space="preserve">Skrūve MTU Nr.5080610674    </t>
  </si>
  <si>
    <t>Amortizatori</t>
  </si>
  <si>
    <t>40 NK-125</t>
  </si>
  <si>
    <t>90 NK-55</t>
  </si>
  <si>
    <t>Sailenbloks</t>
  </si>
  <si>
    <t>Elektrodi, troses, met.stieples</t>
  </si>
  <si>
    <t>Vārsts A16.000</t>
  </si>
  <si>
    <t>Vārsts 4314.01.00</t>
  </si>
  <si>
    <t>Vārsts 305.031</t>
  </si>
  <si>
    <t>Vārsts 1-2U1 (E-175)</t>
  </si>
  <si>
    <t>Vārsts 526 (1-6)</t>
  </si>
  <si>
    <t>Vārsts 1-9 U1</t>
  </si>
  <si>
    <t>Krāns 94A (4-2)</t>
  </si>
  <si>
    <t>Krāns 4360A.U1 (4332)</t>
  </si>
  <si>
    <t>Krāns 183 (4333)</t>
  </si>
  <si>
    <t>Krāns 4325</t>
  </si>
  <si>
    <t>Krāns 3220</t>
  </si>
  <si>
    <t>Rezerves daļas kompresoram VV1.5/9; PK-35</t>
  </si>
  <si>
    <t>Rezerves daļas pārveidotājam (Estel, Dacpol, Elfa)</t>
  </si>
  <si>
    <t>Dažādi stikli</t>
  </si>
  <si>
    <t>Zāgmateriāli</t>
  </si>
  <si>
    <t>Rezistors GRF 12/102 10R-120R Tol10% 48W MOQ 10pcs</t>
  </si>
  <si>
    <r>
      <t>Mikroshēma PAH 150</t>
    </r>
    <r>
      <rPr>
        <b/>
        <sz val="11"/>
        <color indexed="10"/>
        <rFont val="Times New Roman"/>
        <family val="1"/>
        <charset val="186"/>
      </rPr>
      <t>S</t>
    </r>
    <r>
      <rPr>
        <sz val="11"/>
        <rFont val="Times New Roman"/>
        <family val="1"/>
        <charset val="186"/>
      </rPr>
      <t>-48-48</t>
    </r>
  </si>
  <si>
    <r>
      <t>Spiediena</t>
    </r>
    <r>
      <rPr>
        <b/>
        <sz val="11"/>
        <rFont val="Times New Roman"/>
        <family val="1"/>
        <charset val="186"/>
      </rPr>
      <t xml:space="preserve"> </t>
    </r>
    <r>
      <rPr>
        <sz val="11"/>
        <rFont val="Times New Roman"/>
        <family val="1"/>
        <charset val="186"/>
      </rPr>
      <t>devējs</t>
    </r>
    <r>
      <rPr>
        <b/>
        <sz val="11"/>
        <rFont val="Times New Roman"/>
        <family val="1"/>
        <charset val="186"/>
      </rPr>
      <t xml:space="preserve"> </t>
    </r>
    <r>
      <rPr>
        <sz val="11"/>
        <rFont val="Times New Roman"/>
        <family val="1"/>
        <charset val="186"/>
      </rPr>
      <t>EDMU 1.5MPa</t>
    </r>
  </si>
  <si>
    <t>Plānota preču nomenklatūra</t>
  </si>
  <si>
    <t>Bremžu kluči</t>
  </si>
  <si>
    <r>
      <t>m</t>
    </r>
    <r>
      <rPr>
        <sz val="11"/>
        <color indexed="8"/>
        <rFont val="Calibri"/>
        <family val="2"/>
        <charset val="186"/>
      </rPr>
      <t>²</t>
    </r>
  </si>
  <si>
    <t>Vāks 260.10.01.125</t>
  </si>
  <si>
    <t>Uzlīmes, trafareti</t>
  </si>
  <si>
    <t>Kancelejas preces</t>
  </si>
  <si>
    <t>Logu tīrītāju rezerves daļas</t>
  </si>
  <si>
    <t>Industriālas gāzes</t>
  </si>
  <si>
    <t>Gaismas līnijas, gaismas līniju rezerves daļas, gaismekļi</t>
  </si>
  <si>
    <r>
      <t>m</t>
    </r>
    <r>
      <rPr>
        <sz val="11"/>
        <color indexed="8"/>
        <rFont val="Calibri"/>
        <family val="2"/>
        <charset val="186"/>
      </rPr>
      <t>²</t>
    </r>
  </si>
  <si>
    <t>Līdstrāvas kilovatstundu skaitītājā D621 detaļas</t>
  </si>
  <si>
    <t>Otas</t>
  </si>
  <si>
    <t>Kohler</t>
  </si>
  <si>
    <t>Pārtikas etilspirts</t>
  </si>
  <si>
    <t>Tumblers PT 26-1 9010 (9111)</t>
  </si>
  <si>
    <t>Slēdži</t>
  </si>
  <si>
    <t>Kūstošie ieliktņi</t>
  </si>
  <si>
    <t>Paranīts, termokartons</t>
  </si>
  <si>
    <t>Iekārtu un celtniecības ķīmija</t>
  </si>
  <si>
    <t>Smilšaudumi</t>
  </si>
  <si>
    <t>Līmes</t>
  </si>
  <si>
    <r>
      <t>BIOGON</t>
    </r>
    <r>
      <rPr>
        <sz val="11"/>
        <color indexed="8"/>
        <rFont val="Calibri"/>
        <family val="2"/>
        <charset val="186"/>
      </rPr>
      <t>©C 50l</t>
    </r>
  </si>
  <si>
    <r>
      <t>Mison 18 (AGA MIX</t>
    </r>
    <r>
      <rPr>
        <sz val="11"/>
        <color indexed="8"/>
        <rFont val="Calibri"/>
        <family val="2"/>
        <charset val="186"/>
      </rPr>
      <t>©20 20l/200bar)</t>
    </r>
  </si>
  <si>
    <r>
      <t>Ogļskābe (CO</t>
    </r>
    <r>
      <rPr>
        <sz val="11"/>
        <color indexed="8"/>
        <rFont val="Calibri"/>
        <family val="2"/>
        <charset val="186"/>
      </rPr>
      <t>² ar dziļumcaurule 50L)</t>
    </r>
  </si>
  <si>
    <t xml:space="preserve"> Izolācijas materiāli, aluminijas profili</t>
  </si>
  <si>
    <t>Tvaika šļūtene DAMPF 38-8B iekš. D.38 ārējais d.54 sienu biezums mm-8.0 18BAR, min. liekuma radius 380mm</t>
  </si>
  <si>
    <t>Materiāli elektrovadu nomaiņai (izņēmot vadi)</t>
  </si>
  <si>
    <t>Termo Caurulīte 6.4/3.2mm</t>
  </si>
  <si>
    <t>Caurulīte PHV d.30mm</t>
  </si>
  <si>
    <t>Caurule gofrēta d= 16</t>
  </si>
  <si>
    <t>Caurule PHV d.6mm</t>
  </si>
  <si>
    <t>Caurule PHV d.18mm</t>
  </si>
  <si>
    <t>Caurule PHV d.8mm</t>
  </si>
  <si>
    <t>Termosež. caurule 55/16</t>
  </si>
  <si>
    <t>Termosež. caurule 65/19</t>
  </si>
  <si>
    <t>Termosež.caurule 28/6</t>
  </si>
  <si>
    <t>Termo Caurulīte RC 12.7/6.4</t>
  </si>
  <si>
    <t>Termo Caurulīte RC 9.5/4.8</t>
  </si>
  <si>
    <t>Termo Caurulīte 4.8/2.4mm</t>
  </si>
  <si>
    <t>Termo Caurulīte RS 19/9.5</t>
  </si>
  <si>
    <t>Termo-Caurulīte 22/6</t>
  </si>
  <si>
    <t>Termo-Caurulīte 16/5</t>
  </si>
  <si>
    <t>Termokartons 3mm 1100</t>
  </si>
  <si>
    <t>Termokartons 5 mm</t>
  </si>
  <si>
    <t>Uzgalis PZ 3x25</t>
  </si>
  <si>
    <t>Uzgalis PH 1x25</t>
  </si>
  <si>
    <t>Uzgalis PH 2x25</t>
  </si>
  <si>
    <t>Uzgalis PH 3x25</t>
  </si>
  <si>
    <t>Uzgalis M10 KOI 10-70</t>
  </si>
  <si>
    <t>Uzgaļi kabeļa KOI 2,5/5</t>
  </si>
  <si>
    <t>Uzgaļi kabeļa KOI 2.5/6</t>
  </si>
  <si>
    <t>Uzgaļi kabeļa KOI 1.5/6</t>
  </si>
  <si>
    <t>Caurule gofrēta d= 20</t>
  </si>
  <si>
    <t>Caurule PVC 12x0.5</t>
  </si>
  <si>
    <t>Caurule gofrēta d=32mm</t>
  </si>
  <si>
    <t>Caurule PHV d.16mm</t>
  </si>
  <si>
    <t>Caurule PHV d.12mm</t>
  </si>
  <si>
    <t>Termo Caurulīte 25.4/12.7</t>
  </si>
  <si>
    <t>Cauruļvads PA-REB-12F(gofra)</t>
  </si>
  <si>
    <t>Cauruļvads PA-REB-10F</t>
  </si>
  <si>
    <t>Cauruļvads PA-REB-07G</t>
  </si>
  <si>
    <t>Termo Caurulīte 38/19mm</t>
  </si>
  <si>
    <t>Termo Caurulīte 50.8/25.4mm</t>
  </si>
  <si>
    <t>Termosež.caurule PHV 10/3</t>
  </si>
  <si>
    <t>Termosež.caurule PHV 35/12</t>
  </si>
  <si>
    <t>Savilcēji 100x2.5mm</t>
  </si>
  <si>
    <t>Savilcēji 610x9.0</t>
  </si>
  <si>
    <t>Savilcēji 450x8</t>
  </si>
  <si>
    <t>Savilcēji 3.6x142</t>
  </si>
  <si>
    <t>Savilcēji 4.8x310</t>
  </si>
  <si>
    <t>Savilcēji 8.0x450</t>
  </si>
  <si>
    <t>Savilcejs FIN 32-50 MM</t>
  </si>
  <si>
    <t>Savilcejs FIN 60-80 MM</t>
  </si>
  <si>
    <t>Savilcejs FIN 25-40</t>
  </si>
  <si>
    <t>Savilcējs FIN 20-32 mm</t>
  </si>
  <si>
    <t>Savilcējs FIN 50-70 mm</t>
  </si>
  <si>
    <t>Savilcēji 380x7.6</t>
  </si>
  <si>
    <t>Savilcējs FIN 70-90mm</t>
  </si>
  <si>
    <t>Savilcejs FIN 8-12mm</t>
  </si>
  <si>
    <t>Savilcejs FIN 40-60mm</t>
  </si>
  <si>
    <t>Savilcēji 203x4.6</t>
  </si>
  <si>
    <t>Savilcēji 142x2.5</t>
  </si>
  <si>
    <t>Savilcēji 142x3.2</t>
  </si>
  <si>
    <t>Savilcēji 250x4.8</t>
  </si>
  <si>
    <t>Savilcēji FIN 10-18</t>
  </si>
  <si>
    <t>Savilcēji plastmasas 4.8x368</t>
  </si>
  <si>
    <t>Savilcējs FIN 12-20mm</t>
  </si>
  <si>
    <t>Savicēji 190x4.8</t>
  </si>
  <si>
    <t>Savilcēji 203x2.5</t>
  </si>
  <si>
    <t>Savilcējs super 64-67mm</t>
  </si>
  <si>
    <t>Savilcēji FIN 10-17mm</t>
  </si>
  <si>
    <t>Savilcēji FIN 16-25</t>
  </si>
  <si>
    <t>Savilcēji 292x3,6</t>
  </si>
  <si>
    <t>Savilcēji 4.8x250</t>
  </si>
  <si>
    <t>Savilcējs 63-68 mm</t>
  </si>
  <si>
    <t>Savienojuma spaile 2006-1201</t>
  </si>
  <si>
    <t>Savienotājs taisns VP-GRB-12G0</t>
  </si>
  <si>
    <t>Savienotājs iz. 0.25-1.5mm2</t>
  </si>
  <si>
    <t>Kabeļu uzgalis 1.5-2.5 M6</t>
  </si>
  <si>
    <t>Kabeļu uzgalis 1.5-2.5 M4</t>
  </si>
  <si>
    <t>Kabeļu uzgalis 0.25-1.5 M4</t>
  </si>
  <si>
    <t>Kabeļu uzgalis Cu 16.0 M8</t>
  </si>
  <si>
    <t>Kabeļu uzgaļi 1.5-2.5 M5</t>
  </si>
  <si>
    <t>Kabeļu uzgaļi Cu 95 M10</t>
  </si>
  <si>
    <t>Kabeļu uzgaļi Cu 95 M12</t>
  </si>
  <si>
    <t>Uzgalis M 6mm sark. KZ1-6</t>
  </si>
  <si>
    <t>Kabeļu uzgaļi 4.0-6.0 M5</t>
  </si>
  <si>
    <t>Savienotājs iz.2.5-6.0</t>
  </si>
  <si>
    <t>Savienotājs iz. 1.5-2.5mm2</t>
  </si>
  <si>
    <t>Kabeļu uzgaļi 0.25-1.5 M6</t>
  </si>
  <si>
    <t>Kabeļu uzgaļi 0.25-1.5 M5</t>
  </si>
  <si>
    <t>Kabeļu uzgaļi Cu 6.0 M 6</t>
  </si>
  <si>
    <t>Kabeļu uzgaļis Cu 25mm M6</t>
  </si>
  <si>
    <t>Uzgaļi kabeļa 4-6/M8</t>
  </si>
  <si>
    <t>Uzgaļi kabeļa 4-6/M6</t>
  </si>
  <si>
    <t>Uzgaļi kabeļa 4-6/M5</t>
  </si>
  <si>
    <t>Uzgaļi āderu KOI 2.5/10</t>
  </si>
  <si>
    <t>Kabeļu uzgalis CU 120 M12</t>
  </si>
  <si>
    <t>Uzgaļi kabeļa M10  Cu 35/10</t>
  </si>
  <si>
    <t>Kabeļu uzgalis Cu 16.0 M6</t>
  </si>
  <si>
    <t>Kabeļu uzgalis Cu 25 M8</t>
  </si>
  <si>
    <t>Kabeļu uzgalis Cu 16.0 M10</t>
  </si>
  <si>
    <t>Kabeļu uzgalis Cu 25 M10</t>
  </si>
  <si>
    <t>Kabeļu uzgalis Cu 95 M16</t>
  </si>
  <si>
    <t>Kabeļu uzgalis Cu 4 M5</t>
  </si>
  <si>
    <t>Kabeļu uzgalis Cu 25 M12</t>
  </si>
  <si>
    <t>Manžete 1-100-3 ГОСТ 6678-72</t>
  </si>
  <si>
    <t>Manžete 1-028-3 ГОСТ 6678-72</t>
  </si>
  <si>
    <t>Termokontakts ar kūstošo ieliktņi VUD A-14-00</t>
  </si>
  <si>
    <t>Atspere 316.30.40.129</t>
  </si>
  <si>
    <t>Atspere 188-11</t>
  </si>
  <si>
    <r>
      <t>Temp.devejs DTPM1-80  (0-15 kg/cm</t>
    </r>
    <r>
      <rPr>
        <sz val="11"/>
        <color indexed="8"/>
        <rFont val="Calibri"/>
        <family val="2"/>
        <charset val="186"/>
      </rPr>
      <t>²</t>
    </r>
    <r>
      <rPr>
        <sz val="11"/>
        <color indexed="8"/>
        <rFont val="Times New Roman"/>
        <family val="1"/>
        <charset val="186"/>
      </rPr>
      <t>)TU25-02.</t>
    </r>
  </si>
  <si>
    <t>Silikona gum. 5mm</t>
  </si>
  <si>
    <t>Spaiļu rinda</t>
  </si>
  <si>
    <t>Lukturis</t>
  </si>
  <si>
    <t>Pagarinātājs</t>
  </si>
  <si>
    <t>Dakša A/Zem 16A</t>
  </si>
  <si>
    <t>Dakša B/Zem 16A</t>
  </si>
  <si>
    <t>Dakša 380V 25A VŠ</t>
  </si>
  <si>
    <t>Rozetes v/a 1-viet.</t>
  </si>
  <si>
    <t>Rozetes A/Z 1-viet.</t>
  </si>
  <si>
    <t>Rāmis  ligzdām</t>
  </si>
  <si>
    <t>Ligzda Bzem</t>
  </si>
  <si>
    <t>Gaismeklis 2xTL-D18W TCW060</t>
  </si>
  <si>
    <t>Gaismeklis 2xTL-D36W hermet.</t>
  </si>
  <si>
    <t>Gaismeklis 1x18W gaismas arm. 1P65</t>
  </si>
  <si>
    <t>Sadales kārba 93x93x55</t>
  </si>
  <si>
    <t>Slēdzis 10A</t>
  </si>
  <si>
    <t>Drošinātājs 10A</t>
  </si>
  <si>
    <t>Drošinātājs 16A</t>
  </si>
  <si>
    <t>Drošinātājs 25A</t>
  </si>
  <si>
    <t>Anods boileram</t>
  </si>
  <si>
    <t>Iebūm.gaismeklis E27</t>
  </si>
  <si>
    <t>Radiators el. 2000W</t>
  </si>
  <si>
    <t>Tējkanna elektriskā</t>
  </si>
  <si>
    <t>Lukturis galvas</t>
  </si>
  <si>
    <t>Montāžas kārba</t>
  </si>
  <si>
    <t>Spuldze R50-40W E14</t>
  </si>
  <si>
    <t>Spuldze DRL 400W</t>
  </si>
  <si>
    <t>Spuldze DRL 250W</t>
  </si>
  <si>
    <t>Spuldze 25W 220V E27</t>
  </si>
  <si>
    <t>Spuldze 100W 220V E27</t>
  </si>
  <si>
    <t>Spuldze 200W 220V E27</t>
  </si>
  <si>
    <t>Spuldze 500W 220V E40</t>
  </si>
  <si>
    <t>Spuldze 60W 36V E27</t>
  </si>
  <si>
    <t>Spuldze 40W 36V E27</t>
  </si>
  <si>
    <t>Spuldze ekonom.8W 220V E27</t>
  </si>
  <si>
    <t>Spuldze ekonom.16W 220V E27</t>
  </si>
  <si>
    <t>Spuldze ekonom.5W 220V E14</t>
  </si>
  <si>
    <t>Spuldze LED 12W 220W E27</t>
  </si>
  <si>
    <t>Spuldze LED 6W 220W E14</t>
  </si>
  <si>
    <t>Spuldze LF80 220V 36V/840 TL-D</t>
  </si>
  <si>
    <t>Spuldze LF80 220V 18V/840 TL-D</t>
  </si>
  <si>
    <t>Spuldze halog. 220V 240W R7s</t>
  </si>
  <si>
    <t>kg.</t>
  </si>
  <si>
    <t>Krāsa Bindo (10L)</t>
  </si>
  <si>
    <t>Propana šļūtene 9.0mm</t>
  </si>
  <si>
    <t>Gumijas šļūtene 20mm</t>
  </si>
  <si>
    <t>Pasta "Unipak"</t>
  </si>
  <si>
    <t>Gāze Pyropen</t>
  </si>
  <si>
    <t>Trejgabals 50-50</t>
  </si>
  <si>
    <t>Rūsas parveid.BUVANOLS</t>
  </si>
  <si>
    <t>Rezerves filtrs Akvafor</t>
  </si>
  <si>
    <t>Filtrs ūdens tvertnei Karcher</t>
  </si>
  <si>
    <t>Izejoša gaisa filtrs Karcher</t>
  </si>
  <si>
    <t>Paranīta blīve 1/2'' 3/4" 1"</t>
  </si>
  <si>
    <t>Jaucējkrāna serdene 1/2</t>
  </si>
  <si>
    <t>Aizbīdnis 25</t>
  </si>
  <si>
    <t>Aizbīdnis 40</t>
  </si>
  <si>
    <t>Aizbīdnis 50</t>
  </si>
  <si>
    <t>Atgaisotājs automāt.leņķa</t>
  </si>
  <si>
    <t>Ventilācijas reste</t>
  </si>
  <si>
    <t xml:space="preserve">Maisītājs </t>
  </si>
  <si>
    <t>Līkums 15</t>
  </si>
  <si>
    <t>Līkums 20</t>
  </si>
  <si>
    <t>Nipelis D 15</t>
  </si>
  <si>
    <t>Nipelis D 20</t>
  </si>
  <si>
    <t>Nipelis D 25</t>
  </si>
  <si>
    <t>Nipelis D 32</t>
  </si>
  <si>
    <t>Nipelis D 40</t>
  </si>
  <si>
    <t>Nipelis D 50</t>
  </si>
  <si>
    <t>Trejgabals D 15</t>
  </si>
  <si>
    <t>Trejgabals D 20</t>
  </si>
  <si>
    <t>Trejgabals D 25</t>
  </si>
  <si>
    <t>Trejgabals D 32</t>
  </si>
  <si>
    <t>Trejgabals D 40</t>
  </si>
  <si>
    <t>Trejgabals D 50</t>
  </si>
  <si>
    <t>Ventilis D 15</t>
  </si>
  <si>
    <t>Ventilis D 20</t>
  </si>
  <si>
    <t>Ventilis D 25</t>
  </si>
  <si>
    <t>Ventilis D 32</t>
  </si>
  <si>
    <t>Ventilis D 40</t>
  </si>
  <si>
    <t>Ventilis D 50</t>
  </si>
  <si>
    <t>Uzmava D 15</t>
  </si>
  <si>
    <t>Uzmava D 20</t>
  </si>
  <si>
    <t>Uzmava D 25</t>
  </si>
  <si>
    <t>Uzmava D 32</t>
  </si>
  <si>
    <t>Uzmava D 40</t>
  </si>
  <si>
    <t>Uzmava D 50</t>
  </si>
  <si>
    <t>Sifons</t>
  </si>
  <si>
    <t>Dušas Šļūtene</t>
  </si>
  <si>
    <t>Dušas galva</t>
  </si>
  <si>
    <t>Kolektors</t>
  </si>
  <si>
    <t xml:space="preserve">Pievads lokanais ST </t>
  </si>
  <si>
    <t>Kanāls cink.tēr. režģi PVC izv</t>
  </si>
  <si>
    <t>Gaisa vads alum.d.120 3m G120</t>
  </si>
  <si>
    <t>Gaisa vads alum. d.150mm</t>
  </si>
  <si>
    <t>Gaisa vads alum.d.160mm 3mG160</t>
  </si>
  <si>
    <t>Krāns izlietnei</t>
  </si>
  <si>
    <t>Savienojums trīsdaļīgs</t>
  </si>
  <si>
    <t>Radiators KERMI 22x1200x500</t>
  </si>
  <si>
    <t>Pretvārsts</t>
  </si>
  <si>
    <t>Uzpildes meh.skal.kastes WC</t>
  </si>
  <si>
    <t>Ātrais savienojums LKM09MMC</t>
  </si>
  <si>
    <t>Izlietne</t>
  </si>
  <si>
    <t>Vāks WC podam</t>
  </si>
  <si>
    <t>Metināšanas atloks</t>
  </si>
  <si>
    <t>Paklāju šampuns Selfoam C034</t>
  </si>
  <si>
    <t>Mazg.līdzeklis RM805</t>
  </si>
  <si>
    <t>Jumta aerators</t>
  </si>
  <si>
    <t>Kopā plānota iepirkumu summu no 01.09.15. līdz 31.12.15. (EUR, bez PVN)</t>
  </si>
  <si>
    <t>Kopā plānota summa par grupu, EUR, bez PVN (no 01.09.15. līdz 31.08.16.)</t>
  </si>
  <si>
    <t>Kopā plānota summa , EUR, bez PVN (no 01.09.15. līdz 31.08.16.)</t>
  </si>
  <si>
    <t>Kopā plānota summa par grupu, EUR, bez PVN (no 01.09.15. līdz 31.12.15.)</t>
  </si>
  <si>
    <t>Kopā plānota summa par grupu, EUR, bez PVN (no 01.01.16. līdz 31.08.16.)</t>
  </si>
  <si>
    <t>Prognozētais daudzums 2015.gadam (gab.) 2.cehs</t>
  </si>
  <si>
    <t>Prognozētais daudzums 2016.gadam (gab.) 2.cehs</t>
  </si>
  <si>
    <t>Prognozētais daudzums 2015.gadam (gab.) 3.cehs</t>
  </si>
  <si>
    <t>Prognozētais daudzums 2016.gadam (gab.) 3.cehs</t>
  </si>
  <si>
    <t>Prognozētais daudzums kopā (gab.) 2015.g.</t>
  </si>
  <si>
    <t>Prognozētais daudzums kopā (gab.) 2016.g.</t>
  </si>
  <si>
    <t xml:space="preserve">Prognozētais daudzums kopā (gab.) </t>
  </si>
  <si>
    <t xml:space="preserve">Kontakts (pirksts) </t>
  </si>
  <si>
    <t>8TP.568.013</t>
  </si>
  <si>
    <t>Kopā plānota iepirkumu summu no01.01.16. līdz 31.08.16. (EUR, bez PVN)</t>
  </si>
  <si>
    <t>kopā:</t>
  </si>
  <si>
    <t>Motorvagona bremžu kurpe 02-30-40-051</t>
  </si>
  <si>
    <t>Piekabvagona bremžu kurpe 1-40-301</t>
  </si>
  <si>
    <t>Sajugs veids 65 nr.85.6187.78</t>
  </si>
  <si>
    <t>apvalks EM 580x130 TN 36.10498-81</t>
  </si>
  <si>
    <t>ab.l.</t>
  </si>
  <si>
    <t>Prognozētais gultņu daudzums 2015.g.</t>
  </si>
  <si>
    <t>elektriskais instruments</t>
  </si>
  <si>
    <t>sīkinstruments (urbji, zāģripas, diski, skrūvgriežņi, griežni, apaļpaplāksnes, āmuri, cirv'ji, drāšu birstes, bīdmēri, maisi putekļsūcēja)</t>
  </si>
  <si>
    <t>plastikāts balts 1.6</t>
  </si>
  <si>
    <t>Plastikāts pelēc.Marmor 3.0mm</t>
  </si>
  <si>
    <t>support roller 3K89993089</t>
  </si>
  <si>
    <t>rollers 3ET401232R01</t>
  </si>
  <si>
    <t>delivery and packing</t>
  </si>
  <si>
    <t>fingerschutzgummi 3TD04333R02</t>
  </si>
  <si>
    <t>door leaf carrier 3T102036R22</t>
  </si>
  <si>
    <t>stangenlager 3KT305107R13</t>
  </si>
  <si>
    <t>stangenlager 3KT305097R13</t>
  </si>
  <si>
    <t>ventilkegel 8.000.0.461.002.4</t>
  </si>
  <si>
    <t>ventilteller B95757</t>
  </si>
  <si>
    <t>k-ring 454931</t>
  </si>
  <si>
    <t>dichtring 453783</t>
  </si>
  <si>
    <t>dichtring 456999</t>
  </si>
  <si>
    <t>o-ring A40125/20</t>
  </si>
  <si>
    <t>o-ring B21858</t>
  </si>
  <si>
    <t>schaltkarte STN21386/048</t>
  </si>
  <si>
    <t>ventilmagnet I69777/048</t>
  </si>
  <si>
    <t>o-ring A79532</t>
  </si>
  <si>
    <t>o-ring B55436</t>
  </si>
  <si>
    <t>k-ring 454953</t>
  </si>
  <si>
    <t>k-ring 462422</t>
  </si>
  <si>
    <t>o-ring A91453</t>
  </si>
  <si>
    <t>o-ring B44910</t>
  </si>
  <si>
    <t>o-ring A40125/13</t>
  </si>
  <si>
    <t>ventilteller C87786</t>
  </si>
  <si>
    <t>Elektro materiāli telpu uzturēšanai</t>
  </si>
  <si>
    <t>rezerves daļas GDP-1000</t>
  </si>
  <si>
    <t>Klausules, skaļruņa bloks ar transformātoru</t>
  </si>
  <si>
    <t>MOL Dynamic MK9 SAE 15W40, Gazprom Premium 15w40</t>
  </si>
  <si>
    <t xml:space="preserve">Shell tegula V32 </t>
  </si>
  <si>
    <r>
      <t>KS-19</t>
    </r>
    <r>
      <rPr>
        <b/>
        <sz val="11"/>
        <color indexed="8"/>
        <rFont val="Times New Roman"/>
        <family val="1"/>
        <charset val="186"/>
      </rPr>
      <t xml:space="preserve"> </t>
    </r>
  </si>
  <si>
    <t>TNK Trans TM-3-18K</t>
  </si>
  <si>
    <t>Bloks TSKBM-K-50  NKRM.466539.003</t>
  </si>
  <si>
    <t>Bloks TSKBM-P(balts)  NKRM.464333.001</t>
  </si>
  <si>
    <t>Mērītājs TSKBM-N  NKRM 464213.028-01</t>
  </si>
  <si>
    <t>Bloki un mērītājs TSKBM</t>
  </si>
  <si>
    <t>Apaļterauds d.60 mm st.45</t>
  </si>
  <si>
    <t>Rakstītāju zīmulis ALG 7 051.000 / карандаш АЛГ7.051.000 (старое обозначение 51-12-70)</t>
  </si>
  <si>
    <t>Rakstītājs ALG6.054.000.SB /писец в сборе АЛГ6.054.000 сб</t>
  </si>
  <si>
    <t xml:space="preserve">Uzvilkšanas atspere  0.3x6.75x1000  TU14-4-1149-81/ пружина заводная 0.3x6.75x1000   ТУ14-4-1149-81 (старое обозначение 51-14-184) </t>
  </si>
  <si>
    <t>Enkurdakša ALG 6.362.000 SB/ вилка анкерная АЛГ6.362.000 сб</t>
  </si>
  <si>
    <t>Rievu veltnis ALG 6.304.002 SB/ валик (шлицевой) АЛГ6.304.002 сб</t>
  </si>
  <si>
    <t>Balansa mehānisms ALG 6.334.000 SB/ баланс АЛГ6.334.000 сб</t>
  </si>
  <si>
    <t>Enkurrats ALG 8.492.000/ колесо анкерное (импульсное) АЛГ8.492.000</t>
  </si>
  <si>
    <t>Vedošais rullis ALG 6.209.000 SB/ ролик АЛГ6.209.000 сб</t>
  </si>
  <si>
    <t>Fiksējošais rullītis  ALG  6.206.001 SB/ ролик АЛГ6.206.001 сб</t>
  </si>
  <si>
    <t>Pašuzvilkšanas mehānisms ALG 6. 049.000 SB/ механизм подзавода АЛГ6.049.000 сб</t>
  </si>
  <si>
    <t>Lentes aptvere ALG6.212.001SB/ обойма (катушки) АЛГ6.212.001 сб</t>
  </si>
  <si>
    <t>Adatu rullis ALG6.306.005 SB/ валик (лентопротяжный) АЛГ6.306.005 сб</t>
  </si>
  <si>
    <t>Atslēga ALG6.272.000 SB/ защёлка АЛГ6.272.000 сб</t>
  </si>
  <si>
    <t>Diennakts reģistrators ALG6.207.000 SB/ регистратор АЛГ6.207.000 сб</t>
  </si>
  <si>
    <t>Rādītājs ALG6.057.008 SB/ стрелка (часов) АЛГ6.057.008 сб</t>
  </si>
  <si>
    <t>Rādītājs ALG6.057.007 SB/ стрелка АЛГ6.057.007 сб</t>
  </si>
  <si>
    <t>Zobrats (parazītrats) ALG6.370.038 SB/ колесо зубчатое (паразитное) АЛГ6.370.038 сб</t>
  </si>
  <si>
    <t>Vāka asis ALG8.314.004/ ось АЛГ8.314.004</t>
  </si>
  <si>
    <t>Zobrats ALG8.420.001/ колесо зубчатое АЛГ8.420.001</t>
  </si>
  <si>
    <t>Zobrats ALG8.441.001/ колесо зубчатое АЛГ8.441.001</t>
  </si>
  <si>
    <t>Ātruma zobstienis ALG8.126.012/ держатель АЛГ8.126.012</t>
  </si>
  <si>
    <t>Zobrats ALG8.412.023/ колесо зубчатое (колесо реечное) АЛГ8.412.023</t>
  </si>
  <si>
    <t>Reģistrators ALG6.069.000 SB/ регистратор АЛГ6.069.000 сб</t>
  </si>
  <si>
    <t>Uzvilkšanas zobrats ALG6.370.033 SB/ колесо зубчатое АЛГ6.370.033 сб</t>
  </si>
  <si>
    <t>Sprūdrats ALG6.275.005 SB/ храповик АЛГ6.275.005 сб</t>
  </si>
  <si>
    <t>Pašuzvilkšanas mehānisma ass ALG6.304.001.SB/ ось АЛГ6.304.001 сб</t>
  </si>
  <si>
    <t>Ātruma rādītāja līste ALG8.480.003/ рейка (зубчатая) АЛГ8.480.003</t>
  </si>
  <si>
    <t>Atbalsta gultnis ALG6.261.001 SB/ подшипник АЛГ6.261.001 сб</t>
  </si>
  <si>
    <t>Eļļotājs ALG6.455.000 SB/ маслёнка АЛГ6.455.000 сб</t>
  </si>
  <si>
    <t>Pašuzvilkšanas mehānisma gultnis ALG8.223.021/ втулка АЛГ8.225.021</t>
  </si>
  <si>
    <t>Silfons ALG5.888.000 SB/ сильфон АЛГ5.888.000 сб</t>
  </si>
  <si>
    <r>
      <t xml:space="preserve">Ierīce 2X (pulksteņa pieliekamais gaitas regulators ) / </t>
    </r>
    <r>
      <rPr>
        <sz val="12"/>
        <color indexed="8"/>
        <rFont val="Times New Roman"/>
        <family val="1"/>
        <charset val="186"/>
      </rPr>
      <t xml:space="preserve">Регулятор спусковой приставной </t>
    </r>
    <r>
      <rPr>
        <sz val="12"/>
        <color indexed="8"/>
        <rFont val="Times New Roman"/>
        <family val="1"/>
        <charset val="186"/>
      </rPr>
      <t xml:space="preserve">2Х </t>
    </r>
  </si>
  <si>
    <t>Kilometru skaitītājs АЛГ5.178.002 SB/ счётчик (километров) АЛГ5.178.002 сб</t>
  </si>
  <si>
    <t>Zobu stienis ALG8.480.008 / рейка зубчатая АЛГ8.480.008</t>
  </si>
  <si>
    <t xml:space="preserve">Adata AMV6.054.004/ / игла AMB6.054.004/ </t>
  </si>
  <si>
    <t>Leņķa pagrieziena devējs  L 178 SK CAKT.402131.001  TU 32CT 2089-89/ датчик угла поворота Л-178 СК  ЦАКТ.402131.001  ТУ 32ЦТ 2089-89</t>
  </si>
  <si>
    <t>Vadības bloks BU-3V AMV2.390.039-04  TU25-7103.041-91/ блок управления БУ-3В АМВ2.390.039-04  ТУ25-7103.041-91/</t>
  </si>
  <si>
    <r>
      <t xml:space="preserve">Devējs STEK-1-1,0-0,5  </t>
    </r>
    <r>
      <rPr>
        <sz val="12"/>
        <color indexed="8"/>
        <rFont val="Times New Roman"/>
        <family val="1"/>
        <charset val="186"/>
      </rPr>
      <t>TU 4212-001-12002406-2005</t>
    </r>
    <r>
      <rPr>
        <sz val="12"/>
        <color indexed="8"/>
        <rFont val="Times New Roman"/>
        <family val="1"/>
        <charset val="186"/>
      </rPr>
      <t xml:space="preserve">/ датчик избыточного давления СТЭК-1-1,0-0,5 </t>
    </r>
    <r>
      <rPr>
        <sz val="12"/>
        <color indexed="8"/>
        <rFont val="Times New Roman"/>
        <family val="1"/>
        <charset val="186"/>
      </rPr>
      <t>ТУ 4212-001-12002406-2005</t>
    </r>
  </si>
  <si>
    <t>Indikācijas bloks BI-4M1/150 CAKT.467848.020  CAKT.467848.001 TU/ блок индикации БИ-4М1/150 ЦАКТ.467848.020  ЦАКТ.467848.001 ТУ</t>
  </si>
  <si>
    <t xml:space="preserve">Lenta LSEP-80  TU 5457-002-47372507-2000 / лента для электоэррозионной регистрации ЛСЭП-80  ТУ 5457-002-47372507-2000 </t>
  </si>
  <si>
    <t>Reģistrācijas bloks БР-2/2 АМV3.048.004-02   TU25-7103.0009-88/ блок регмстрации БР-2/2 АМВ3.048.004-02  ТУ25-7103.0009-88</t>
  </si>
  <si>
    <t>Devēju L178SK MGRDSK2 galvaniska šķērsojuma modulis  CAKT.402322.005  CAKT.402322.004 TU/ Модуль гальванической развязки датчиков типа Л178СК  МГРДСК2  ЦАКТ.402322.005  ЦАКТ.402322.004 ТУ</t>
  </si>
  <si>
    <t>Aizsargāts informācijas reģistrācijas bloks BRIZ  CAKT.467669.001/ CAKT.467669.001/ TU/ блок регистрации информации защищённый  БРИЗ ЦАКТ.467669.001   ЦАКТ.467669.001 ТУ</t>
  </si>
  <si>
    <t>Atmiņas modulis MPME-64 CAKT.467532.001-01/ модуль памяти МПМЭ-64 ЦАКТ.467532.001-01</t>
  </si>
  <si>
    <t>Indikācijas bloka BI-4M1/150 klaviatūra CAKT.468631.003 / клавиатура блока индикации БИ-4М1/150  ЦАКТ.468631.003</t>
  </si>
  <si>
    <t>Bloks (BSO) sakariem ar objektu CAKT.468352.002 / блок связи с объектом (БСО) ЦАКТ.468352.002</t>
  </si>
  <si>
    <t>Aparatūra ALSNV-1-D  81110-00-00. Апаратура автоматической локомотивной сигнализации АЛСНВ-1Д  чертёж 81110-00-00</t>
  </si>
  <si>
    <r>
      <t>Bultu indikators IS-1</t>
    </r>
    <r>
      <rPr>
        <sz val="12"/>
        <color indexed="8"/>
        <rFont val="Arial"/>
        <family val="2"/>
        <charset val="186"/>
      </rPr>
      <t xml:space="preserve"> </t>
    </r>
    <r>
      <rPr>
        <sz val="12"/>
        <color indexed="8"/>
        <rFont val="Times New Roman"/>
        <family val="1"/>
        <charset val="186"/>
      </rPr>
      <t xml:space="preserve">CAKT.467859.002 / индикатор стрелочный ИС1 ЦАКТ.467859.002 </t>
    </r>
  </si>
  <si>
    <t>Ātrummērītāja diagrammas lente/ лента диаграмная скоростемерная ЛС-3 ТУ5457-007-00280407-2007</t>
  </si>
  <si>
    <t>Galenis 756B.08.301</t>
  </si>
  <si>
    <t>Spiedienvārsts 1M.30.10cб</t>
  </si>
  <si>
    <t>Rotora gredzens C-718176</t>
  </si>
  <si>
    <t>Blīvslēgs 1M.15.1061</t>
  </si>
  <si>
    <t>Starplika 1M.02-180</t>
  </si>
  <si>
    <t>Degvielas sūknis 1M.30cп-3-02</t>
  </si>
  <si>
    <t>SkLatvuja PV194-15</t>
  </si>
  <si>
    <t>Starplika 265.341</t>
  </si>
  <si>
    <t>SkLatvija PV194-15</t>
  </si>
  <si>
    <t>Starplika 222.36-1</t>
  </si>
  <si>
    <t>iepak. (5gab.)</t>
  </si>
  <si>
    <t>Krāsu forums PV199-15</t>
  </si>
  <si>
    <t>INPAP_CELTSERVISS PV198-15</t>
  </si>
  <si>
    <t>Mirka abranet 115mmx10 P100</t>
  </si>
  <si>
    <t>Mirka abranet 115mmx25m P100</t>
  </si>
  <si>
    <t>Mirka abranet 115x230mm code 8299512011</t>
  </si>
  <si>
    <t>RagsPV197-15</t>
  </si>
  <si>
    <t>Anlas PV200-15</t>
  </si>
  <si>
    <t>līdz 01.03.2016.</t>
  </si>
  <si>
    <t>Anlas VRCZ/27-15</t>
  </si>
  <si>
    <t>līdz 27.08.2016.</t>
  </si>
  <si>
    <t>līdz 24.08.2016.</t>
  </si>
  <si>
    <t>Ķīlis 03.30.40.107 (vai 80-40-01) GOST 1203-75</t>
  </si>
  <si>
    <t>Jutis PV 166-15</t>
  </si>
  <si>
    <t>līdz 31.07.2016.</t>
  </si>
  <si>
    <t>SkLatvuja VRCZ/30-15</t>
  </si>
  <si>
    <t>SkLatvija VRCZ/30-15</t>
  </si>
  <si>
    <t>SkLatviaja VRCZ/30-15 02.03.2016.</t>
  </si>
  <si>
    <t>50 vzjali</t>
  </si>
  <si>
    <t>Loctite 5910 (300ml)</t>
  </si>
  <si>
    <t>Loctite 55 (pipe sealing cord- cauruļu izolācijas) 150m</t>
  </si>
  <si>
    <t>Loctite 55 (pipe sealing cord) 50m</t>
  </si>
  <si>
    <t>Loctite 9466 A&amp;B 50ml</t>
  </si>
  <si>
    <t>Locttite 9497 A&amp;B 50ml</t>
  </si>
  <si>
    <t>Loctite 9497 A&amp;B* 400ml</t>
  </si>
  <si>
    <t>Loctide 5910 (80ml)</t>
  </si>
  <si>
    <t>Loctide 406 (50gr)</t>
  </si>
  <si>
    <t>Loctite 406 (20 gr)</t>
  </si>
  <si>
    <t>Loctide 406 (500gr)</t>
  </si>
  <si>
    <t>Loctite 5920 (80ml)</t>
  </si>
  <si>
    <t>Loctide 5920 (300ml)</t>
  </si>
  <si>
    <t>Loctite 3471 (500gr)</t>
  </si>
  <si>
    <t>Loctite 3463 (114gr)</t>
  </si>
  <si>
    <t>Loctite 9514 (300ml)</t>
  </si>
  <si>
    <t>Loctite 3473 (500gr)</t>
  </si>
  <si>
    <t>Loctite 7063 (150ml)</t>
  </si>
  <si>
    <t>Loctite 7063 (400ml)</t>
  </si>
  <si>
    <t>Loctite 7063 (10l)</t>
  </si>
  <si>
    <t>Līme LOXEAL 14</t>
  </si>
  <si>
    <t>Līme LOXEAL 43</t>
  </si>
  <si>
    <t>t.izp. SkLatvija</t>
  </si>
  <si>
    <t>t.izp. Sagādnieks</t>
  </si>
  <si>
    <t>27.08.2016.</t>
  </si>
  <si>
    <t>Krāns 4314 (4304M)</t>
  </si>
  <si>
    <t>02.03.2016.</t>
  </si>
  <si>
    <t>01.03.2016.</t>
  </si>
  <si>
    <t>DrServis VRCZ/28-15</t>
  </si>
  <si>
    <t>01.03.2015.</t>
  </si>
  <si>
    <t>SkLatvija PV111-15</t>
  </si>
  <si>
    <t>07.07.2016.</t>
  </si>
  <si>
    <t>Anlas PV131-15</t>
  </si>
  <si>
    <t>08.07.2016.</t>
  </si>
  <si>
    <t>09.10.2015.</t>
  </si>
  <si>
    <t>BIndustr Serviss VRCZ/233-14</t>
  </si>
  <si>
    <t>Sagādnieks RD PV132-15</t>
  </si>
  <si>
    <t>uzgalis 316.45.35.102</t>
  </si>
  <si>
    <r>
      <rPr>
        <sz val="11"/>
        <rFont val="Times New Roman"/>
        <family val="1"/>
        <charset val="186"/>
      </rPr>
      <t>dažādi šļūteni</t>
    </r>
    <r>
      <rPr>
        <sz val="11"/>
        <color indexed="10"/>
        <rFont val="Times New Roman"/>
        <family val="1"/>
        <charset val="186"/>
      </rPr>
      <t xml:space="preserve"> un izmēri?</t>
    </r>
  </si>
  <si>
    <t>Atspere 302.30.00.181</t>
  </si>
  <si>
    <t>02.03.2015.</t>
  </si>
  <si>
    <t>Ieliktnis 13.30.675</t>
  </si>
  <si>
    <t>līdz 01.03.2015.</t>
  </si>
  <si>
    <t>Starplika 265A-269</t>
  </si>
  <si>
    <t>Manžete 127-01-125A</t>
  </si>
  <si>
    <t>Manžete 127-01-125B</t>
  </si>
  <si>
    <t>Manžete 1-045-1a</t>
  </si>
  <si>
    <t>Starplika C61.48.141.01</t>
  </si>
  <si>
    <t>Kronšteins 150.290</t>
  </si>
  <si>
    <t>Svilpe 150.05.SBA</t>
  </si>
  <si>
    <t>EkCentras VRCZ/29-15</t>
  </si>
  <si>
    <t>BM PV122-15</t>
  </si>
  <si>
    <t>Skinest Rail PV176-15</t>
  </si>
  <si>
    <t>16.07.2016.</t>
  </si>
  <si>
    <t>Smērviela PVK pušečnaja</t>
  </si>
  <si>
    <t xml:space="preserve">Rītošā sastāva durvju atvēršanas pogas, to sastāvdaļas un  pārslēgi modernizētiem elektrovilcieniem un dīzeļvilcieniem </t>
  </si>
  <si>
    <t>Elektronika (releji, spprieg. novadītājs, spoguļu konektori, pogas KEO11 )</t>
  </si>
  <si>
    <t>Sildelements ТЭН-78 А 13/0.8 О220 У3 ГОСТ 13268-88</t>
  </si>
  <si>
    <t>Sildelements ТЭН-78 А 13/08 О 220 У3 ГОСТ 13268-88</t>
  </si>
  <si>
    <t>Sildelements ЕЭН-32 А 13/0.5 О 110У3, U veida R=30mm ГОСТ 13268-88 (М5)</t>
  </si>
  <si>
    <t>Sildītāji, elektrokalorīferi, sījdelementi un to izolatori</t>
  </si>
  <si>
    <t>Izolators ИТС-13/2 d=5.5 (M5)</t>
  </si>
  <si>
    <t>Izolators ИТС-13 d=4.5 (M5)</t>
  </si>
  <si>
    <t>KROS PV148-15</t>
  </si>
  <si>
    <t>15.06.2016.</t>
  </si>
  <si>
    <t>Kontaktors TAL 9-30-10RT  77-143VD</t>
  </si>
  <si>
    <t>Elektrika PV108-15</t>
  </si>
  <si>
    <t>06.06.2016.</t>
  </si>
  <si>
    <t>Kontaktors TAL26-22-00RT 77-143VDC</t>
  </si>
  <si>
    <t>emalija GF-92 (ГФ-92М ХС) pelēka (50kg) auksti žūstoša</t>
  </si>
  <si>
    <t>Emalija -992 auksti žūstoša sarkanbrūna (50kg)</t>
  </si>
  <si>
    <t>Manžete 135-317 (135.05.21A)</t>
  </si>
  <si>
    <t>Automāts S281 UC-K20DB (analogs S201MT-K20UC)</t>
  </si>
  <si>
    <t>Automāts S 281 UC K-16 DB (analogs S201MT-K16UC MCB)</t>
  </si>
  <si>
    <t>Skinest Rail PV137-15</t>
  </si>
  <si>
    <t>13.04.2016.</t>
  </si>
  <si>
    <t>2/150625</t>
  </si>
  <si>
    <t>līdz saist izp. (25. gab.)</t>
  </si>
  <si>
    <t>Līguma ar SIA "Silmor" summa (līdz 22.01.2016.) VRCZ/10-15</t>
  </si>
  <si>
    <t>Elektrakarbon VRCZ/21-15</t>
  </si>
  <si>
    <t>11.02.2016.</t>
  </si>
  <si>
    <t>ПЩ-6</t>
  </si>
  <si>
    <t>Antifrīzs HAVOLINE XLC koncentrāts ASTM D3306 (ekvivalents: Magona long life-36 koncentrāts)</t>
  </si>
  <si>
    <t>Frikcijas slāpētājs</t>
  </si>
  <si>
    <t>Rakstītāju zīmulis ALG 7 051.000 12-70</t>
  </si>
  <si>
    <t>Rakstītājs ALG6.054.000.SB</t>
  </si>
  <si>
    <t xml:space="preserve">Uzvilkšanas atspere 0.3*6.75*1000 (3X) </t>
  </si>
  <si>
    <t xml:space="preserve"> ALG 6.049.000</t>
  </si>
  <si>
    <t>Enkurdakša ALG 6.362.000</t>
  </si>
  <si>
    <t>Rievu veltnis ALG 6.304.000SB</t>
  </si>
  <si>
    <t>Balansa mehānisms ALG 6.334.000SB</t>
  </si>
  <si>
    <t>Enkurrats ALG 8.492.000</t>
  </si>
  <si>
    <t>Vedošais rullis ALG 6.209.000</t>
  </si>
  <si>
    <t xml:space="preserve">Fiksējošais rullītis  ALG  6.206.000 </t>
  </si>
  <si>
    <t>Pašuzvilkšanas mehānisms ALG 6.00049000001</t>
  </si>
  <si>
    <t>Lentes aptvere ALG 6.212.001</t>
  </si>
  <si>
    <t>Adatu rullis ALG -306.005 SB</t>
  </si>
  <si>
    <t>Atslēga ALG6.272.000</t>
  </si>
  <si>
    <t>Diennakts reģistrators ALG 6.207.000SB</t>
  </si>
  <si>
    <t xml:space="preserve">Rādītājs ALG 6.057.008SB </t>
  </si>
  <si>
    <t xml:space="preserve">Rādītājs ALG 6.057.007SB </t>
  </si>
  <si>
    <t>Parazītrats 14SB-50</t>
  </si>
  <si>
    <t>Vāka asis ALG 8.314.004</t>
  </si>
  <si>
    <t>Pulksteņa gaitas regulators г Ю2.572.000</t>
  </si>
  <si>
    <t>Pulksteņa bloķējošais zobs 14-273</t>
  </si>
  <si>
    <t>Atsperuzvilkšana zobrats 14-290</t>
  </si>
  <si>
    <t>Ātruma zobstienis ALG 8.00126.012.001</t>
  </si>
  <si>
    <t>Zobrats ALG8.412.023</t>
  </si>
  <si>
    <t>Zobrats ALG6.069.000SB</t>
  </si>
  <si>
    <t>Uzvilkšanas zobrats ALG 6.370.033SB</t>
  </si>
  <si>
    <t>Pašuzvilkšanas mehānisma zobrats ALG 6.275</t>
  </si>
  <si>
    <t>Pašuzvilkšanas mehānisma ass ALG 6.304.001.SB</t>
  </si>
  <si>
    <t>Ātruma rādītāja līste ALG 8.480.003</t>
  </si>
  <si>
    <t>Atbalsta gultnis ALG6.261.000SB</t>
  </si>
  <si>
    <t>Eļļotājs ALG 6.455.000.SB</t>
  </si>
  <si>
    <t>Pašuzvilkšanas mehānisma gultnis ALG 8.223.021</t>
  </si>
  <si>
    <t xml:space="preserve">Ātrummērītāja diagrammas lente </t>
  </si>
  <si>
    <t>ЛС-3 ТУ5457-007-00280407-2007</t>
  </si>
  <si>
    <t>Adata AMB6.054.004</t>
  </si>
  <si>
    <t>Leņķa pagrieziena devējs  L 178 SK</t>
  </si>
  <si>
    <t>Vadības bloks BU-3V</t>
  </si>
  <si>
    <t>Devējs STEK-1-1,0-0,5</t>
  </si>
  <si>
    <t>Bloks indikācijas BI-4M1/150</t>
  </si>
  <si>
    <t>Lenta sintētiska LSEP-80  TU 5457-002-47372507-00 (reģistrācijas blokam BR-2/2)</t>
  </si>
  <si>
    <t>Reģistrācijas bloks БР-2/2 (АМВ3.048.004-02)</t>
  </si>
  <si>
    <t>Galvaniska šķērsojuma mezgla devēju Л178СК МГРДСК2 (ЦАКТ.402322.005) veida modulis</t>
  </si>
  <si>
    <t>Informācijas reģistrācijas bloks БРИЗ (ЦАКТ.467669.001)</t>
  </si>
  <si>
    <t>Mazgabarīta energo atkarīgs atmiņas modulis МПМЭ-64 (ЦАКТ.467532.001-01)</t>
  </si>
  <si>
    <t>Bultu indikators ИС1 (ЦАКТ.467.859.002)</t>
  </si>
  <si>
    <t>Klaviatūra (ЦАКТ.468631.003)</t>
  </si>
  <si>
    <t>Objekta sakaras bloks (ЦАКТ.468352.002)</t>
  </si>
  <si>
    <t>Zobu stienis АЛГ8.00480.008.0</t>
  </si>
  <si>
    <t>Turētājs АЛГ8.00126.012.001)</t>
  </si>
  <si>
    <t>Skrūve 1.4-6GX.48.016</t>
  </si>
  <si>
    <t>Veltnītis АЛГ6.306.005.001)</t>
  </si>
  <si>
    <t>Sifons АЛГ5.888.000СБ</t>
  </si>
  <si>
    <t>Ierīce 2X (pulksteņa pieliekamais gaitas regulators ) (МФИЛ04577001)</t>
  </si>
  <si>
    <t>Kilometru skaitītājs АЛГ5001788002001</t>
  </si>
  <si>
    <t>Zobrats АЛГ600370038001</t>
  </si>
  <si>
    <t>Aparatūra ALSNV-1-D</t>
  </si>
  <si>
    <t>Rievu veltnis АЛГ6.304.002СБ (АЛГ600304002001)</t>
  </si>
  <si>
    <t>pasūtijumu nav</t>
  </si>
  <si>
    <t xml:space="preserve">Rītošā sastāva durvju atvēršanas pogas un to sastāvdaļas modernizētiem elektrovilcieniem un dīzeļvilcieniem </t>
  </si>
  <si>
    <t>Rītošā sastāva  pārslēgi modernizētiem elektrovilcieniem un dīzeļvilcieniem</t>
  </si>
  <si>
    <t>Pogas</t>
  </si>
  <si>
    <t>Kontaktors TAL 9-30-10RT  143VD</t>
  </si>
  <si>
    <t>Kontaktors TAL26-22-00RT 77-</t>
  </si>
  <si>
    <t>Automāts S281 UC-K20DB</t>
  </si>
  <si>
    <t>Automāts S 281 UC K-16 DB</t>
  </si>
  <si>
    <t>Elektronika (releji, spprieg. novadītājs, spoguļu konektori)</t>
  </si>
  <si>
    <t>Blīvslēgs TC-60x85x10 TTO</t>
  </si>
  <si>
    <t>Blīvslēgs TC-65x90x10TTO</t>
  </si>
  <si>
    <t>(1-kompanenta)</t>
  </si>
  <si>
    <t>Krāsa Bindo (5L)</t>
  </si>
  <si>
    <t>Emalija GF-92(ГФ-92М ГС) karsti žūstoša (sarkanbrūna)</t>
  </si>
  <si>
    <t>Emalija GF-92 (ГФ-92М ХС) auksti žūstoša (sarkanbrūna)</t>
  </si>
  <si>
    <t>Emalija GF-92 (ГФ-92М ХС) auksti žūstoša (pelēka)</t>
  </si>
  <si>
    <t>Emalija -992  auksti žūstoša (sarkanbrūna)</t>
  </si>
  <si>
    <t>*9</t>
  </si>
  <si>
    <t>Apaļtērauds d.60 mm st.45</t>
  </si>
  <si>
    <t>Krāns 4314</t>
  </si>
  <si>
    <t>Krāns 4304M (4314)</t>
  </si>
  <si>
    <t>dažādi šļūteni</t>
  </si>
  <si>
    <t>2014.g. no SIA "Instro" iepirktas preces par summu</t>
  </si>
  <si>
    <t>2014.g. no SIA "Inpap" iepirktas preces par summu</t>
  </si>
  <si>
    <t>2014.g. no SIA "Juma" iepirktas preces par summu</t>
  </si>
  <si>
    <t>2014.g. no SIA "Metmatus" iepirktas preces par summu</t>
  </si>
  <si>
    <t>2014.g. no SIA "Vak-Ba" iepirktas preces par summu</t>
  </si>
  <si>
    <t>2014.g. no SIA "Inteh-GV" iepirktas preces par summu</t>
  </si>
  <si>
    <t>2014.g. no SIA "Antars" iepirktas preces par summu</t>
  </si>
  <si>
    <t>Maisi putekļusūcēja</t>
  </si>
  <si>
    <t>Hidropārvada GDP-1000 rezerves daļas</t>
  </si>
  <si>
    <t>Sildītājs, elektrokalorīferi</t>
  </si>
  <si>
    <t>El.teni TEN 78/0.8-0-220</t>
  </si>
  <si>
    <t>Līguma ar SIA "Silmor" summa</t>
  </si>
  <si>
    <t>Hidrauliskā eļļa 5606H</t>
  </si>
  <si>
    <t xml:space="preserve">Antifrīzs HAVOLINE XLC koncentrāts ASTM D3306/ </t>
  </si>
  <si>
    <r>
      <t xml:space="preserve">MOL Dynamic MK9 SAE 15W40 </t>
    </r>
    <r>
      <rPr>
        <b/>
        <sz val="11"/>
        <color indexed="8"/>
        <rFont val="Times New Roman"/>
        <family val="1"/>
        <charset val="186"/>
      </rPr>
      <t>(sagatavots līguma projekts un nosūtīts PV saskaņošanai)</t>
    </r>
  </si>
  <si>
    <r>
      <t xml:space="preserve">Shell tegula V32 </t>
    </r>
    <r>
      <rPr>
        <b/>
        <sz val="11"/>
        <color indexed="8"/>
        <rFont val="Times New Roman"/>
        <family val="1"/>
        <charset val="186"/>
      </rPr>
      <t>(sagatavots līguma projekts un nosūtīts PV saskaņošanai)</t>
    </r>
  </si>
  <si>
    <r>
      <t>KS-19</t>
    </r>
    <r>
      <rPr>
        <b/>
        <sz val="11"/>
        <color indexed="8"/>
        <rFont val="Times New Roman"/>
        <family val="1"/>
        <charset val="186"/>
      </rPr>
      <t xml:space="preserve"> (sagatavots līguma projekts un nosūtīts PV saskaņošanai)</t>
    </r>
  </si>
  <si>
    <r>
      <t xml:space="preserve">TNK Trans TM-3-18K </t>
    </r>
    <r>
      <rPr>
        <b/>
        <sz val="11"/>
        <color indexed="8"/>
        <rFont val="Times New Roman"/>
        <family val="1"/>
        <charset val="186"/>
      </rPr>
      <t>(sagatavots līguma projekts un nosūtīts PV saskaņošanai)</t>
    </r>
  </si>
  <si>
    <t>RM805</t>
  </si>
  <si>
    <t>RM100</t>
  </si>
  <si>
    <t>Klausules</t>
  </si>
  <si>
    <t>Manžete 135-317</t>
  </si>
  <si>
    <t>Loctite 5910</t>
  </si>
  <si>
    <t>Loctite 406</t>
  </si>
  <si>
    <t>Loctite 5920</t>
  </si>
  <si>
    <t>izolators 8TR.780.004</t>
  </si>
  <si>
    <t>izolators 8TR.720.019</t>
  </si>
  <si>
    <t>izolators 5TR.720.004</t>
  </si>
  <si>
    <t>izolators 8TR.720.011</t>
  </si>
  <si>
    <t>Izolators (РСБ-20-16) 8TР.720.019</t>
  </si>
  <si>
    <t>Izolators (РСБ-20-16) 8TР.720.020</t>
  </si>
  <si>
    <t>SavienotājsŠR20P4EG8NM</t>
  </si>
  <si>
    <t>Līme 88M (0.7kg./gab.)</t>
  </si>
  <si>
    <t>5.cehs Keinovskis Sergejevs</t>
  </si>
  <si>
    <t>5.cehs Bogdanovs</t>
  </si>
  <si>
    <t>Automāts S201 C-30A</t>
  </si>
  <si>
    <t>Drosekis DRL-400</t>
  </si>
  <si>
    <r>
      <t>Pinotex aizsarglīdzeklis</t>
    </r>
    <r>
      <rPr>
        <sz val="11"/>
        <color indexed="60"/>
        <rFont val="Times New Roman"/>
        <family val="1"/>
        <charset val="186"/>
      </rPr>
      <t xml:space="preserve"> (oregon)</t>
    </r>
  </si>
  <si>
    <t>Pinotex Base gruntējošs antiseptiķis, 1L</t>
  </si>
  <si>
    <t>Pinotex Ultra AWB koksnes aizsarglīdzeklis oregons, 1L</t>
  </si>
  <si>
    <t>Krāsa metāl. HAMMERITE Hammered melna 0.75L</t>
  </si>
  <si>
    <t>Krāsa metāl. HAMMERITE Hammered t.zaļa 0.75L</t>
  </si>
  <si>
    <t>Krāsa metāl. HAMMERITE Smooth sudraba 0.75L</t>
  </si>
  <si>
    <t>Sadolin Celco Sauna laka (krāsa) koka grīdām 1L</t>
  </si>
  <si>
    <t>SYNTEKO STAR 2K laka grīdai 1L</t>
  </si>
  <si>
    <t>Špaktele Vetonit LR+ (25kg)</t>
  </si>
  <si>
    <t>Špaktele Vetonit VH+ (25kg)</t>
  </si>
  <si>
    <t>Špaktele Uniflot (25kg)</t>
  </si>
  <si>
    <t>Špaktele Sheetrock universālā 28kg</t>
  </si>
  <si>
    <t>Špaktele SNICKERI (5kg)</t>
  </si>
  <si>
    <r>
      <t xml:space="preserve">Grunts (5L) </t>
    </r>
    <r>
      <rPr>
        <sz val="11"/>
        <color indexed="60"/>
        <rFont val="Times New Roman"/>
        <family val="1"/>
        <charset val="186"/>
      </rPr>
      <t>Tiefgrunts-Knauf</t>
    </r>
  </si>
  <si>
    <r>
      <t xml:space="preserve">Krāsa Bindo 3 (10L) </t>
    </r>
    <r>
      <rPr>
        <sz val="11"/>
        <color indexed="60"/>
        <rFont val="Times New Roman"/>
        <family val="1"/>
        <charset val="186"/>
      </rPr>
      <t>(+tonēšana)</t>
    </r>
  </si>
  <si>
    <r>
      <t xml:space="preserve">Krāsa Bindo 12(10L) </t>
    </r>
    <r>
      <rPr>
        <sz val="11"/>
        <color indexed="60"/>
        <rFont val="Times New Roman"/>
        <family val="1"/>
        <charset val="186"/>
      </rPr>
      <t>(+tonēšana)</t>
    </r>
  </si>
  <si>
    <r>
      <t xml:space="preserve">Krāsa Bindo 20(10L) </t>
    </r>
    <r>
      <rPr>
        <sz val="11"/>
        <color indexed="60"/>
        <rFont val="Times New Roman"/>
        <family val="1"/>
        <charset val="186"/>
      </rPr>
      <t>(+tonēšana)</t>
    </r>
  </si>
  <si>
    <r>
      <t xml:space="preserve">Caparol silikāta fasādes krāsa(10L) </t>
    </r>
    <r>
      <rPr>
        <sz val="11"/>
        <color indexed="60"/>
        <rFont val="Times New Roman"/>
        <family val="1"/>
        <charset val="186"/>
      </rPr>
      <t>(+tonēšana)</t>
    </r>
  </si>
  <si>
    <t>Gredzens O-RING d250x7 01.2042160VN3014 P280-22-L-1100</t>
  </si>
  <si>
    <t xml:space="preserve"> </t>
  </si>
  <si>
    <t>Cinkota caurule 3/4"</t>
  </si>
  <si>
    <t>Cinkota caurule 1 1/2"</t>
  </si>
  <si>
    <t>El.suka urbjmašinai BOSCH 5x8x10</t>
  </si>
  <si>
    <t>El.suka REF1652 Makita LOTE26187</t>
  </si>
  <si>
    <t>Savilcejs FIN 12-25mm</t>
  </si>
  <si>
    <t>Drošinātājs 100A</t>
  </si>
  <si>
    <t>Drošinātājs 150A</t>
  </si>
  <si>
    <t>Slīpdisks DRONCO 125*22.23*1</t>
  </si>
  <si>
    <t>Griezripa 125*22.23*1</t>
  </si>
  <si>
    <t>Griezripa Dimanta 230 betonam</t>
  </si>
  <si>
    <t>Griezripa Dimanta 125 betonam</t>
  </si>
  <si>
    <t>Sildītāji, elektrokalorīferi</t>
  </si>
  <si>
    <t>Celtniecība  (Pārējās)</t>
  </si>
  <si>
    <t>Cements M500 40kg.</t>
  </si>
  <si>
    <t>Apmetums MP75 30kg.</t>
  </si>
  <si>
    <t>Apmetums cementa Knauf KZ Universalputz 30kg.</t>
  </si>
  <si>
    <t>Betons-klons</t>
  </si>
  <si>
    <t>RENORAPID remonta java grīdam 25kg.</t>
  </si>
  <si>
    <t>Precīzu apmetumu vadula 6mm -3m</t>
  </si>
  <si>
    <t>Grunts BETOKONTAKT 5L</t>
  </si>
  <si>
    <t>Šķembas 8-16mm</t>
  </si>
  <si>
    <t>m3</t>
  </si>
  <si>
    <t>Smiltis</t>
  </si>
  <si>
    <t>Ruberoīds-Virsklājs Bipol standart EKP4.5  art.4630004890640</t>
  </si>
  <si>
    <t>Bituma-kaučuka mastika (jumtiem), 10kg</t>
  </si>
  <si>
    <t>Bituma hermētiķis jumtam</t>
  </si>
  <si>
    <t>Hidroizolācijas lente, 10cm*10m, KNAUF Flächendichtband F</t>
  </si>
  <si>
    <t>Hidroizolācija Knauf Flex-Dicht 15kg.</t>
  </si>
  <si>
    <t>Panelis saidinga PVC 100(250)mm</t>
  </si>
  <si>
    <t>Piekaram.griesti</t>
  </si>
  <si>
    <t>Ģipškartons 3m</t>
  </si>
  <si>
    <t>Līme ģipškartonam 25kg.</t>
  </si>
  <si>
    <t xml:space="preserve">U veida skava CD profiliem 125mm </t>
  </si>
  <si>
    <t>Metāla profils UD 3m</t>
  </si>
  <si>
    <t>Metāla profils CD 3m</t>
  </si>
  <si>
    <t>Šina stūrim gipšk. Knauf 3m</t>
  </si>
  <si>
    <t>Šamota pulveris 25 kg</t>
  </si>
  <si>
    <t>Karstumizturīgi pelēki māli 25 kg</t>
  </si>
  <si>
    <t>Gāzes balons 190 G (kārtridžs)</t>
  </si>
  <si>
    <t>Stiklašķiedras siets 150g/m2 50m2</t>
  </si>
  <si>
    <t>Flīzes sienas</t>
  </si>
  <si>
    <t>Flīzes grīdas</t>
  </si>
  <si>
    <t>Flīžu līme Atlas+ 25kg.</t>
  </si>
  <si>
    <t>Šuvju masa flīzem 5kg.</t>
  </si>
  <si>
    <t>Gidroizolacija Hidroplasts 7kg.</t>
  </si>
  <si>
    <t>Ķieģeļi silikata</t>
  </si>
  <si>
    <t>Blīvgumija D, 6-12mm</t>
  </si>
  <si>
    <t>Grīdu seglīstes</t>
  </si>
  <si>
    <t>Grīdas līste 2.5m</t>
  </si>
  <si>
    <t>Linolija līme 10L</t>
  </si>
  <si>
    <t>Cauruļu siltumizolācija 9x28</t>
  </si>
  <si>
    <t>Cauruļu siltumizolācija 9x35</t>
  </si>
  <si>
    <t>Kamera 3.00/3.50/4.00-10 TR13</t>
  </si>
  <si>
    <t>Riepa 4.80/4.00-8 4PR</t>
  </si>
  <si>
    <t>Aukla trimeram 2.7mm</t>
  </si>
  <si>
    <t>Trimera spole Husgvarna</t>
  </si>
  <si>
    <t>Augsne vasaras ziediem 20l</t>
  </si>
  <si>
    <t>VITO Mēslojums ziediem 1000ml</t>
  </si>
  <si>
    <t>Puķu pods</t>
  </si>
  <si>
    <t>Dārza šļūtene 20mm</t>
  </si>
  <si>
    <t>Glāzes vienreiz. 200ml.</t>
  </si>
  <si>
    <t>Durvju rokturis</t>
  </si>
  <si>
    <t>Piekaramā slēdzene</t>
  </si>
  <si>
    <t>Durvju slēdzene (ZV45)</t>
  </si>
  <si>
    <t xml:space="preserve">Slēdziene SERDENE ar 5 atslēgam </t>
  </si>
  <si>
    <t>Atslēgu sagataves</t>
  </si>
  <si>
    <t>Laminēta detaļa 2000x1000</t>
  </si>
  <si>
    <t>Vadotne atvilktniem 400mm</t>
  </si>
  <si>
    <t>Rokturis mēbeles</t>
  </si>
  <si>
    <t>Mēbeļu furnitūra</t>
  </si>
  <si>
    <t>Pakaramie āķi</t>
  </si>
  <si>
    <t>Durvju vira</t>
  </si>
  <si>
    <t>Krāsas noņēmējs</t>
  </si>
  <si>
    <t>Lente nobežojuma 200m</t>
  </si>
  <si>
    <t>Aukla poliamīda 12mm</t>
  </si>
  <si>
    <t>Komplekts krāsošanai 230mm</t>
  </si>
  <si>
    <t>Celtniecības nazis 18 mm, ar metāla vaduli</t>
  </si>
  <si>
    <t>Skrāpis krāsas noņemšanai</t>
  </si>
  <si>
    <t>Lāpsta-liekšķere</t>
  </si>
  <si>
    <t>Sniega lāpstas</t>
  </si>
  <si>
    <t>Lapu grābeklis</t>
  </si>
  <si>
    <t>Motorzāģa ķēde Husqvarna 15"</t>
  </si>
  <si>
    <t>Vīle motorzāģa ķēdei Husgvarna</t>
  </si>
  <si>
    <t>Smilšpapīrs 120mm 240</t>
  </si>
  <si>
    <t>līoguma projekts EkCentrs</t>
  </si>
  <si>
    <r>
      <t xml:space="preserve">Frikcijas slāpētājs </t>
    </r>
    <r>
      <rPr>
        <sz val="11"/>
        <color indexed="10"/>
        <rFont val="Times New Roman"/>
        <family val="1"/>
        <charset val="186"/>
      </rPr>
      <t>(kāds nrasējuma numurs</t>
    </r>
    <r>
      <rPr>
        <sz val="11"/>
        <color indexed="8"/>
        <rFont val="Times New Roman"/>
        <family val="1"/>
        <charset val="186"/>
      </rPr>
      <t>)</t>
    </r>
  </si>
  <si>
    <t>AGA</t>
  </si>
  <si>
    <t>Kopā plānota summa par grupu 2015.gads</t>
  </si>
  <si>
    <t>Kopā plānota summa par grupu 2016.gads</t>
  </si>
  <si>
    <t>Ķīmiskās peces</t>
  </si>
  <si>
    <t>Krāsu produkcija</t>
  </si>
  <si>
    <t>Stikla caurules</t>
  </si>
  <si>
    <t>Vadi, kabeļi un slēdži</t>
  </si>
  <si>
    <t>Ritošā sastāva mehānisko iekārtu rezerves daļas</t>
  </si>
  <si>
    <t>Akumulatoru baterejas, elektroiekārtas un elektromateriāli</t>
  </si>
  <si>
    <t>Kurināmie materiāli</t>
  </si>
  <si>
    <t>Izolācijas materiāli, aluminijas profili</t>
  </si>
  <si>
    <t>Rezerves daļas strāvas pārveidotājam (Estel, Dacpol, Elfa)</t>
  </si>
  <si>
    <t>Gumijas izstrādājumi</t>
  </si>
  <si>
    <t>Blīvslēgi, gultņi</t>
  </si>
  <si>
    <t>Metāla produkcija un metināšanas materiāli</t>
  </si>
  <si>
    <t>Vagonu salonu kaloriferi un to rezerves daļas</t>
  </si>
  <si>
    <t>Stikla produkcija</t>
  </si>
  <si>
    <t>Priekšējie stikli</t>
  </si>
  <si>
    <t>mehāniskais instruments</t>
  </si>
  <si>
    <t>elektriskais un pneimatiskais instruments</t>
  </si>
  <si>
    <t>Bez procedūras</t>
  </si>
  <si>
    <t>Dīzeļdzinēju un hidropārvadu remonts</t>
  </si>
  <si>
    <t>Cietmetālu griežņi (riteņpāri)</t>
  </si>
  <si>
    <t>Konkurs</t>
  </si>
  <si>
    <t>Tirgus izpēte</t>
  </si>
  <si>
    <t>Tirgus izpēte, sarunu procedūru</t>
  </si>
  <si>
    <t>Labot apjomus, Konkurs kopā ar TD</t>
  </si>
  <si>
    <t>Cenu aptauja Kopā ar TD, (jāprecizē)</t>
  </si>
  <si>
    <t>Izolācijas un krāsošanas materiāli</t>
  </si>
  <si>
    <t>Tirgus izpēte, sarunu procedūra</t>
  </si>
  <si>
    <t>Materiāli</t>
  </si>
  <si>
    <t>VID licenze</t>
  </si>
  <si>
    <t>Krauta</t>
  </si>
  <si>
    <t>Kopā plānota summa par grupu</t>
  </si>
  <si>
    <t>Kopējais plānotais apjoms 2015.gads.</t>
  </si>
  <si>
    <t>Kopējais plānotais apjoms 2016.gads.</t>
  </si>
  <si>
    <t>Aptuvenā cena par vienību.</t>
  </si>
  <si>
    <t>Mērvienība</t>
  </si>
  <si>
    <t>Lampa 24V 5W 50mm</t>
  </si>
  <si>
    <t>Plastikāts (cлопласт) ТГ(1570х3050х1,6/1/RRXX/Г/016/Ш) ТУ 2256-030-05761896-2002</t>
  </si>
  <si>
    <t>Plastikāts (cлопласт) ТГ(1570х3050х3.0/1/RRXX/Г/684/Ш) ТУ 2256-030-05761896-2002</t>
  </si>
  <si>
    <t>Plastikāts (cлопласт) ТГ(1570х3050х1.6/1/RRXX/Г/684/Ш) ТУ 2256-030-05761896-2002</t>
  </si>
  <si>
    <t>Špaktele Fiber Mikro (2kg)</t>
  </si>
  <si>
    <t>Špaktele Novol Unisoft (2kg)</t>
  </si>
  <si>
    <t>Špaktele Novol Pro Finish (2kg)</t>
  </si>
  <si>
    <t>Špaktele Novol ALU professional (1.8kg)</t>
  </si>
  <si>
    <t>Špaktele Novol FIBER professional (1.8kg)</t>
  </si>
  <si>
    <r>
      <t>Grunts krāsa Novol NR2070 RAL1015 (</t>
    </r>
    <r>
      <rPr>
        <sz val="11"/>
        <color indexed="10"/>
        <rFont val="Times New Roman"/>
        <family val="1"/>
        <charset val="186"/>
      </rPr>
      <t>1L</t>
    </r>
    <r>
      <rPr>
        <sz val="11"/>
        <color indexed="8"/>
        <rFont val="Times New Roman"/>
        <family val="1"/>
        <charset val="186"/>
      </rPr>
      <t>)</t>
    </r>
  </si>
  <si>
    <t>Cietinātājs Novol HARD10</t>
  </si>
  <si>
    <t>Krāsa Bindo 3 (5L) RAL-????</t>
  </si>
  <si>
    <t>Krāsa Bindo 7 (5L) RAL-????</t>
  </si>
  <si>
    <t>Krāsa Bindo 20 (5L) RAL-?????</t>
  </si>
  <si>
    <t>Akrila špaktele Novol 1K (apjoms-?????)</t>
  </si>
  <si>
    <t>Attaukotājs CS400 (5L)</t>
  </si>
  <si>
    <t>Krāsa aerosols RAL-5022</t>
  </si>
  <si>
    <t>Krāsa aerosols RAL-1015</t>
  </si>
  <si>
    <t>Krāsa aerosols RAL-1013</t>
  </si>
  <si>
    <t>Krāsa TEKNOLAC 50 RAL5022</t>
  </si>
  <si>
    <t>Krāsa TEKNOLAC 50 RAL 5000</t>
  </si>
  <si>
    <t>Ēku un teritoriju uzturēšānai</t>
  </si>
  <si>
    <t>Špaktele Sheertock zaļa (28kg)</t>
  </si>
  <si>
    <t>Špaktele Knauf Uniflott (25 kg)</t>
  </si>
  <si>
    <t>Melnzeme</t>
  </si>
  <si>
    <r>
      <t>m</t>
    </r>
    <r>
      <rPr>
        <sz val="11"/>
        <color indexed="8"/>
        <rFont val="Meiryo"/>
        <family val="2"/>
        <charset val="186"/>
      </rPr>
      <t>₃</t>
    </r>
  </si>
  <si>
    <t>Mazgātas dolomita šķembas frakcija 3-10mm</t>
  </si>
  <si>
    <t>Cietinātājs Novol lakai H5120</t>
  </si>
  <si>
    <t>Laka Novol Novakryl 590</t>
  </si>
  <si>
    <t>Elektro Cleaner Bleak</t>
  </si>
  <si>
    <t>Aerosols Orgon P Spray 400ml</t>
  </si>
  <si>
    <t>Eļļa atskrūvēšanai Rost Spray</t>
  </si>
  <si>
    <t>Rūsas šķīdinātājs (Solano)</t>
  </si>
  <si>
    <t>želeja nerūs. Tīrīšanai</t>
  </si>
  <si>
    <t>Dzesēšanas šķidrums "Aqualub"</t>
  </si>
  <si>
    <t>Caurule b/š 89x16 tēr.45</t>
  </si>
  <si>
    <t>Misiņa sešskaldnis S14</t>
  </si>
  <si>
    <t>Misiņa seškaldnis S17</t>
  </si>
  <si>
    <t>Loksne cinkota 0.8x1000x2000 mm</t>
  </si>
  <si>
    <t>Seršskaldnis kalibrēts 55 C45</t>
  </si>
  <si>
    <t>Kvadrāta caurule 90x90x4mm</t>
  </si>
  <si>
    <t>Misiņa seškaldnis S32</t>
  </si>
  <si>
    <t>Tekstolīts d.10mm</t>
  </si>
  <si>
    <t>Tekstolīts d.60mm</t>
  </si>
  <si>
    <t>Tekstolīts d.25mm</t>
  </si>
  <si>
    <t>Tekstolīta loksne 8x1000x2000</t>
  </si>
  <si>
    <t>Tekstolīta loksne 10x1000x2000</t>
  </si>
  <si>
    <t>Poliamīds d.140mm</t>
  </si>
  <si>
    <t>m2</t>
  </si>
  <si>
    <t>stikla lenta</t>
  </si>
  <si>
    <t>sūkļveida gumijas plāksne</t>
  </si>
  <si>
    <t>gumijas šņore d.4mm</t>
  </si>
  <si>
    <t>stikla audums</t>
  </si>
  <si>
    <t>Keramikas blīvpapīrs</t>
  </si>
  <si>
    <t>Viniplasts PVC 4x1500x3000mm)</t>
  </si>
  <si>
    <t>Viniplasts pelēks (5x640x1320mm)</t>
  </si>
  <si>
    <t>Organiskais stikls biezumā 5mm</t>
  </si>
  <si>
    <t>Mikroporu gumija biezumā 10mm</t>
  </si>
  <si>
    <t xml:space="preserve">Mikroporu gumija biezumā 20mm </t>
  </si>
  <si>
    <t>Mikroporu gumija 8mm</t>
  </si>
  <si>
    <t>Tehniskā gumija SBR 10mm</t>
  </si>
  <si>
    <t>Porainā gumija 8x700x700mm</t>
  </si>
  <si>
    <t>Apkakle ras. nr. 316.30.41.152</t>
  </si>
  <si>
    <t>Droselis DRL-400</t>
  </si>
  <si>
    <t>drošinātājs 100A</t>
  </si>
  <si>
    <t>El.suka urbjmašīnai BOSH 5x8x10</t>
  </si>
  <si>
    <t>El.suka REF 1652 Makita LOTE 26187</t>
  </si>
  <si>
    <t>Uzgalis PZ 1x25</t>
  </si>
  <si>
    <t>Uzgalis PZ 2x25</t>
  </si>
  <si>
    <t>Magnits piekaramais uzgaliem</t>
  </si>
  <si>
    <t>Griezripa Dimanta betonam 125x22.23</t>
  </si>
  <si>
    <t>Griezripa Dimanta betonam 230x22.23</t>
  </si>
  <si>
    <t>Slīpdisks TYROLIT EN12413 RONDELER 125x22.23x5" x7/8"</t>
  </si>
  <si>
    <t>Filtru korpusi 10" aukstajam ūdenim FHPR12-3S vītne-1/2"</t>
  </si>
  <si>
    <t>Jaucējkrāna serdene 3/4</t>
  </si>
  <si>
    <t>Pinotex Base gruntējošs antiseptiķis (1L)</t>
  </si>
  <si>
    <t>Pinotex Ultra AWB koksnes aizsarglīdzeklis oregons (1L)</t>
  </si>
  <si>
    <t>Krāsa metālam HAMMERITE melna (0.75L)</t>
  </si>
  <si>
    <t>Krāsa HAMMERITE coper (2.5L)</t>
  </si>
  <si>
    <t>Krāsa metālam HAMMERITE tumži zala (0.75L)</t>
  </si>
  <si>
    <t>Krās metālam HAMMERITE Smooth sudraba (0.75L)</t>
  </si>
  <si>
    <t>Sadolin Celco Sauna laka koka grīdām (1L)</t>
  </si>
  <si>
    <t>Špaktele Vetonit LR+ (25 kg)</t>
  </si>
  <si>
    <t>Špaktele Vetonit VH+ (25 kg)</t>
  </si>
  <si>
    <t>Grunts Tiefrunts-Knauf(5L)</t>
  </si>
  <si>
    <t>Krāsa Bindo 12 (10L) RAL-????</t>
  </si>
  <si>
    <t>Caparol silikāta krāsa (10L) RAL-???</t>
  </si>
  <si>
    <t>Cements M500 (40kg)</t>
  </si>
  <si>
    <t>Kļķis (20kg)</t>
  </si>
  <si>
    <t>Krīts (20kg)</t>
  </si>
  <si>
    <t>Apmetums MP75 Knauf (30kg)</t>
  </si>
  <si>
    <t>Betons-klons 40kg.</t>
  </si>
  <si>
    <t>Smiltis celtniecības</t>
  </si>
  <si>
    <t>Bruģis "Līvu" (pelēks) 200x100x70</t>
  </si>
  <si>
    <t>Ietvu apmale (peleks) 1000x200x80</t>
  </si>
  <si>
    <t xml:space="preserve">Ģeotekstils NETEX HOME 100 </t>
  </si>
  <si>
    <t>Ruberoīds-Virsklājs Bipol standart EKP4.5  art.4630004890640 (10.m)</t>
  </si>
  <si>
    <t>Bituma hermētiķis jumtam 310ml</t>
  </si>
  <si>
    <t>Vads PV 3 2x1</t>
  </si>
  <si>
    <t>šļūtene ūdenim 38/50mm</t>
  </si>
  <si>
    <t>ūdens gaisa šļūtene 25.0 mm</t>
  </si>
  <si>
    <t>Šļūtene MBS 10x17mm 20 bar</t>
  </si>
  <si>
    <t>Šļūtene MBS 27.0 mm</t>
  </si>
  <si>
    <t>Spuldzes 400W 220V halogēna</t>
  </si>
  <si>
    <t>Spuldze C 110V 60W; B22</t>
  </si>
  <si>
    <t>Spuldzes 24V 3W; BA7s</t>
  </si>
  <si>
    <t>Spuldzes 24V 1.2W W2x4.6d</t>
  </si>
  <si>
    <t>Spuldzes T4W 24V; BA9s</t>
  </si>
  <si>
    <t>Droselis DRL-250</t>
  </si>
  <si>
    <t xml:space="preserve">Cartec mikrošķiedras lupatiņa (zilā) 80x40           </t>
  </si>
  <si>
    <t xml:space="preserve">Cartec Weel cleaner acid free </t>
  </si>
  <si>
    <t>Švamme Profesional MEGA</t>
  </si>
  <si>
    <t xml:space="preserve">Stiklu tīr.līdzeklis Ewol Glass Amonjak  (vasaras)             </t>
  </si>
  <si>
    <t xml:space="preserve">Grīdu mazg.līdz.Ewol Formula AGD Green  </t>
  </si>
  <si>
    <t xml:space="preserve">Tualetes papīrs Grite Standart 160 balin         </t>
  </si>
  <si>
    <t xml:space="preserve">Tual. papīrs Grite Plius XXL(mazie rullīši)       </t>
  </si>
  <si>
    <t>Papīra dvieļi 120</t>
  </si>
  <si>
    <t>Beržamais sūklis Sponrex 33</t>
  </si>
  <si>
    <t>Mazg.līdz.Delta Force Plus</t>
  </si>
  <si>
    <t>Grīdas tīr. līdz. SFD</t>
  </si>
  <si>
    <t>REACT skābs tual.tīrām. H-18</t>
  </si>
  <si>
    <t>Ewol Formula AU mazg. līdz.</t>
  </si>
  <si>
    <t>Clade D.N.M.grīdas mazg.līdz.</t>
  </si>
  <si>
    <t>Šķidrās ziepes KAM Mydlo</t>
  </si>
  <si>
    <t>Dezinf. mazg.līdz. Clade N.D.B Lemon</t>
  </si>
  <si>
    <t>Mazg. līdzeklis RM 805</t>
  </si>
  <si>
    <t>Švamme metāla</t>
  </si>
  <si>
    <t>Hlora tabletes (1kg)</t>
  </si>
  <si>
    <t>Birste  tīr.art.6010</t>
  </si>
  <si>
    <t>Metāla kāts (ar 6-stūru galu) artikuls: 971</t>
  </si>
  <si>
    <t>Mais.  Atkr. 50x70  30l   30mkr</t>
  </si>
  <si>
    <t>Maisiņi atkr.75L</t>
  </si>
  <si>
    <t>Maisiņi atkr.100L</t>
  </si>
  <si>
    <t>Maisiņi atkr.200L</t>
  </si>
  <si>
    <t>Maisiņi HDPE 32x40</t>
  </si>
  <si>
    <t xml:space="preserve"> Ziepes saimn.</t>
  </si>
  <si>
    <t>Pasta Skaidra</t>
  </si>
  <si>
    <t>Spainis met</t>
  </si>
  <si>
    <t>Spainis Estiko 10L</t>
  </si>
  <si>
    <t>Slotas "Sargo"</t>
  </si>
  <si>
    <t>Telesk.metāla kāts 3m</t>
  </si>
  <si>
    <t>Telesk.metāla kāts 4m</t>
  </si>
  <si>
    <t>Šaufele</t>
  </si>
  <si>
    <t>Šaufele ar slotu</t>
  </si>
  <si>
    <t>Grīdas beržamā birste 22cm</t>
  </si>
  <si>
    <t>Grīdas  birste 40cm (slaucīšanai)</t>
  </si>
  <si>
    <t>Slota Susy</t>
  </si>
  <si>
    <t>„Ajax” stiklu tīr.līdz. (750ml.)</t>
  </si>
  <si>
    <t>„Fairy” trauku mazgāšanas līdzeklis (1L)</t>
  </si>
  <si>
    <t>„Harpic Max” tīrīšanas līdzeklis (750 ml.)</t>
  </si>
  <si>
    <t xml:space="preserve">„Domestos” tīrīšanas līdzeklis (750 ml.) </t>
  </si>
  <si>
    <t>„ACE” tīrīšanas līdzeklis (1L)</t>
  </si>
  <si>
    <t>Mecabille (5L)</t>
  </si>
  <si>
    <t>AIRO EKSTRA aizsargpasta, tilpums 340g</t>
  </si>
  <si>
    <t>AUZA mitrinošs krēms rokām un nagiem, tilpums 80g</t>
  </si>
  <si>
    <t>SMILTSĒRKŠĶIS barojošs roku aizsargkrēms, tilpums 80g</t>
  </si>
  <si>
    <t>ZILGME trauku mazgāšanas līdzeklis ar citronu smaržu, tilpums 25l</t>
  </si>
  <si>
    <t>ZILGME BALZĀMS trauku mazgāšanas līdzeklis ar linsēklu ekstraktu, tilpums 5l</t>
  </si>
  <si>
    <t>VITO augu barība dārzeņiem un puķēm, tilpums 1.5l</t>
  </si>
  <si>
    <t>ALCOHOL GEL mitrinošs roku kopšanas līdzeklis, tilpums 300 ml</t>
  </si>
  <si>
    <t>Roku tīrītājs „Remo” 2.5kg</t>
  </si>
  <si>
    <t>Ftoroplasts F4 d.25.mm</t>
  </si>
  <si>
    <t>Nātrija bikorbonāts (soda)</t>
  </si>
  <si>
    <t>Nātrija nitrīts</t>
  </si>
  <si>
    <t>ksilola maisījums</t>
  </si>
  <si>
    <t>Borskābe</t>
  </si>
  <si>
    <t>Kaolīns balts tehn.</t>
  </si>
  <si>
    <t>magnija sulfāts</t>
  </si>
  <si>
    <t>Nitrazīndzeltenais indikators</t>
  </si>
  <si>
    <t>sudraba nitrāts</t>
  </si>
  <si>
    <t>metilsarkans indikators</t>
  </si>
  <si>
    <t>Fenolftaleīns</t>
  </si>
  <si>
    <t>Kālija hromāts</t>
  </si>
  <si>
    <t>Oksalats nātrija</t>
  </si>
  <si>
    <t>Fosforskābe orto</t>
  </si>
  <si>
    <t>O-fosforskābe</t>
  </si>
  <si>
    <t>Toluols t.a.</t>
  </si>
  <si>
    <t>Šķīdinātājs R-650</t>
  </si>
  <si>
    <t>Nātrija hidroksīds šķ. 1 mol/L</t>
  </si>
  <si>
    <t>Nātrija hidroksīds 0.1N</t>
  </si>
  <si>
    <t>Amonija hlorīds</t>
  </si>
  <si>
    <t>Amonija hidroksīds 25% t.a.</t>
  </si>
  <si>
    <t>Hloroforms t.a.</t>
  </si>
  <si>
    <t>glicerīns t.a.</t>
  </si>
  <si>
    <t>Hlora tabletes ātri šķīstošas CTX -250</t>
  </si>
  <si>
    <t>Amonija nitrāts</t>
  </si>
  <si>
    <t>Sālskābe</t>
  </si>
  <si>
    <t>Sērskābe akumulatora</t>
  </si>
  <si>
    <t>Sērskābe tehniskā</t>
  </si>
  <si>
    <t>Kālija hidrogēnftalāts</t>
  </si>
  <si>
    <t>Nātrija tetroborāts</t>
  </si>
  <si>
    <t>Ražošanas ķīmija materiāli</t>
  </si>
  <si>
    <t>Loctite 3478 A B (ml-???)</t>
  </si>
  <si>
    <t>Loctite 668 (ml-???)</t>
  </si>
  <si>
    <t>Loctite 660 ar aktivatoru (ml-???)</t>
  </si>
  <si>
    <t>Loctite 620 (ml-???)</t>
  </si>
  <si>
    <t>Loctite 7240 (ml-???)</t>
  </si>
  <si>
    <t>Loxeal 59-40</t>
  </si>
  <si>
    <t>Loxeal 58-11</t>
  </si>
  <si>
    <t>Loxeal 86-86</t>
  </si>
  <si>
    <t>Sikaflex -221 melns</t>
  </si>
  <si>
    <t>Tīrīšanas līdzeklis SikaCleaner-205</t>
  </si>
  <si>
    <t>Alvas stienis POS 40</t>
  </si>
  <si>
    <t>Elektrodi kontakt 245 4x350</t>
  </si>
  <si>
    <t>Pakāpiens 302.01.00.066</t>
  </si>
  <si>
    <t>Frikcijas slāpētājs 45.30.045</t>
  </si>
  <si>
    <t>Svira 224.30.00.013SB</t>
  </si>
  <si>
    <t>Vilcies pavadiņa uzgrieznis 62.30.30.132</t>
  </si>
  <si>
    <t>Rokturis 230.10.10.017SB</t>
  </si>
  <si>
    <t>Bremžu galviņa 1A GOST 2593-82 (R17)</t>
  </si>
  <si>
    <t>savilcējs šļūtenei R17 GOST 2593-82 d.49</t>
  </si>
  <si>
    <t>Pneimosadalītājs 181.12</t>
  </si>
  <si>
    <t>Atspere 102.40.10.133</t>
  </si>
  <si>
    <t>Paligkompresors GAZ66</t>
  </si>
  <si>
    <t>pavadiņa 62.30.00.021</t>
  </si>
  <si>
    <t>Vāks 305-149 vai 305-349-2</t>
  </si>
  <si>
    <t>Bultskrūve 2M12Ч1.25-6g20.109 40X GOST 7796-70</t>
  </si>
  <si>
    <t>Starplika EK7A.00.011</t>
  </si>
  <si>
    <t>Siksna XPB 1250</t>
  </si>
  <si>
    <t>Ķīļsisksna B-1700Lw 1660Li</t>
  </si>
  <si>
    <t>Ķīļsiksna B1500</t>
  </si>
  <si>
    <t>Ķīļsiksna B750</t>
  </si>
  <si>
    <t>Ķīļsiksna B-2350W</t>
  </si>
  <si>
    <t>Ķīļsiksna B-1750 Lw 1710Li</t>
  </si>
  <si>
    <t>Blīvslēgs 70-90-10</t>
  </si>
  <si>
    <t>Blīvslēgs 40x22x11</t>
  </si>
  <si>
    <t>Blīvslēgs TC-20x35x7 TTO</t>
  </si>
  <si>
    <t>Kabeļu uzgalis Cu 70 M10</t>
  </si>
  <si>
    <t>Kabeļu uzgalis 1.5-2.5 M10</t>
  </si>
  <si>
    <t>Kabeļu uzgalis Cu 70 M12</t>
  </si>
  <si>
    <t>Kabeļu uzgalis Cu 4 M6</t>
  </si>
  <si>
    <t>Kabeļu uzgalis Cu 4 M8</t>
  </si>
  <si>
    <t>Kabeļu uzgalis Cu 16 M8</t>
  </si>
  <si>
    <t>Kabeļu uzgalis Cu 25 M6</t>
  </si>
  <si>
    <t>Kabeļu uzgalis Cu 35 M8</t>
  </si>
  <si>
    <t>Ota plakana 3/4''</t>
  </si>
  <si>
    <t>Spraudsavienojums ШР40У14ЭШ2</t>
  </si>
  <si>
    <t>Spraudsavienojums ШР40П14ЭШ2</t>
  </si>
  <si>
    <t>Kontaktspraudnis 2VŠ</t>
  </si>
  <si>
    <t>montažas kārba 230x190x90</t>
  </si>
  <si>
    <t>Rozete 2PMT22КПН10Г1В1ЛВ</t>
  </si>
  <si>
    <t>Starplika 305.155</t>
  </si>
  <si>
    <t>Relejs MK1-3 U3A UHL3A 110V</t>
  </si>
  <si>
    <t>Relejs MK1-3 U3A UHL3A 48V</t>
  </si>
  <si>
    <t>Drošīnātāja korpus PR-2UXL4 220V 15-60A</t>
  </si>
  <si>
    <t>krāns 395M</t>
  </si>
  <si>
    <t>Hidrauliskais svārstību slāpētājs Stabilius 0305CA 234/13HC01</t>
  </si>
  <si>
    <t>Sia Valds izstr. un ražota produkc</t>
  </si>
  <si>
    <t>Strāvas pārveidotājs 50-110VDC-5/7.5/9/12VDC 3A</t>
  </si>
  <si>
    <t>WAGO stipr. Elementi-  ???? Un bloki</t>
  </si>
  <si>
    <t>Montažas sliede EN50 022-35 WAGO</t>
  </si>
  <si>
    <t>gultnis 203</t>
  </si>
  <si>
    <t>gultnis 29</t>
  </si>
  <si>
    <t>gultnis 51109</t>
  </si>
  <si>
    <t>gultnis 53516</t>
  </si>
  <si>
    <t>gultnis 6018</t>
  </si>
  <si>
    <t>gultnis 6202.ZZ.C3</t>
  </si>
  <si>
    <t>gultnis 6205-2RS</t>
  </si>
  <si>
    <t>gultnis 6209</t>
  </si>
  <si>
    <t>gultnis 627-2RS</t>
  </si>
  <si>
    <t>gultnis 628-2RS</t>
  </si>
  <si>
    <t>gultnis 6304-2RS</t>
  </si>
  <si>
    <t>gultnis 6305-2RS</t>
  </si>
  <si>
    <t>gultnis 6309</t>
  </si>
  <si>
    <t>gultnis 6-80035C2 (635.2Z)</t>
  </si>
  <si>
    <t>gultnis 7318M</t>
  </si>
  <si>
    <t>gultnis 7507</t>
  </si>
  <si>
    <t>gultnis 9039414</t>
  </si>
  <si>
    <t>Lodīšu  gultnis 207А (ГОСТ 8338-75)</t>
  </si>
  <si>
    <t>Lodīšu  gultnis 302 (ГОСТ 8338-75)</t>
  </si>
  <si>
    <t>Lodīšu  gultnis 304 (ГОСТ 8338-75)</t>
  </si>
  <si>
    <t>Lodīšu  gultnis 305 (ГОСТ 8338-75)</t>
  </si>
  <si>
    <t>Lodīšu  gultnis 307 (ГОСТ 8338-75)</t>
  </si>
  <si>
    <t>Lodīšu  gultnis radiālais vienrindas 204 (ГОСТ 8338-75)</t>
  </si>
  <si>
    <t>Lodīšu  gultnis sfēriskais divrindu 1202 (ГОСТ 28428-90)</t>
  </si>
  <si>
    <t>Lodīšu  gultnis sfēriskais divrindu 1205 (ГОСТ 28428-90)</t>
  </si>
  <si>
    <t>Lodīšu gultnis 202 (ГОСТ 8338-75)</t>
  </si>
  <si>
    <t>Lodīšu gultnis 205 (ГОСТ 8338-75)</t>
  </si>
  <si>
    <t>Lodīšu gultnis 206K (ГОСТ 8338-75)</t>
  </si>
  <si>
    <t>Lodīšu gultnis 217 (ГОСТ 8338-75)</t>
  </si>
  <si>
    <t>Lodīšu gultnis 413 (ГОСТ 8338-75)</t>
  </si>
  <si>
    <t>Lodīšu gultnis 46216Л (ГОСТ 831-75)</t>
  </si>
  <si>
    <t>Lodīšu gultnis 5-46308Л (ГОСТ 831-75)</t>
  </si>
  <si>
    <t>Lodīšu gultnis 6008</t>
  </si>
  <si>
    <t>Lodīšu gultnis 6208</t>
  </si>
  <si>
    <t>Lodīšu gultnis 70-134Л (ГОСТ 8338-75)</t>
  </si>
  <si>
    <t>Lodīšu gultnis 70-214K (ГОСТ 8338-75)</t>
  </si>
  <si>
    <t>Lodīšu gultnis 70-220 (ГОСТ 8338-75)</t>
  </si>
  <si>
    <t>Lodīšu gultnis 70-308 (ГОСТ 8338-75)</t>
  </si>
  <si>
    <t>Lodīšu gultnis 70-32134Л2 (ГОСТ 8328-75)</t>
  </si>
  <si>
    <t>Rullīšu gultnis 22313</t>
  </si>
  <si>
    <t>Rullīšu gultnis 30-232726Л4М (Л1М) (ТУ ВНИПП.048-1-00)</t>
  </si>
  <si>
    <t>Rullīšu gultnis 30-32413Т (ГОСТ 8338-75)</t>
  </si>
  <si>
    <t>Rullīšu gultnis 30-42726Л4М (ЛМ) (ТУ ВНИПП.048-1-00)</t>
  </si>
  <si>
    <t>Rullīšu gultnis 30-42728Л4М (ТУ ВНИПП 048-1-00)</t>
  </si>
  <si>
    <t>Rullīšu gultnis 32310 (ГОСТ 8328-75)</t>
  </si>
  <si>
    <t>Rullīšu gultnis 32615Л (ГОСТ 8328-75)</t>
  </si>
  <si>
    <t>Rullīšu gultnis 3613 (ГОСТ 520-2002)</t>
  </si>
  <si>
    <t>Rullīšu gultnis 3615 (ГОСТ 520-2002)</t>
  </si>
  <si>
    <t>Rullīšu gultnis 408 (ГОСТ 8338-75)</t>
  </si>
  <si>
    <t>Rullīšu gultnis 70-2132 (ГОСТ 8328-75)</t>
  </si>
  <si>
    <t>Rullīšu gultnis 70-2220Л1 (ГОСТ 8328-75)</t>
  </si>
  <si>
    <t>Rullīšu gultnis 70-315 (ГОСТ 8338-75)</t>
  </si>
  <si>
    <t>Rullīšu gultnis 70-32317 (ГОСТ 8328-75)</t>
  </si>
  <si>
    <t>Rullīšu gultnis 76-313 (ГОСТ 8328-75)</t>
  </si>
  <si>
    <t>Rullīšu gultnis 80-32322 (ВНИПП 048-1-00)</t>
  </si>
  <si>
    <t>Rullīšu gultnis 80-32419М/НО-32419М (ВНИПП 048-1-00 / ТУ37.006.048-73 / ГОСТ 8328-75)</t>
  </si>
  <si>
    <t>Rullīšu gultnis 80-32518ЛМ (ГОСТ 520-2002)</t>
  </si>
  <si>
    <t>Rullīšu gultnis 80-42520ЛМ (ГОСТ 520-2002)</t>
  </si>
  <si>
    <t>Rullīšu gultnis 80-62417К1М (ВНИПП 048-1-00 / ТУ37.006.048-73 / ГОСТ 8328-75)</t>
  </si>
  <si>
    <t>Rullīšu gultnis 80-92320К1 (ВНИПП 048-1-00)</t>
  </si>
  <si>
    <t>Rullīšu gultnis 80-92518ЛМ (ГОСТ 520-2002)</t>
  </si>
  <si>
    <t>Rullīšu gultnis adatu veida, divrindas, ar separatoru ,bez iekšējā gredzena, nestandarts 814712K1</t>
  </si>
  <si>
    <t>Rullīšu gultnis vienrindas bez iekšējā gredzena, adatu veida, nestandarts 824912</t>
  </si>
  <si>
    <t>rullīšu konisks gultnis 7506</t>
  </si>
  <si>
    <t>Šarnīra gultnis 2ŠS17 (ГОСТ 3635-78)</t>
  </si>
  <si>
    <t>Šarnīra gultnis ШС-40X1 (ГОСТ 3635-78)</t>
  </si>
  <si>
    <t>Šarnīru gultnis ШС-12К (ГОСТ 3635-78)</t>
  </si>
  <si>
    <t>Rullīšu gultnis 30-232728Л4М (ТУ ВНИПП 048-1-00)</t>
  </si>
  <si>
    <t>adatgultnis 4074114</t>
  </si>
  <si>
    <t>gultnis (slēgts) 6000Z</t>
  </si>
  <si>
    <t>gultnis (slēgts) 6007Z</t>
  </si>
  <si>
    <t>gultnis 126220 (QJ220N2MA)</t>
  </si>
  <si>
    <t xml:space="preserve">Ritošā sastāva elektroiekārtu rezerves daļas </t>
  </si>
  <si>
    <t>Amortizators (1КП.005) 8TР.280.004</t>
  </si>
  <si>
    <t>Kronšteins (fiksators 1КС.009) 5TР.120.134.01</t>
  </si>
  <si>
    <t>Manžete - atspere (ПК-306) 5TР.285.007</t>
  </si>
  <si>
    <t>Manžete (1КП.005) 8TP.373.007</t>
  </si>
  <si>
    <t>Manžete (ПК-306) 5TР.373.000</t>
  </si>
  <si>
    <t>Pneimatiskais pievads (ПК-306) 6ТР.740.003</t>
  </si>
  <si>
    <t>Pneimopievads (kontaktors ПК-306Т) 6TP.740.003</t>
  </si>
  <si>
    <t>Pneimopievāds (ПК-350В-1) 6TР.740.002</t>
  </si>
  <si>
    <t>Siena 5TP.742.087</t>
  </si>
  <si>
    <t>Siena 8TP.742.090.2</t>
  </si>
  <si>
    <t>Speciālā skrūve (induktīva šunta pakare saliekumā ar izolatoriem priekš ИШ-104А) 5TP.127.007</t>
  </si>
  <si>
    <t>Starplika (1ВШ.001) 8TP.371.215</t>
  </si>
  <si>
    <t>Starpvagonu savienojuma rozetes RСБ-20-16Б kontakta pirksts 5TР.568.016</t>
  </si>
  <si>
    <t>Starpvagonu savienojuma rozetes РСБ-20-16Б veltnis 5TР.220.002</t>
  </si>
  <si>
    <t>Stienis izolētais (ПК-306) 5TР.174.046</t>
  </si>
  <si>
    <t>Stienis izolētais (ПК-350В-1) 5TР.174.006</t>
  </si>
  <si>
    <t>Suku turētājs 5TP.112.033 (ДК409) 5TP.112.033</t>
  </si>
  <si>
    <t>Svira ( ЯК-115; ЯК-103) 8ТР.231.042</t>
  </si>
  <si>
    <t>Svira (ЯК-115; ЯК-103) 8TР.231.042</t>
  </si>
  <si>
    <t>Šunts KЭ-4Д ᴓ11mm (ER2T) 5TР.583.011.1</t>
  </si>
  <si>
    <t>Turētājs  augšējs (ПК-306) 8TP.100.060</t>
  </si>
  <si>
    <t>Turētājs (1КП.005) 8TP.100.131</t>
  </si>
  <si>
    <t>Turētājs (ПК-306) 8TР.100.059</t>
  </si>
  <si>
    <t>Uzgalis 8TP.570.123-01</t>
  </si>
  <si>
    <t>Vadības transformators 1TР.021 (ТРу) 6TР.172.042</t>
  </si>
  <si>
    <t>Vāks (1ДТ.003.5) 5TР.314.164СБ</t>
  </si>
  <si>
    <t>Vāks (kontaktoram 1KП. 005) 8TР.315.030</t>
  </si>
  <si>
    <t>Vilcejstienis (ПК-306) 8TР.743.000</t>
  </si>
  <si>
    <t>Zemsprieguma žoksa starplika (ШУ-101) 8TР.371.008</t>
  </si>
  <si>
    <t>Žoksa rozete РУ-101A 6TР.266.000</t>
  </si>
  <si>
    <t>Žoksa štepselis ШУ-101A 5TР.573.000</t>
  </si>
  <si>
    <t>Вulta speciāla (ИШ-104 pakare) 5TР.851.025</t>
  </si>
  <si>
    <t>Кlucis (bloķešana ЯК-115) 8TР.143.179</t>
  </si>
  <si>
    <t>Кlucis (bloķešana ЯК-115) 8TP.143.177</t>
  </si>
  <si>
    <t>Кlucis (ЯК-115) 8TР.143.181</t>
  </si>
  <si>
    <t>Рirksts (ЯК-115) 8TР.568.013</t>
  </si>
  <si>
    <t>Kontaktpirksti 5TP.568.032</t>
  </si>
  <si>
    <t>Kastes "ЯК-115"bloķešanas kontaktu plāksne 8TР.151.235</t>
  </si>
  <si>
    <t>Klemmes klucis (ЯК-115) 8TР.068.001</t>
  </si>
  <si>
    <t>Klemmes klucis (ЯК-115) 8TР.068.002</t>
  </si>
  <si>
    <t>Klemmes klucis (ЯК-115) 8TР.068.000</t>
  </si>
  <si>
    <t>Gala slēdzis 5TP.360.066СБ</t>
  </si>
  <si>
    <t>Galvenais atvienotājs ГР-1Б tipa 6TР.205.002</t>
  </si>
  <si>
    <t>Ieliktnis izolējošais (УРТ-110) 8TР.770.042</t>
  </si>
  <si>
    <t>Cauruļveida pretestība ТСО-10А 6ТР.666.010.01</t>
  </si>
  <si>
    <t>Cauruļveida pretestība ТСО-10Б 6ТР.666.010.02</t>
  </si>
  <si>
    <t>Cauruļveida pretestība ТСО-10В 6ТР.666.010.03</t>
  </si>
  <si>
    <t>Dakša (ШУ-101) 8TP.257.005</t>
  </si>
  <si>
    <t>КСП-1А 6TP.248.000СБ</t>
  </si>
  <si>
    <t>КС009 6ТР.248.031СБ</t>
  </si>
  <si>
    <t>Sprieguma dalītāja 1ПВ.6 suku turētājs (dzinējs) 5TР.112.051</t>
  </si>
  <si>
    <t>Sprieguma dalītāja 1ПВ.6 suku turētājs (ģenerators) 5TР.112.079</t>
  </si>
  <si>
    <t>Sprieguma dalītāja ДK-604 suku turētājs (dzinējs) 5TР.112.044</t>
  </si>
  <si>
    <t>Vilces elektrodzinēja 1ДT.003.5 suku turētāja kronšteins 5TР.120.133</t>
  </si>
  <si>
    <t>Vilces elektrodzinēja 1ДT.003.5 suku turētājs 5TР.112.084</t>
  </si>
  <si>
    <t>Vilces elektrodzinēja УРT-110 suku turētāja kronšteins 5TР.120.076</t>
  </si>
  <si>
    <t>Vilces elektrodzinēja УРT-110 suku turētājs 5TР.112.083</t>
  </si>
  <si>
    <t>Sprieguma dalītāja ДK-604 suku turētājs (ģenerators) 5TР.112.027</t>
  </si>
  <si>
    <t>Kontaktors 1KM.016-01 (50V; 3.2A) 6TР.241.249.01</t>
  </si>
  <si>
    <t>Kontaktors 1KM.016-03 (50V; 10A) 6TР.241.249.03</t>
  </si>
  <si>
    <t>Kontaktors 1KM.016-04 (50V; 16A) 6TР.241.249.04</t>
  </si>
  <si>
    <t>Kontaktors 1KM.016-05 (50V; 25A) 6TР.241.249.05</t>
  </si>
  <si>
    <t>Kontaktors 1KM.016-06 (50V; 50A) 6TР.241.249.06</t>
  </si>
  <si>
    <t>Kontaktors 1KM.016-08 50V 100A 6TР.241.249.08</t>
  </si>
  <si>
    <t>Kontaktors 1KP.005.08 (ЛKT) 6TР.242.106.08</t>
  </si>
  <si>
    <t>Kontaktors 1KП.005.1 (ЛК) (Ш) 6TР.242.106.01</t>
  </si>
  <si>
    <t>Kontaktors 1KK-002 6TP.242.103-05</t>
  </si>
  <si>
    <t>Kontaktors KMБ-3.12 6TР.241.132.12</t>
  </si>
  <si>
    <t>Kontaktors KР-3A-1 6TР.242.001</t>
  </si>
  <si>
    <t>Kontaktors KЭ-42A 6TР.242.095</t>
  </si>
  <si>
    <t>Kontaktors KЭ-4Д 6TР.242.008</t>
  </si>
  <si>
    <t>Kontaktors ПK-306T 6TР.242.101.61</t>
  </si>
  <si>
    <t>Kontaktors ПK-350В-1 6TР.242.020</t>
  </si>
  <si>
    <t>Kontaktors 1KM.016-19  (110V; 3.2A) 6TР.241.249-19</t>
  </si>
  <si>
    <t>Kontaktors 1KM.016-22 (110V; 16A) 6TР.241.249.22</t>
  </si>
  <si>
    <t>Kontaktors 1KM.016-23 (110V; 25A) 6TР.241.249.23</t>
  </si>
  <si>
    <t>Kontaktors 1KM.016-24 (110V; 50A) 6TР.241.249.24</t>
  </si>
  <si>
    <t>Kontaktors 1KM.016-26 (110V; 100A) 6TР.241.249.26</t>
  </si>
  <si>
    <t>Kontaktors 1KM.016-46 (110V; 3.2A) 6TР.241.249.46</t>
  </si>
  <si>
    <t>Kontaktors 1KM.016-53 (110V; 100A) 6TР.241.249-53</t>
  </si>
  <si>
    <t>Kontakts (pirksts) 8TP.568.013</t>
  </si>
  <si>
    <t>Kontaktors 1KM.016-77 (110V; 25A) 6TР.241.249.77</t>
  </si>
  <si>
    <t>Lokdzēses kameras rags (1КП.005) 8TР.595.052</t>
  </si>
  <si>
    <t>Lokdzēses kamera (KMB-104A) 5TP.740.033</t>
  </si>
  <si>
    <t>Lokdzēses kamera 1KM.014 (taisnstūra formas) 5TP.740.051</t>
  </si>
  <si>
    <t>Lokdzēses kamera ātrdarbīga slēdža БВП-105A-1 5TP.740.008</t>
  </si>
  <si>
    <t>Lokdzēses spole (ПК-306Т) 5TР.520.013</t>
  </si>
  <si>
    <t>Kontaktora  1КП-005 savienojums 5TP.505.051</t>
  </si>
  <si>
    <t>Kontaktora 1KM.016 atspere 8TР.281.383</t>
  </si>
  <si>
    <t>Kontaktora 1KM.016 atspere 8TР.281.382</t>
  </si>
  <si>
    <t>Kontaktora 1KM.016 kontakts 8TР.551.138-02</t>
  </si>
  <si>
    <t>Kontaktora 1KM.016 spole (100A) 5TР.522.221.01</t>
  </si>
  <si>
    <t>Kontaktora 1KM.016 spole (10A) 5TР.520.462.03</t>
  </si>
  <si>
    <t>Kontaktora 1KM.016 spole (110V) 5TР.520.461.02</t>
  </si>
  <si>
    <t>Kontaktora 1KM.016 spole (16A) 5TР.520.462.04</t>
  </si>
  <si>
    <t>Kontaktora 1KM.016 spole (25A) 5TР.520.462.05</t>
  </si>
  <si>
    <t>Kontaktora 1KM.016 spole (3.2A)  5TP.520.462.01</t>
  </si>
  <si>
    <t>Kontaktora 1KM.016 spole (50A) 5TР.520.462.06</t>
  </si>
  <si>
    <t>Kontaktora 1KM.016 spole (50V) 5TР.520.461</t>
  </si>
  <si>
    <t>Kontaktora 1KП.005 kontakts 8TР.551.190</t>
  </si>
  <si>
    <t>Kontaktora 1KП.005 kontakts 5TР.551.238СБ</t>
  </si>
  <si>
    <t>Kontaktora 1KП.005 lokdzēses kamera 5TР.740.058СБ</t>
  </si>
  <si>
    <t>Kontaktora 1KП.005 lokdzēses kameras rags 8TР.595.051</t>
  </si>
  <si>
    <t>Kontaktora 1КП.005  plātne 8TР.152.194</t>
  </si>
  <si>
    <t>Kontaktora 1КП.005 aptvere 8TР.147.043</t>
  </si>
  <si>
    <t>Kontaktora 1КП.005 kontaktgrupa 5TР.558.093СБ</t>
  </si>
  <si>
    <t>Kontaktora 1КП.005 kronšteins 8TР.120.340</t>
  </si>
  <si>
    <t>Kontaktora 1КП.005 lokdzēses spole 5TР.522.236</t>
  </si>
  <si>
    <t>Kontaktora 1КП.005 panelis 8TР.152.222</t>
  </si>
  <si>
    <t>Kontaktora 1КП.005 plātne 8TР.151.040</t>
  </si>
  <si>
    <t>Kontaktora 1КП.005 vadotne 8TР.261.017</t>
  </si>
  <si>
    <t>Kontaktora KMB-104A savienojums 5TP.505.042</t>
  </si>
  <si>
    <t>Kontaktora KMБ-3.12 kontakts 5TР.551.089</t>
  </si>
  <si>
    <t>Kontaktora KMБ-3.12 kontakts 5TР.551.089.01</t>
  </si>
  <si>
    <t>Kontaktora KMБ-3.12 kontakts 5TР.551.058 СБ</t>
  </si>
  <si>
    <t>Kontaktora KMБ-3.12 šunts 5TР.583.014</t>
  </si>
  <si>
    <t>Kontaktora KMБ-3.12 šunts 5TР.583.013</t>
  </si>
  <si>
    <t>Kontaktora KMВ-104 kontakts  8TР.551.034</t>
  </si>
  <si>
    <t>Kontaktora KР-3A kontaktsavienojums 5TР.558.002</t>
  </si>
  <si>
    <t>Kontaktora KЭ4Д  atspere 8TР.281.096</t>
  </si>
  <si>
    <t>Kontaktora KЭ4Д atspere 8TР.281.095</t>
  </si>
  <si>
    <t>Kontaktora KЭ-4Д kontakts 8TР.551.040</t>
  </si>
  <si>
    <t>Kontaktora KЭ-4Д šunts 5TР.583.011</t>
  </si>
  <si>
    <t>Kontaktora lokdzēses  kamera (1KM.016) 5TP.740.046СБ</t>
  </si>
  <si>
    <t>Kontaktora КМ-3А kontaktsavienojums 5TP.558.008</t>
  </si>
  <si>
    <t>Kontaktora КМБ-3.12 lokdzēses kamera 5TP.740.055СБ</t>
  </si>
  <si>
    <t>Kontaktora КР-9А-1 lokdzēses kamera  (tikai kamera,bez lokdzēses spoles) 5TP.740.017</t>
  </si>
  <si>
    <t>Kontaktora ПK-306 kontakta plāksne 8TP.151.234</t>
  </si>
  <si>
    <t>Kontaktora ПK-306 kontakts 8TP.551.038</t>
  </si>
  <si>
    <t>Kontaktora ПК-306 šunts 5TР.583.010.1</t>
  </si>
  <si>
    <t>Kontaktoru ПК-306 , ПK-350 lokdzēses kamera 5TP.740.021</t>
  </si>
  <si>
    <t>Кontaktora 1KП.005 savienojums 5TР.505.051</t>
  </si>
  <si>
    <t>Kontaktorа ПК-350В-1 šunts 5TP.538.010.1</t>
  </si>
  <si>
    <t>Atspere 5TP.281.001</t>
  </si>
  <si>
    <t>Atspere  8TP.281.162</t>
  </si>
  <si>
    <t>Atspere (1КП.005) 8TР.281.394</t>
  </si>
  <si>
    <t>Atspere (ПК-306Т) 8TР.281.111</t>
  </si>
  <si>
    <t>Atspere (Р-40В) 8TР.281.115</t>
  </si>
  <si>
    <t>Ātrdarbīga slēdža БВП-105-1 šunts 5TР.583.003</t>
  </si>
  <si>
    <t>Ātrdarbīga slēdža БВП-105A-1 kontakts 8TR.551.037</t>
  </si>
  <si>
    <t>Ātrdarbīga slēdža БВП-105A-1 siena 8TР.742.032</t>
  </si>
  <si>
    <t>Ātrdarbīga slēdža БВП-105A-1 siena 8TР.742.020</t>
  </si>
  <si>
    <t>Ātrdarbīga slēdža БВП-105A-10 spole (110V) (ER2T) 5TР.520.216</t>
  </si>
  <si>
    <t>Ātrdarbīga slēdža БВП-105А kontakts 5TР.551.049СБ</t>
  </si>
  <si>
    <t>Ātrdarbīga slēdža БВП-105А kontakts5TР.551.048СБ</t>
  </si>
  <si>
    <t>Elektropneimatiskais ventelis ВВ-3 5TР.455.009СБ</t>
  </si>
  <si>
    <t>Elektropneimatiskais ventilis 1В.008 5TР.455.012</t>
  </si>
  <si>
    <t>Elektropneimatiskais ventilis 1В-003 (50V) (КСП-1А) 6TР.299.002</t>
  </si>
  <si>
    <t>Elektropneimatiskais ventilis ВВ-2A (50V) 5TР.295.024</t>
  </si>
  <si>
    <t>Elektropneimatiskais ventilis ВВ-2Б (50V) 6TР.295.000</t>
  </si>
  <si>
    <t>Elektropneimatiskais ventilis ВВ-2Г (110V KСП) 5TР.455.011.10</t>
  </si>
  <si>
    <t>Elektropneimatiskais ventilis ВВ-2Г-1 (110V durvis) 5TР.455.011</t>
  </si>
  <si>
    <t>Elektropneimatiskais ventilis ВВ-2Д (kreisais) 6TР.295.025.2</t>
  </si>
  <si>
    <t>Elektropneimotiskais ventilis ВВ-2Д (labais) 6TР.295.025.1</t>
  </si>
  <si>
    <t>Izciļņa paplāksne  (КСП-1А) 8TP.237.044</t>
  </si>
  <si>
    <t>Izciļņa paplāksne (КСП-1А) 8TР.237.045</t>
  </si>
  <si>
    <t>Izciļņa paplāksne (КСП-1А) 8TР.237.046</t>
  </si>
  <si>
    <t>Izciļņa paplāksne (КСП-1А) 8TР.237.047</t>
  </si>
  <si>
    <t>Izciļņa paplāksne (КСП-1А) 8TР.237.048</t>
  </si>
  <si>
    <t>Izciļņa paplāksne (КСП-1А) 8TР.237.049</t>
  </si>
  <si>
    <t>Izciļņa paplāksne (КСП-1А) 8TР.237.050</t>
  </si>
  <si>
    <t>Izciļņa paplāksne (КСП-1А) 8TР.237.051</t>
  </si>
  <si>
    <t>Izciļņa paplāksne (КСП-1А) 8TР.237.052</t>
  </si>
  <si>
    <t>Izciļņa paplāksne (КСП-1А) 8TР.237.053</t>
  </si>
  <si>
    <t>Izciļņa paplāksne (КСП-1А) 8TР.237.054</t>
  </si>
  <si>
    <t>Izciļņa paplāksne (КСП-1А) 8TР.237.055</t>
  </si>
  <si>
    <t>Pretestības elements  (0.26Ω) 6TР.662.020</t>
  </si>
  <si>
    <t>Pretestības elements (0.24Ω) 6TР.662.002</t>
  </si>
  <si>
    <t>Pretestības elements (0.2Ω) 6TР.662.001</t>
  </si>
  <si>
    <t>Pretestības elements (0.368Ω) 6TР.662.003</t>
  </si>
  <si>
    <t>Pretestības elements (0.39Ω) 6TР.662.009</t>
  </si>
  <si>
    <t>Pretestības elements (0.57Ω) 6TР.662.004</t>
  </si>
  <si>
    <t>Pretestības elements (0.952Ω) 6TР.662.010</t>
  </si>
  <si>
    <t>Pretestības elements (1.45Ω) 6TР.662.007</t>
  </si>
  <si>
    <t>Pretestības elements (2.0Ω) 6TР.662.008</t>
  </si>
  <si>
    <t>Pretestības elements СР- 326 A 6TP.660.006.40</t>
  </si>
  <si>
    <t>Pretestības elements СР-316A  (bez apskavas) 6TP.660.006.22</t>
  </si>
  <si>
    <t>Pretestības elements СР-316Б (ar apskavu) 6TP.660.006.23</t>
  </si>
  <si>
    <t>Pretestības elements СР-321A 6TР660.006.25</t>
  </si>
  <si>
    <t>Pretestības elements СР-323A 6TP.660.006.31</t>
  </si>
  <si>
    <t>Pretestības elements СР-325A 6TP.660.006.37</t>
  </si>
  <si>
    <t>Rags  8TP.595.007</t>
  </si>
  <si>
    <t>Rags (1КМ.014; КМВ-104А) 8TР.595.031</t>
  </si>
  <si>
    <t>Rags (1КП-005) 5ТР.595.023</t>
  </si>
  <si>
    <t>Rags (1КР-9А-1) 5TР.595.009СБ</t>
  </si>
  <si>
    <t>Rags (БВП-105А-1) 5TР.595.002</t>
  </si>
  <si>
    <t>Releja Р-304Г spole 5TР.520.343</t>
  </si>
  <si>
    <t>Releja Р-306 bloķēšana 5TР.360.100</t>
  </si>
  <si>
    <t>Relejs P-104 (diferenciālais relejs) 6TP.230.001</t>
  </si>
  <si>
    <t>Relejs P-40.1 (paātrinājuma relejs) 6TP.235.071.1</t>
  </si>
  <si>
    <t>Relejs Р-304Г 6TР.235.023</t>
  </si>
  <si>
    <t>Spēka kontrolera KСП-1A svira 5TР.231.031СБ</t>
  </si>
  <si>
    <t>Spēka kontrolera КСП-1А Izciļņpaplāksne 8TР.237.043</t>
  </si>
  <si>
    <t>Spēka kontrollera 1KС-009 fiksators 5TР.271.013СБ</t>
  </si>
  <si>
    <t>Spēka kontrollera 1КС.009 sprūdrats 8TР.212.012</t>
  </si>
  <si>
    <t>Spēka kontrollera KСП-1A fiksators 5TР.271.005</t>
  </si>
  <si>
    <t>Spēka kontrollera KСП-1A vārpstas sprūdrats 8TР.272.010</t>
  </si>
  <si>
    <t>Mašīnista kontrolera 1КУ.019, 1КУ.023 gredzens 8TP.217.115</t>
  </si>
  <si>
    <t>Mašīnista kontrolera 1КУ.019, 1КУ.023 poga 8TP.270.118</t>
  </si>
  <si>
    <t>Mašīnista kontrolera 1КУ.019, 1КУ.023 skrūve 8TP.907.031</t>
  </si>
  <si>
    <t>Mašīnista kontrolera 1КУ.019, 1КУ.023 uzgrieznis 8TP.946.091</t>
  </si>
  <si>
    <t>Kontrollera (1КУ-023, 1КУ-019) fiksators 6TP.271.015  (5TP.271.003)</t>
  </si>
  <si>
    <t>Spole 5TP.522.100СБ</t>
  </si>
  <si>
    <t>Transformatora spole (1ТР.021) 5TР.522.181СБ</t>
  </si>
  <si>
    <t>Spole 110V (ventilis ВВ-2) 5TР.520.042</t>
  </si>
  <si>
    <t>Spole 220V 2570Om (ПР-11В) 5TР.520.086.2</t>
  </si>
  <si>
    <t>Kontakts (KM-3A) 8TP.551.030</t>
  </si>
  <si>
    <t>Kontakts (ПК-306) 5TР.551.026</t>
  </si>
  <si>
    <t>Кontakts kustīgais (ПК-306) 5TР.551.028.01</t>
  </si>
  <si>
    <t>Tapskrūve (1БС.013) 5TР.853.067СБ</t>
  </si>
  <si>
    <t>Tapskrūve (1КФ-115А-1) 5TР.853.028</t>
  </si>
  <si>
    <t>Tapskrūve (palaišanas pretestības KФ-115) garās 5TР.853.028</t>
  </si>
  <si>
    <t>Tapskrūve (palaišanas pretestības KФ-115) īsas 5TР.853.001</t>
  </si>
  <si>
    <t>Piekaram.griesti (Plāksnes izmērs?)</t>
  </si>
  <si>
    <t>Līme ģipškartonam 30kg.</t>
  </si>
  <si>
    <t>Blīvgumija D, 10-16mm</t>
  </si>
  <si>
    <t>Vadotne atvilktnēm 400mm</t>
  </si>
  <si>
    <t>Piltuve Ø120-250mm</t>
  </si>
  <si>
    <t>Armēta polipropilēna plēve 2m</t>
  </si>
  <si>
    <t>Mazās grupas nosaukums</t>
  </si>
  <si>
    <t>Preces nosaukums</t>
  </si>
  <si>
    <t>2015. gads 2.cehs</t>
  </si>
  <si>
    <t>2015.gads 3.cehs</t>
  </si>
  <si>
    <t>2015.gads 4.cehs</t>
  </si>
  <si>
    <t>2015.gads 5.cehs</t>
  </si>
  <si>
    <t>2015.gads Saimniecības daļa</t>
  </si>
  <si>
    <t>2016.gads 2.cehs</t>
  </si>
  <si>
    <t>2016.gads 3.cehs</t>
  </si>
  <si>
    <t>2016.gads 4.cehs</t>
  </si>
  <si>
    <t>2016.gads 5.cehs</t>
  </si>
  <si>
    <t>2016.gads Saimniecības daļa</t>
  </si>
  <si>
    <t>Elektromateriāli telpu uzturēšanai</t>
  </si>
  <si>
    <t>Līdzstrāvas kilovatstundu skaitītāja D621 detaļas</t>
  </si>
  <si>
    <t>Sailentbloks</t>
  </si>
  <si>
    <t>Elektriskie instrumenti</t>
  </si>
  <si>
    <t>Mehāniskie un pneimatiskie instrumenti</t>
  </si>
  <si>
    <t>Augstspiedienu šļūtene Karcher</t>
  </si>
  <si>
    <t>gultnis 20-3522 ГОСТ 5721-75</t>
  </si>
  <si>
    <t>Riteņpāru pilnīgās pārbaudes</t>
  </si>
  <si>
    <t>Līguma statuss</t>
  </si>
  <si>
    <t>Līguma Nr.</t>
  </si>
  <si>
    <t>Līguma priekšmets</t>
  </si>
  <si>
    <t>Līgumslēdzēji</t>
  </si>
  <si>
    <t>Termiņš</t>
  </si>
  <si>
    <t>Summa EUR (no 01.01.2014.) bez PVN (līguma/plānotā)</t>
  </si>
  <si>
    <t>Atbildīgā struktūrvienība</t>
  </si>
  <si>
    <t>Spēkā</t>
  </si>
  <si>
    <t>PV242-15</t>
  </si>
  <si>
    <t>Baltkrievijas dzelzceļa Baranovičas nodaļa, Republikāniskais transporta unitārais uzņēmums</t>
  </si>
  <si>
    <t>Ritošā sastāva servisa departaments</t>
  </si>
  <si>
    <t>PV248-15</t>
  </si>
  <si>
    <t>Elektrovilcienu ER2, ER2T induktīvo šuntu remonts</t>
  </si>
  <si>
    <t>SEDL, SIA RKF</t>
  </si>
  <si>
    <t>Nav spēkā</t>
  </si>
  <si>
    <t/>
  </si>
  <si>
    <t>ER2, ER2T elektrovilcienu piekabriteņpāru pilnīgā pārbaude</t>
  </si>
  <si>
    <t>LDZ Ritošā sastāva serviss, SIA</t>
  </si>
  <si>
    <t>DR1A dīzeļvilcienu motorriteņpāru pilnīgā pārbaude</t>
  </si>
  <si>
    <t>Rīgas vagonbūves rūpnīca, AS</t>
  </si>
  <si>
    <t>DR1A dīzeļvilcienu piekabriteņpāru pilnīgās pārbaudes</t>
  </si>
  <si>
    <t>Daugavpils lokomotīvju remonta rūpnīca, AS</t>
  </si>
  <si>
    <t>PV169-15</t>
  </si>
  <si>
    <t>Elektrovilcienu ER2T elektrisko mašīnu remonts</t>
  </si>
  <si>
    <t>Rīgas elektromašīnbūves rūpnīca, AS</t>
  </si>
  <si>
    <t>PV202-15</t>
  </si>
  <si>
    <t>Starterģeneratoru 4PSGU un elektrodzinēju USL 548 remonts</t>
  </si>
  <si>
    <t>PV221-15</t>
  </si>
  <si>
    <t>Gāzes ugunsdzēšanas sistēmas balonu BS45 un BS4 hidrauliskā pārbaude</t>
  </si>
  <si>
    <t>PRIMETE, SIA</t>
  </si>
  <si>
    <t>PV213-15</t>
  </si>
  <si>
    <t>Par rūpniecisko gāzu piegādi</t>
  </si>
  <si>
    <t>AGA, SIA</t>
  </si>
  <si>
    <t>Eļļu iegāde</t>
  </si>
  <si>
    <t>VA motors, SIA</t>
  </si>
  <si>
    <t>Iepirkumu nodaļa</t>
  </si>
  <si>
    <t>PV227-15</t>
  </si>
  <si>
    <t>Smērvielas iegāde</t>
  </si>
  <si>
    <t>United Oils, SIA</t>
  </si>
  <si>
    <t>PV170-15</t>
  </si>
  <si>
    <t>Elektrovilcienu ER2 un ER2T elektrisko mašīnu remonts</t>
  </si>
  <si>
    <t>ANVO, SIA</t>
  </si>
  <si>
    <t>PV168-15</t>
  </si>
  <si>
    <t>MMKTS sistēmas bloku remonts</t>
  </si>
  <si>
    <t>Inženieru tīkli bāze, SIA</t>
  </si>
  <si>
    <t>PV166-15</t>
  </si>
  <si>
    <t>Releju,tifonu,manšetes,termodevēju iegāde</t>
  </si>
  <si>
    <t>JUTIS, SIA</t>
  </si>
  <si>
    <t>PV143-15</t>
  </si>
  <si>
    <t>Dēļu iegāde</t>
  </si>
  <si>
    <t>MDD Grupa, SIA</t>
  </si>
  <si>
    <t>PV145-15</t>
  </si>
  <si>
    <t>Eļļu un smērvielu  iegāde</t>
  </si>
  <si>
    <t>PV146-15</t>
  </si>
  <si>
    <t>Gumijas profilu iegāde</t>
  </si>
  <si>
    <t>Anlas, SIA</t>
  </si>
  <si>
    <t>PV135-15</t>
  </si>
  <si>
    <t xml:space="preserve"> Akumulatoru bateriju piegāde</t>
  </si>
  <si>
    <t>Sagādnieks RD, SIA</t>
  </si>
  <si>
    <t>PV118-15</t>
  </si>
  <si>
    <t>ABB produkcījas - slēdžu u.c. iegāde</t>
  </si>
  <si>
    <t>Installs, SIA</t>
  </si>
  <si>
    <t>PV148-15</t>
  </si>
  <si>
    <t>Sīldelementu un izolatoru iegāde</t>
  </si>
  <si>
    <t>KROS, SIA</t>
  </si>
  <si>
    <t>PV85-15</t>
  </si>
  <si>
    <t>Samalin, SIA</t>
  </si>
  <si>
    <t>PV127-15</t>
  </si>
  <si>
    <t>Bloku,barošanas avotu, gaismekļa plašu un regulatoru iegāde</t>
  </si>
  <si>
    <t>Meandr, SIA</t>
  </si>
  <si>
    <t>PV130-15</t>
  </si>
  <si>
    <t>Eļļu un smērvielu iegāde</t>
  </si>
  <si>
    <t>PV111-15</t>
  </si>
  <si>
    <t>Amortizatoru iegāde</t>
  </si>
  <si>
    <t>Skinest Latvija, SIA</t>
  </si>
  <si>
    <t>PV110-15</t>
  </si>
  <si>
    <t>Elektrisko suku igāde</t>
  </si>
  <si>
    <t>PV132-15</t>
  </si>
  <si>
    <t>Bremžu kluču iegāde</t>
  </si>
  <si>
    <t>PV131-15</t>
  </si>
  <si>
    <t>PV112-15</t>
  </si>
  <si>
    <t>Pilsētas ūdensvada un kanalizācijas lietošana</t>
  </si>
  <si>
    <t>Rīgas ūdens, SIA</t>
  </si>
  <si>
    <t>Galvenā mehāniķa dienests (5.cehs)</t>
  </si>
  <si>
    <t>PV151-15</t>
  </si>
  <si>
    <t>Tehnisko lupatu  iegāde</t>
  </si>
  <si>
    <t>Retroteks, SIA</t>
  </si>
  <si>
    <t>PV150-15</t>
  </si>
  <si>
    <t>Gumijas profilu, jēlgumijas, šļūtenes, apkakles piegāde</t>
  </si>
  <si>
    <t>GTI PLUS, SIA</t>
  </si>
  <si>
    <t>PV176-15</t>
  </si>
  <si>
    <t>Smērvielu iegāde</t>
  </si>
  <si>
    <t>Skinest Rail, AS</t>
  </si>
  <si>
    <t>PV155-15</t>
  </si>
  <si>
    <t>Cietsakausējuma plākšņu iegāde</t>
  </si>
  <si>
    <t>Aiveks SIA</t>
  </si>
  <si>
    <t>PV137-15</t>
  </si>
  <si>
    <t>PV153-15</t>
  </si>
  <si>
    <t>Bultskrūves iegāde</t>
  </si>
  <si>
    <t>WURTH, SIA</t>
  </si>
  <si>
    <t>PV115-15</t>
  </si>
  <si>
    <t>Nātrija hidroksīda iegāde</t>
  </si>
  <si>
    <t>Margunas Latvija, SIA</t>
  </si>
  <si>
    <t>PV117-15</t>
  </si>
  <si>
    <t>EV un DV salonu logu stiklu pārklāšana ar tonēto aizsargplēvi</t>
  </si>
  <si>
    <t>Kraft FS, SIA</t>
  </si>
  <si>
    <t>PV108-15</t>
  </si>
  <si>
    <t>ABB produkcījas - kontaktoru, automatslēdžu, blokkontaktu iegāde</t>
  </si>
  <si>
    <t>ELEKTRIKA, SIA</t>
  </si>
  <si>
    <t>PV99-15</t>
  </si>
  <si>
    <t>Elektrovilcienu un dīzeļvilcienu vagonu aprīkošana ar pasažieru informācijas sistēmu</t>
  </si>
  <si>
    <t>VALDS, SIA</t>
  </si>
  <si>
    <t>PV72-15</t>
  </si>
  <si>
    <t>Grīdas seguma un auklas iegāde</t>
  </si>
  <si>
    <t>Reaton Ltd, SIA</t>
  </si>
  <si>
    <t>PV87-15</t>
  </si>
  <si>
    <t>Pārsprieguma novadītāja iegāde</t>
  </si>
  <si>
    <t>PV94-15</t>
  </si>
  <si>
    <t>Rezerves daļu (W5 komplekts) dīzeļdzinēju MTU remontiem</t>
  </si>
  <si>
    <t>Baltic Marine Group</t>
  </si>
  <si>
    <t>PV84-15</t>
  </si>
  <si>
    <t>Kompresoru eļļas KS-19 iegāde</t>
  </si>
  <si>
    <t>X</t>
  </si>
  <si>
    <t>A.Pence</t>
  </si>
  <si>
    <t xml:space="preserve">Ekonomikas daļas vadītāja </t>
  </si>
  <si>
    <t>2.cet. pret budg.</t>
  </si>
  <si>
    <t>**) nos.vien. ir salīdzinošs rādītājs, kuru izmanto, lai mērītu kopējos dažāda veida remontus, - izstrādājis LDZ, drusku novecojis, bet veciem vilcieniem izmantojam.</t>
  </si>
  <si>
    <t>2.cet. pret 1.cet.</t>
  </si>
  <si>
    <t>*) VRCZ 2014 un 2015.1.cet.iekļautas DV moderniz. Izmaksas</t>
  </si>
  <si>
    <t>2.cet. pret 2015</t>
  </si>
  <si>
    <t>2.cet. pret 2014</t>
  </si>
  <si>
    <t>2015 jūlijs</t>
  </si>
  <si>
    <t>Vidēji 2015. 2.cet. mēnesī</t>
  </si>
  <si>
    <t>x</t>
  </si>
  <si>
    <t>2015. 2.cet. Kopā</t>
  </si>
  <si>
    <t>2015 jūnijs</t>
  </si>
  <si>
    <t>2015 maijs</t>
  </si>
  <si>
    <t>2015 aprīlis</t>
  </si>
  <si>
    <t>Vidēji 2015. 1.cet. mēnesī</t>
  </si>
  <si>
    <t>2015. 1.cet. VRCZ Kopā</t>
  </si>
  <si>
    <t>2015 budžets 04-12</t>
  </si>
  <si>
    <t>Ārpakalpojumiem</t>
  </si>
  <si>
    <t>Kopā TR+KR</t>
  </si>
  <si>
    <t>Kapitālajiem remontiem</t>
  </si>
  <si>
    <t>Tekošajiem remontiem</t>
  </si>
  <si>
    <t>Kopā izmaksas</t>
  </si>
  <si>
    <t>Ārpakalpojumiem*</t>
  </si>
  <si>
    <t>Nosac.vien. Kopā</t>
  </si>
  <si>
    <t>Nosac.vien. Ārpakalpojumiem</t>
  </si>
  <si>
    <t>Nosac.vien. kapitālajiem remontiem</t>
  </si>
  <si>
    <t>Nosac.vien. Tekošajiem remontiem</t>
  </si>
  <si>
    <t>Izmaksas uz 1 nos.vien.</t>
  </si>
  <si>
    <t>Izmaksas, EUR</t>
  </si>
  <si>
    <t>Apjomi, nos.vien.**</t>
  </si>
  <si>
    <t>Periods</t>
  </si>
  <si>
    <t>Faktiskie ritošā sastāva remontu apjomi un izmaksas</t>
  </si>
  <si>
    <t>2015 augusts</t>
  </si>
  <si>
    <t>Kapitālo remontu programma  2016.gadam  nosacītās vienībās</t>
  </si>
  <si>
    <t>Remonta veids</t>
  </si>
  <si>
    <t>Nosacīt. Vienībās</t>
  </si>
  <si>
    <t>ER2, ER2T kap.remonti</t>
  </si>
  <si>
    <t>DR1A, DR1AM kap.remonti</t>
  </si>
  <si>
    <t>W-6</t>
  </si>
  <si>
    <t>TR-3</t>
  </si>
  <si>
    <t>Kopā:</t>
  </si>
  <si>
    <t xml:space="preserve">Eļļa  KZ-10N /TN 38.401-58-149-96   </t>
  </si>
  <si>
    <t>Litols 24 / GOST 21150-87</t>
  </si>
  <si>
    <t>Smērviela Shell ALVANIA EP2 /DIN 55350</t>
  </si>
  <si>
    <t xml:space="preserve">Grafīta Smērviela USsA /GOST 3333-80 </t>
  </si>
  <si>
    <t xml:space="preserve">Industriālā еļļa I-20A /GOST 20799-88 </t>
  </si>
  <si>
    <t xml:space="preserve">Turbīnu eļļa Tp-22s /TN 38.101821-83 </t>
  </si>
  <si>
    <t xml:space="preserve">Industriālā Eļļa I-30A /GOST 20799-88 </t>
  </si>
  <si>
    <t>Smērviela PVK pušečnaja / GOST 19537-83</t>
  </si>
  <si>
    <t xml:space="preserve">Hidrauliskā eļļa Total AZOLLA ZS32 /ISO 3448, ISO 6074 </t>
  </si>
  <si>
    <t>Smērviela MULTIFAC EP2  /DIN 55350</t>
  </si>
  <si>
    <t>Smērviela Buksols /TN-0254-107-011224328-01</t>
  </si>
  <si>
    <t xml:space="preserve">Eļļa Texaco Aircraft 5606H/ ISO15 </t>
  </si>
  <si>
    <t xml:space="preserve">Solidols S /GOST 4336-76 </t>
  </si>
  <si>
    <t xml:space="preserve">Reduktoru pusšķidrā Smērviela OS-L /TN 38.401-58-81-94 </t>
  </si>
  <si>
    <t>Smērviela PVK pušečnaja /GOST 19537-83</t>
  </si>
  <si>
    <t xml:space="preserve">Reduktoru pusšķidrā Smērviela OSP-Z /TN 38.401-58-81-94 </t>
  </si>
  <si>
    <t xml:space="preserve">Smērviela ŽT-79L / TN-0254-002-01055954-01 </t>
  </si>
  <si>
    <t>Eļļa M14V2 (līgums ar RSS) / GOST 12337-84</t>
  </si>
  <si>
    <t>Gazpromneft Diesel Premium 15w40/ STO 84035624-061-2012</t>
  </si>
  <si>
    <t xml:space="preserve">Shell Tegula V32 / ISO32 </t>
  </si>
  <si>
    <r>
      <t>Kompresoru eļļa KS-19</t>
    </r>
    <r>
      <rPr>
        <b/>
        <sz val="11"/>
        <color indexed="8"/>
        <rFont val="Times New Roman"/>
        <family val="1"/>
        <charset val="186"/>
      </rPr>
      <t xml:space="preserve"> /</t>
    </r>
    <r>
      <rPr>
        <sz val="11"/>
        <color indexed="8"/>
        <rFont val="Times New Roman"/>
        <family val="1"/>
        <charset val="186"/>
      </rPr>
      <t>TU 38.401-58-149-96</t>
    </r>
  </si>
  <si>
    <t>TNK Trans TM-3-18K /TU 0253-008-00151779-2004</t>
  </si>
  <si>
    <t>Smērviela PGK-1 /TN3185-003-01055954-02</t>
  </si>
  <si>
    <t>Manometri, voltmetri</t>
  </si>
  <si>
    <t>Gumijas izstradājumi</t>
  </si>
  <si>
    <t>Konektors 56-994 (10 gab.iepakojumā) (katalogs EAO AG) 56-994</t>
  </si>
  <si>
    <t>Durvju atvēršanas poga sarkana56-311.22.200.21.01.005 (50V DC, 8 green/2red flash mounting of lens.plastic red (RAL 3020) 56-2200. Marking of lens. Symbol 00.868)(katalogs EAO AG) *56-311.22.200.21.01.005</t>
  </si>
  <si>
    <t>Durvju atvēršanas poga sarkana 56-511.22.200.21.01.005 (110V DC, 8 green/2red flash mounting of lens.plastic red (RAL 3020) 56-2200. Marking of lens. Symbol 00.868)</t>
  </si>
  <si>
    <t>Rāmītis durvju atvēršanas pogai *Rāmītis priekš durvju atvēršanas pogas 56-511.22.200.21.01.005 un 56-311.22.200.21.01.005 87x87 sarkans</t>
  </si>
  <si>
    <t>Poga  sarkana (katalogs EAO AG) 704.012.218</t>
  </si>
  <si>
    <t>Poga  melna (katalogs EAO AG) 704.012.018</t>
  </si>
  <si>
    <t>Poga ar bloķēšanu sarkana (katalogs EAO AG) 704.062.218</t>
  </si>
  <si>
    <t>Poga ar bloķēšanu melna (katalogs EAO AG) 704.042.18</t>
  </si>
  <si>
    <t>Poga (sēnes veida) melna (katalogs EAO AG) 704.070.0</t>
  </si>
  <si>
    <t>Poga (sēnes veida) sarkana (katalogs EAO AG) 704.070.2</t>
  </si>
  <si>
    <t>Kontakti 1NO+1NC (katalogs EAO AG) 704.904.5</t>
  </si>
  <si>
    <t>Kontakti 2NC (katalogs EAO AG) 704.910.4</t>
  </si>
  <si>
    <t>Kontakti 2NO (katalogs EAO AG) 704.910.3</t>
  </si>
  <si>
    <t>Lampas patrons (katalogs EAO AG) 704.950.0</t>
  </si>
  <si>
    <t>Pārslēgs (katalogs EAO AG) 704.101.118</t>
  </si>
  <si>
    <t>Indikatora korpuss (taisnstūra formas) (katalogs EAO AG) 22-040.001</t>
  </si>
  <si>
    <t>Indikatora rāmītis (taisnsūra formas) (katalogs EAO AG) 02-965.0</t>
  </si>
  <si>
    <t>Indikatora ieliktnis (taisnstūra formas) sarkans (ikatalogs EAO AG) 22-903.2</t>
  </si>
  <si>
    <t>Indikatora ieliktnis (taisnstūra formas) (katalogs EAO AG) 22-903.4</t>
  </si>
  <si>
    <t>Indikatora ieliktnis zaļš (katalogs EAO AG) 22-903.5</t>
  </si>
  <si>
    <t>Indikatora ieliktnis (taisnstūra formas) balts (katalogs EAO AG) 22-903.7</t>
  </si>
  <si>
    <t>Indikatora lampiņa 28V DC/14mA (priekš taisnstūra formas indikatora) (katalogs EAO AG) 10J13.1069</t>
  </si>
  <si>
    <t>Inikatora korpuss (apaļas formas) sarkans (katalogs EAO AG) 704.006.218</t>
  </si>
  <si>
    <t>Indikatora korpuss (apaļas formas) dzeltens (katalogs EAO AG) 704.006.418</t>
  </si>
  <si>
    <t>Indikatora korpuss (apaļas formas) zaļš (katalogs EAO AG) 704.006.518</t>
  </si>
  <si>
    <t>Indikatora korpuss (pa;las formas) zils (katalogs EAO AG) 704.006.618</t>
  </si>
  <si>
    <t>Indikatora korpuss (apaļas formas) balts (katalogs EAO AG) 704.006.718</t>
  </si>
  <si>
    <t>Indikatora lampiņa 28V DC/13mA (priekš apaļas formas indikatora) (katalogs EAO AG) 10-2513.1149</t>
  </si>
  <si>
    <t>Izciļņu pārslēgs (katalogs Lovato Electric) 7GN128596U11</t>
  </si>
  <si>
    <r>
      <t>Pārslēgs (90</t>
    </r>
    <r>
      <rPr>
        <sz val="11"/>
        <color indexed="10"/>
        <rFont val="Meiryo"/>
        <family val="2"/>
        <charset val="128"/>
      </rPr>
      <t>⁰</t>
    </r>
    <r>
      <rPr>
        <sz val="9.35"/>
        <color indexed="10"/>
        <rFont val="Times New Roman"/>
        <family val="1"/>
        <charset val="186"/>
      </rPr>
      <t>) (katalogs EAO AG) 704.101.018</t>
    </r>
  </si>
  <si>
    <t>Izciļņu pārslēgs (katalogs Lovato Electric) 7GN25J415U11</t>
  </si>
  <si>
    <t>Izciļņu pārslēgs (prožektors) (katalogs Lovato Electric ) 7GN209710U11</t>
  </si>
  <si>
    <t>Izciļņu pārslēgs (apgaisme, ventilācija, spoguļu apsilde) (katalogs Lovato Electric) 7GN2091 U11</t>
  </si>
  <si>
    <t>Izciļņu pārslēgs (durvis) (katalogs Lovato Electric) 7GN2052 U11</t>
  </si>
  <si>
    <t>Izciļņu pārslēgs (kabīnes apgaisme) (katalogs Lovato Electric) 7GN20F447U11</t>
  </si>
  <si>
    <t>Izciļņu pārslēgs (Pneimatiska bremze) (katalogs Lovato Electric) 7GN258815U11</t>
  </si>
  <si>
    <t>Izciļņu pārslēgs (signālu lampas) (katalogs lovato Electric)  7GN209712U11</t>
  </si>
  <si>
    <t>Izciļņu pārslēgs (kabīnes papildus apsilde) (katalogs Lovato Electric) 7GN2010U11</t>
  </si>
  <si>
    <t>Izciļņu pārslēgs (katalogs Lovato Electric) GN20F312U</t>
  </si>
  <si>
    <t>Izciļņu pārslēgs (kabīnes apsilde) (katalogs lovato Electric) 7GN20 F417U11</t>
  </si>
  <si>
    <t>Elektriskā suka EG61 10x16x25 (ekvivalēnts: M6 10x16x25)</t>
  </si>
  <si>
    <t>Priekšējais stikls</t>
  </si>
  <si>
    <t>АВП 009.02 50V (ER2)</t>
  </si>
  <si>
    <t xml:space="preserve">АВП 004.02 110V ЭР2Т-1 (ER2T) </t>
  </si>
  <si>
    <t>MAC 161.00.000-01 (kreisais) ras.565.15.55.100 220V/50Hz (ER2, ER2T- modernizēti) TN 5923-011-00287266-2002</t>
  </si>
  <si>
    <t>MAC 161.00.000 (labais) ras.565.15.55.100-01 220V/50Hz (ER2, ER2T- modernizēti) TN 5923-011-00287266-2003</t>
  </si>
  <si>
    <t>Stikls lab. 695-520.3010Б (DR1A,DR1AM- motorvagoni)</t>
  </si>
  <si>
    <t>Stikls krejs.695.520.3011Б (DR1A,DR1AM- motorvagoni)</t>
  </si>
  <si>
    <t>БУНС  М- 220АС-3</t>
  </si>
  <si>
    <t>Šķidinātājs THIN50</t>
  </si>
  <si>
    <t>Nātrija nitrīts   NaNO2</t>
  </si>
  <si>
    <t>Nātrija hidroksīds 0.1N, fiksanāls</t>
  </si>
  <si>
    <t>Borskābe   H3BO3</t>
  </si>
  <si>
    <t>Mākslīgā āda - dermantīns</t>
  </si>
  <si>
    <t>Brezenta audums</t>
  </si>
  <si>
    <t>Trilons "B" 0,1N (0,01N) fiksanāls</t>
  </si>
  <si>
    <t>Nefrāze BR-2 tehniskā</t>
  </si>
  <si>
    <t>Apraksts, tehniskās prasības</t>
  </si>
  <si>
    <t>Iepirkuma daļas pozīcijas Nr.</t>
  </si>
  <si>
    <t>Iepirkuma daļas Nr.</t>
  </si>
  <si>
    <t>Sērskābe  H2SO4 akumulatoru</t>
  </si>
  <si>
    <t>Sāls tabletes - Nātrija hlorīds NaCl</t>
  </si>
  <si>
    <t>Vaitspirts</t>
  </si>
  <si>
    <t>Tehniskā dabīgā āda</t>
  </si>
  <si>
    <t>Magnija sulfāts MgSO4</t>
  </si>
  <si>
    <t>Hloroforms  CHCl3</t>
  </si>
  <si>
    <t>Amonija hidroksīds 25% NH4OH</t>
  </si>
  <si>
    <t xml:space="preserve">Amonija nitrāts NH4NO3 </t>
  </si>
  <si>
    <t>Sērskābe  H2SO4</t>
  </si>
  <si>
    <t>Kālija hidroksīds  KOH tehniskais</t>
  </si>
  <si>
    <t>Nātrija bikorbonāts (soda) NaHCO3   tehniskais</t>
  </si>
  <si>
    <t xml:space="preserve">Nātrija fluorīds NaF </t>
  </si>
  <si>
    <t xml:space="preserve">Sālskābe HCl </t>
  </si>
  <si>
    <t>Tehniskā salvete - audums grīdu mazgāšanai</t>
  </si>
  <si>
    <t xml:space="preserve">Vējstiklu vasaras mazgāšanas šķidrums </t>
  </si>
  <si>
    <t>Vējstiklu ziemas mazgāšanas šķidrums</t>
  </si>
  <si>
    <t>Austs audums. Auduma platums ne mazāks kā 60cm. Svars ne mazāks kā 240gr/m2. Kokvilnas sastāvs ne mazāk kā 70%.</t>
  </si>
  <si>
    <t>Granulēta kaustiskā soda - Nātrija hidroksīds NaOH</t>
  </si>
  <si>
    <t xml:space="preserve">Aerosols pret metināšanas šļakatām </t>
  </si>
  <si>
    <t>Silikona eļļas aerosols</t>
  </si>
  <si>
    <t>Tekstolīta loksne</t>
  </si>
  <si>
    <t>Diametrs 10mm. Garums robežās no 600-1500mm. Atbilst GOST(ГОСТ*) 5385-74.</t>
  </si>
  <si>
    <t>Tekstolīts</t>
  </si>
  <si>
    <t>Diametrs 12mm. Garums robežās no 600-1500mm. Atbilst GOST(ГОСТ*) 5385-74.</t>
  </si>
  <si>
    <t>Diametrs 25mm. Garums robežās no 600-1500mm. Atbilst GOST(ГОСТ*) 5385-74.</t>
  </si>
  <si>
    <t>Diametrs 60mm. Garums robežās no 600-1500mm. Atbilst GOST(ГОСТ*) 5385-74.</t>
  </si>
  <si>
    <t>Diametrs 30mm. Garums robežās no 600-1500mm. Atbilst GOST(ГОСТ*) 5385-74.</t>
  </si>
  <si>
    <t>Loksnes biezums 8mm, izklājums ne mazāks kā 1100x600mm. Caurspīdīgs. Atbilst GOST(ГОСТ *)17622-72, TN(ТУ*) 2216-031-55856863-2004.</t>
  </si>
  <si>
    <t>Loksnes biezums 6mm, izklājums ne mazāks kā 1100x600mm. Caurspīdīgs. Atbilst GOST( ГОСТ*) 17622-72, TN(ТУ*) 2216-031-55856863-2004.</t>
  </si>
  <si>
    <t>Loksnes biezums 5mm, izklājums ne mazāks kā 1100x600mm. Caurspīdīgs. Atbilst GOST(ГОСТ*) 17622-72, TN(ТУ*) 2216-031-55856863-2004.</t>
  </si>
  <si>
    <t>Loksnes biezums 4mm, izklājums ne mazāks kā 1100x600mm. Caurspīdīgs. Atbilst GOST(ГОСТ*) 17622-72, TN(ТУ*) 2216-031-55856863-2004.</t>
  </si>
  <si>
    <t>Paranīta loksne</t>
  </si>
  <si>
    <t>Mikroporu gumijas loksne</t>
  </si>
  <si>
    <t>Organiskā stikla loksne</t>
  </si>
  <si>
    <t>Vispārējās lietošanas gumija SBR. Biezums 3mm, ruļļa platums robežās no 800-1200mm. Atbilst GOST(ГОСТ*) 54555-2011.</t>
  </si>
  <si>
    <t>Tehniskā gumija SBR</t>
  </si>
  <si>
    <t>Vispārējās lietošanas gumija SBR. Biezums 4mm,  ruļļa platums robežās no 800-1200mm. Atbilst GOST(ГОСТ*) 54555-2011.</t>
  </si>
  <si>
    <t>Silikona tehniskā gumija VMQ</t>
  </si>
  <si>
    <t>Bezazbesta termoizolācijas lokšņu materiāls. Loksnes biezums 3mm, izklājums ne mazāks kā 1000x1000mm. Darba temperatūra līdz 1100 °C. Atbilst GOST(ГОСТ*) 23619-79.</t>
  </si>
  <si>
    <t>Bezazbesta termoizolācijas lokšņu materiāls. Loksnes biezums 5mm, izklājums ne mazāks kā 1000x1000mm. Darba temperatūra līdz 1100 °C. Atbilst GOST(ГОСТ*) 23619-79.</t>
  </si>
  <si>
    <t>Termokartona loksne</t>
  </si>
  <si>
    <t>Gumijas šņore</t>
  </si>
  <si>
    <t>Diametrs 60mm, garums robežās no 800-1200mm. Atbilst TN(ТУ*) 6-05-988-87.</t>
  </si>
  <si>
    <t>Diametrs 70mm, garums robežās no 800-1200mm. Atbilst TN(ТУ*) 6-05-988-87.</t>
  </si>
  <si>
    <t>Diametrs 140mm, garums robežās no 800-1200mm. Atbilst TN(ТУ*) 6-05-988-87.</t>
  </si>
  <si>
    <t xml:space="preserve">Diametrs 25mm. Atbilst TN(ТУ*) 6-05-810-88,  GOST(ГОСТ*) 10007-80. </t>
  </si>
  <si>
    <t>Poliamīds</t>
  </si>
  <si>
    <t xml:space="preserve">Poliamīds </t>
  </si>
  <si>
    <t xml:space="preserve">Ftoroplasts F4   </t>
  </si>
  <si>
    <t>Stikla auduma lente LESB (ЛЭСБ*)</t>
  </si>
  <si>
    <t>Vizlas lente LSK-T (ЛСК-Т*)</t>
  </si>
  <si>
    <t xml:space="preserve">Atbilst GOST(ГОСТ*) 4328-77. Iepakojums 10-100kg. </t>
  </si>
  <si>
    <t>Krāsa - dzeltena. Platums robežās no 1000-1500mm. Atbilst TN(ТУ*) 8714-048-05790484-2001.</t>
  </si>
  <si>
    <t>Krāsa - zila. Platums robežās no 1500-1600mm. Atbilst TN(ТУ*) 8729-231-05790484-2012.</t>
  </si>
  <si>
    <t>Ūdensizturīgs. Platums robežās no 800-1000mm. Atbilst GOST(ГОСТ*) 15530-93.</t>
  </si>
  <si>
    <t>Plānvilnas fetrs - tūba</t>
  </si>
  <si>
    <t>Biezums 5mm, izklājums ne mazāks kā 500x500mm. Atbilst GOST(ГОСТ*) 288-72.</t>
  </si>
  <si>
    <t>Tīrs, piemērots analīzēm. Atbilst GOST(ГОСТ*) 4201-79.</t>
  </si>
  <si>
    <t>Atbilst GOST(ГОСТ*) 2156-76.</t>
  </si>
  <si>
    <t>Atbilst GOST(ГОСТ*) 18704-78.</t>
  </si>
  <si>
    <t>Atbilst GOST(ГОСТ*) 19906-74.</t>
  </si>
  <si>
    <t>Tīrs, piemērots analīzēm. Atbilst GOST(ГОСТ*) 4523-77.</t>
  </si>
  <si>
    <t>Tīrs, piemērots analīzēm. Atbilst TN(ТУ*) 6-09-4530-77.</t>
  </si>
  <si>
    <t>Atbilst GOST(ГОСТ*) 4328-77.</t>
  </si>
  <si>
    <t xml:space="preserve">Tīrs, piemērots analīzēm. Atbilst GOST(ГОСТ*) 3760-79. </t>
  </si>
  <si>
    <t>Tīrs, piemērots analīzēm. Atbilst TN(ТУ*) 6-09-4263-76.</t>
  </si>
  <si>
    <t>Tīrs,piemērots analīzēm. Atbilst GOST(ГОСТ*) 22867-77.</t>
  </si>
  <si>
    <t>Tīrs, piemērots analīzēm. Atbilst GOST(ГОСТ*) 4204-77.</t>
  </si>
  <si>
    <t>Atbilst GOST(ГОСТ*) 9285-78.</t>
  </si>
  <si>
    <t>Atbilst FS(ФС*) 42-3007-93.</t>
  </si>
  <si>
    <t>Atbilst GOST(ГОСТ*) 10652-73.</t>
  </si>
  <si>
    <t>Tīrs, piemērots analīzēm. Atbilst GOST(ГОСТ*) 84-76.</t>
  </si>
  <si>
    <t>Tīrs, piemērots analīzēm. Atbilst GOST(ГОСТ*) 4463-76.</t>
  </si>
  <si>
    <t>Atbilst GOST(ГОСТ*) 10678-76.</t>
  </si>
  <si>
    <t>Tīrs, piemērots analīzēm. Atbilst GOST(ГОСТ*) 14261-77.</t>
  </si>
  <si>
    <t>Atbilst GOST(ГОСТ*) 667-73.</t>
  </si>
  <si>
    <t>Atbilst GOST(ГОСТ*) 18188-72. Nepieciešamības gadījumā pasūtītājs var nodrošināt taru.</t>
  </si>
  <si>
    <t>Atbilst TN(ТУ*) 9192-085-00209527-99.</t>
  </si>
  <si>
    <t>Atbilst GOST(ГОСТ*) 22180-74.</t>
  </si>
  <si>
    <t>Atbilst GOST(ГОСТ*) 2407-83.</t>
  </si>
  <si>
    <t>Atbilst GOST(ГОСТ*) 3134-78. Nepieciešamības gadījumā pasūtītājs var nodrošināt taru.</t>
  </si>
  <si>
    <t>Vārīšanās temperatūra 80/120. Atbilst TN(ТУ*) 38-40167-108. Nepieciešamības gadījumā pasūtītājs var nodrošināt taru.</t>
  </si>
  <si>
    <t>Atbilst TN(ТУ*) 38.401-58-8-90. Nepieciešamības gadījumā pasūtītājs var nodrošināt taru.</t>
  </si>
  <si>
    <t>Lupata stiklu tīrīšanai</t>
  </si>
  <si>
    <t>Universāla mikrošķiedras lupata</t>
  </si>
  <si>
    <t>Krāsu zīmējumu notīrīšanas līdzeklis</t>
  </si>
  <si>
    <t>Universāls mazgāšanas līdzeklis</t>
  </si>
  <si>
    <t xml:space="preserve">Sanitārā bloka tīrīšanas līdzeklis </t>
  </si>
  <si>
    <t>Roku tīrīšanas pasta</t>
  </si>
  <si>
    <t xml:space="preserve"> Stiklu un plastmasas virsmu tīrīšanas līdzeklis</t>
  </si>
  <si>
    <t>Piemērots detaļu montēšanai, atloku blīvēšanai un piegrieztu kompresijas blīvju pārklāšanai. Izturīgs pret eļļu, ūdeni un glikolu. Iepakojums 200-500ml.</t>
  </si>
  <si>
    <t>Piemērota mehāniskas vai korozijas iedarbībā nodilušu detaļu atjaunošanai. Atjauno bojātus korpusus un aizpilda caurumainas virsmas. Līmes sastāvā dzelzs-silikona pildījums. Apstrādes laiks nepārsniedz 20 min. Nofiksēšanas laiks nepārsniedz 180 min. Bīdes izturība &gt; 15 N/mm2. Spiedes izturība &gt;124 N/mm2. Iepakojums 300 - 500gr.</t>
  </si>
  <si>
    <t>Ātri salīmē plastmasas, gumijas un elastomēru izstrādājumus. Nofiksēšanas laiks nepārsniedz 10 sekundes. Krāsa bezkrāsaina, caurspīdīga. Viskozitāte nepārsniedz 25mPas. Iepakojums 20 - 80gr.</t>
  </si>
  <si>
    <t xml:space="preserve">Piemērota metāla-gumijas izstrādājumu līmēšanai. Nodrošina elastību, izturību pret lobīšanos un uzlabo triecienizturību. Laba izturība mitrā vidē. Ātri polimerizējas.  Sacietēšanas laiks nepārsniedz 50 sekundes. Iepakojums 200-600gr. </t>
  </si>
  <si>
    <t>Līme grīdām un sienām</t>
  </si>
  <si>
    <t>Vienpusēja līme mitrai un sausai līmēšanai. Izmanto linoleja pielīmēšanai pie koka un betona virsmas. Dispersijas līme uz ūdens bāzes, bez šķīdinātājiem. Krāsa balta, necaurspīdīga. Ilgstoša lipība. Nodrošina līmes savienojuma augstu izturību. Iepakojums 5-15 L</t>
  </si>
  <si>
    <t>Keramikas šķiedras audums ar stiklšķiedru stiegrojumu</t>
  </si>
  <si>
    <t>Džuta maisu audums</t>
  </si>
  <si>
    <t>Poraina plāksne ar gumijas plēves pārklājumu no abām pusēm. Loksnes biezums 5mm, izklājums ne mazāks kā 500x700mm. Atbilst TN(ТУ*) 38-105867-90. Gumija 7-51-3067 vai 13-168  atbilstoši TN(TУ*) 005216-75.</t>
  </si>
  <si>
    <t>Poraina plāksne ar gumijas plēves pārklājumu no abām pusēm. Loksnes biezums 8mm, izklājums ne mazāks kā 500x700mm. Atbilst TN(ТУ*) 38-105867-90. Gumija 7-51-3067 vai 13-168  atbilstoši TN(TУ*) 005216-75.</t>
  </si>
  <si>
    <t>Poraina plāksne ar gumijas plēves pārklājumu no abām pusēm. Loksnes biezums 10mm, izklājums ne mazāks kā 500x700mm. Atbilst TN(ТУ*) 38-105867-90. Gumija 7-51-3067 vai 13-168  atbilstoši TN(TУ*) 005216-75.</t>
  </si>
  <si>
    <t>Poraina plāksne ar gumijas plēves pārklājumu no abām pusēm. Loksnes biezums 20mm, izklājums ne mazāks kā 500x700mm. Atbilst TN(ТУ*) 38-105867-90. Gumija 7-51-3067 vai 13-168  atbilstoši TN(TУ*) 005216-75.</t>
  </si>
  <si>
    <t>Tehniskā gumija NBR</t>
  </si>
  <si>
    <t xml:space="preserve">Atbilst GOST(ГОСТ*) 2768-84. </t>
  </si>
  <si>
    <t xml:space="preserve">Tehniskā sāls - NaCl maisos </t>
  </si>
  <si>
    <t>Atbilst GOST(ГОСТ*) 13078-81. Nepieciešamības gadījumā pasūtītājs var nodrošināt taru.</t>
  </si>
  <si>
    <t>Atbilst GOST(ГОСТ*) 14710-78. Nepieciešamības gadījumā pasūtītājs var nodrošināt taru.</t>
  </si>
  <si>
    <t>Atbilst GOST(ГОСТ*) 9805-84. Nepieciešamības gadījumā pasūtītājs var nodrošināt taru.</t>
  </si>
  <si>
    <t>Paredzētas profilaktiskai, kārtējai un nobeiguma virsmu dezinfekcijai. Piemērots grīdu, sienu, flīžu, izlietņu, tualetes podu un cauruļvadu dezinfekcijai.  Iznīcina baktērijas. Aktīvā viela - dihlorizociānurskābes nātrija sāļi. Ūdenī šķīstošas. Iepakojums 1-5kg.</t>
  </si>
  <si>
    <t xml:space="preserve">Universāls mazgāšanas līdzeklis </t>
  </si>
  <si>
    <t>Hlora tabletes</t>
  </si>
  <si>
    <t>Disku tīrīšanas līdzeklis</t>
  </si>
  <si>
    <t>Grīdu mazgāšanas līdzeklis</t>
  </si>
  <si>
    <t xml:space="preserve">Korozijas un katlakmens iznīcinātājs </t>
  </si>
  <si>
    <t>Izmanto ūdens un tvaika katlu ūdens sagatavošanai. Reaģents tiek lietots cietā ūdenī korozijas un katlakmens rašanās kontrolēšanai. Maksimālā darba temperatūra – 200ºС. Šķidrs, nodrošina siltumapmaiņas virsmas tīrību, netoksisks. Iepakojums 1-30kg.</t>
  </si>
  <si>
    <t>Universālā līme</t>
  </si>
  <si>
    <t>Universāla kontaktlīme. Paredzēta izmantošanai gumijas, ādas, PVC, metāla, koka, filca, stikla un keramikas materiālu līmēšanai. Ūdensnecaurlaidīga, izturīga pret ūdens un atmosfēras iedarbību, kā arī pret sārmainu un skābu vidi. Atbilst TN(ТУ*) 38-105540-85. Iepakojums 0.5-2kg.</t>
  </si>
  <si>
    <t>Atbilst GOST(ГОСТ*) 18992-80. Iepakojums 0.5-5L.</t>
  </si>
  <si>
    <t>Tīrīšanas līdzeklis augstspiediena mazgāšanas iekārtām</t>
  </si>
  <si>
    <t xml:space="preserve">Divkomponentu epoksīdlīme </t>
  </si>
  <si>
    <t xml:space="preserve">Vienkomponenta epoksīdlīme </t>
  </si>
  <si>
    <t xml:space="preserve">Blīvēšanas līdzeklis </t>
  </si>
  <si>
    <t xml:space="preserve">Vītņu hermētiķis </t>
  </si>
  <si>
    <t>Momentlīme</t>
  </si>
  <si>
    <t xml:space="preserve">Detaļu tīrīšanas līdzeklis </t>
  </si>
  <si>
    <t xml:space="preserve">Divkomponentu epoksīdtepe </t>
  </si>
  <si>
    <t>Silikona hermētiķis</t>
  </si>
  <si>
    <t xml:space="preserve">Vienkomponenta vītņu fiksators </t>
  </si>
  <si>
    <t xml:space="preserve">Momentlīme </t>
  </si>
  <si>
    <t>Silikona blīvēšanas līdzeklis</t>
  </si>
  <si>
    <t xml:space="preserve">Tehniskais mazgāšanas līdzeklis </t>
  </si>
  <si>
    <t xml:space="preserve">Magnētisks pulveris </t>
  </si>
  <si>
    <t xml:space="preserve">Zaļā krāsā, netiek šķīdināts ūdenī, daļiņu izmērs 20-250 mkm, augsts luminiscējošo kontroles ierīču spīdēšanas spožums, drošs un nekaitīgs apkārtējai videi. Piemērots feromagnētisko detaļu defektoskopijai. Atbilst ТN(ТУ*) 24.1-34002566-001:2011 (TN(ТУ*) 2662-003-41086427-97). Iepakojums 1-5kg. </t>
  </si>
  <si>
    <t xml:space="preserve">Magnētiskās suspensijas koncentrāts - pulveris </t>
  </si>
  <si>
    <t xml:space="preserve">Sarkanbrūnā krāsā, ūdenī šķīstošs, daļiņu izmērs 2-25 mkm, augsts luminescējošo kontroles ierīču spīdēšanas spožums, drošs un nekaitīgs apkārtējai videi.  Piemērots feromagnētisko detaļu defektoskopijai. Atbilst ТN(ТУ*) 2662-003-41086427-97. Iepakojums 1-10kg.                                                                                             </t>
  </si>
  <si>
    <t xml:space="preserve">Melnā krāsā, ūdenī šķīstošs, daļiņu izmērs 3-20 mkm, augsts luminescējošo kontroles ierīču spīdēšanas spožums, drošs un nekaitīgs apkārtējai videi.   Piemērots feromagnētisko detaļu defektoskopijai. Atbilst ТN(ТУ*) 2662-003-41086427-97. Iepakojums 1-10kg.    </t>
  </si>
  <si>
    <t>Pārklājums ar metāla pildījumu. Nenosēžas. Apstrādes laiks nepārsniedz 45 min. Nofiksēšanās laiks 180 min. Bīdes izturība &gt; 18 N/mm2. Darba temperatūras diapazons: no -20 līdz +120 grādi C. Iepakojums: 200 - 600gr.</t>
  </si>
  <si>
    <t>Mīcāma divu komponentu epoksīdlīme ar tērauda pildījumu. Nolīdzina metinājuma šuves, labo mazas plaisas lējumos. Pielīp mitrām virsmām un sacietē zem ūdens. Apstrādes laiks nepārsniedz 3 min. Nofiksēšanas laiks nepārsniedz 10min. Bīdes izturība &gt; 5N/mm2. Spiedes izturība &gt;82 N/mm2. Izturīgs pret ķimikālijām un koroziju. Iepakojums: 100-150gr.</t>
  </si>
  <si>
    <t>Ātri salīmē koka, papīra, ādas, auduma un citas porainās virsmas. Viskozitāte nepārsniedz 150mPas. Saķeres laiks nepārsniedz 90 sekundes. Iepakojums 20 - 50gr.</t>
  </si>
  <si>
    <t>Sastāvā alumīnija pulvera pildījums.Piemērota nodilušu un bojātu mehānismu labošanai. Apstrādes laiks nepārsniedz 45 min. Iepakojums 200 - 500gr.</t>
  </si>
  <si>
    <t>Loksnes biezums 2mm, izklājums ne mazāks kā 1500x1500mm. Eļļas – benzīna izturīgs, darba temperatūra -40..+250 °C. Atbilst GOST(ГОСТ*) 481-80.</t>
  </si>
  <si>
    <t>Nātrija karbonāts  Na2CO3</t>
  </si>
  <si>
    <t>Viniplasta - PVC loksne</t>
  </si>
  <si>
    <t xml:space="preserve">Biezums 3mm, izklājums ne mazāks kā 500x500mm. Atbilst GOST(ГОСТ*) 288-72. </t>
  </si>
  <si>
    <t>Loksnes biezums 4mm, izklājums ne mazāks kā 1500x1500mm. Atbilst DIN28091-2:FA-AMI-ST, augstās temperatūras atloku savienojumiem ar darba temperatūru līdz 420°C, izgatavots no kevlara un grafīta šķiedrām, ar cieta tērauda sieta stiegrojumu.</t>
  </si>
  <si>
    <t xml:space="preserve">Silikagels KSMG </t>
  </si>
  <si>
    <t>Granulēts lielās granulās. Atbilst GOST(ГОСТ*) 3956-76, tips KSMG (*КСМГ).</t>
  </si>
  <si>
    <t>Noņem aerosola krāsu zīmējumus no plastmasas un polikarbonāta virsmām. Nebojā virsmas. Blīvums 0.97-0.99. pH 9.0-10.0. Izsmidzināms.Aerosola iepakojums  0.4-1L</t>
  </si>
  <si>
    <t>Krāsu zīmējumu notīrīšanas līdzeklis aerosolā</t>
  </si>
  <si>
    <t>Koncentrēts tīrīšanas līdzeklis daļēji karbonizētām eļļām</t>
  </si>
  <si>
    <t>Fetrs - tūba</t>
  </si>
  <si>
    <t>Metināšanas degļu kopšanas līdzeklis. Aerosols satur ne mazāk kā 99% tīra alumīnija. Pasargā metināšanas degļu uzgaļus no šļakatu pielipšanas un aizsērēšanas.Nodrošina metāla virsmu pretkorozijas aizsardzību. Iepakojums 300 - 500ml aerosolā.</t>
  </si>
  <si>
    <t>Pretsalipšanas un eļļošanas līdzeklis plastmasas un gumijas detaļu eļļošanai. Veido silikona aizsargplēvi. Nesatur šķīdinātājus, atgrūž ūdeni. Iepakojums 300ml - 500ml aerosolā.</t>
  </si>
  <si>
    <t>Piemērota cilindrisku savienojuma detaļu - ķīļu, gultņu, ierievju līmēšanai - labošanai. Aizpilda spraugas un nofiksē ķīļus. Novērš trieciena un vibrāciju izraisītu atslābumu vai nobīdes. Maksimālās spraugas lielums 0.5mm. Stiepes vīdes izturība &gt; 170 N/mm2. Nofiksēšanas laiks ar tērauda detaļām nepārsniedz 15 min. Sacietē, kolīdz ir noslēgts starp cieši pieguļošām metāla virsmām bez gaisa klātbūtnes. Iepakojums 30 - 100ml.</t>
  </si>
  <si>
    <t xml:space="preserve">Gultņu līme </t>
  </si>
  <si>
    <t>Piemērota spraugu aizpildīšanai. Sacietē indukcijas un karstuma iedarbībā. Darba temperatūras diapazons  55-200 grādi C. Bīdes, lobīšanās un mehāniskā izturība. Izturība pret ķimikālijām. Iepakojums 200-400ml.</t>
  </si>
  <si>
    <t>Piemērots blīvju un elektroizolācijas veidošanai. Darba temperatūras diapazons: no -60 līdz +350 grādiem C.  Cietina mitruma iedarbībā. Iepakojums 200-400ml.</t>
  </si>
  <si>
    <t>Piemērots izmantošanai pirms līmēšanas un blīvēšanas. Izsmidzināms. Paredzēts detaļu tīrīšanai un attaukošanai. Notīra ziežvielas un eļļošanas škidrumus, neatstājot nosēdumus. Iepakojums: 100 - 500ml.</t>
  </si>
  <si>
    <t>Krāsa melna. Eļļas izturīgs. Maza stiprība. Sacietē mitruma iedarbībā. Darba temperatūras diapazons no -60 līdz +200 grādiem C. Iepakojums 200 - 400ml.</t>
  </si>
  <si>
    <t>Vienkomponentu hermētiķis. Vielas tips  - etiķa silikons. Nepolimerizētas vielas blīvums pie 25 °C no 1.02 līdz 1.06. Polimerizācijas laiks nepārsniedz 60 minūtes. Darba temperatūras diapazons no -54°C līdz 204°C. Saglabā īpašības pēc kontakta ar motoreļļām, transmisijas eļļām un antifrīziem.  Izturīgs pret novecošanu, laika apstākļu iedarbību un termiskajiem cikliem.  Iepakojums 20-100ml.</t>
  </si>
  <si>
    <t>Loksnes biezums 10mm, izklājums ne mazāks kā 1000x2000mm. Atbilst GOST(ГОСТ*) 5-78. Konstrukciju tekstolīts augstākā klase.</t>
  </si>
  <si>
    <t>Loksnes biezums 8mm, izklājums ne mazāks kā 1000x2000mm. Atbilst GOST(ГОСТ*) 5-78. Konstrukciju tekstolīts augstākā klase.</t>
  </si>
  <si>
    <t>Loksnes biezums 4mm, izklājums ne mazāks kā 1300x500mm. Atbilst GOST(ГОСТ*) 9639-71.</t>
  </si>
  <si>
    <t>Krāsa - melna. Platums robežās no 1000-1500mm. Atbilst GOST(ГОСТ*) 23367-86.</t>
  </si>
  <si>
    <t>Tehniskās kokvilnas lupatas. Negrieztas, krāsainas, dažāda izmēra. Mīkstas, izturīgas, bez trūdēšanas vai citu bojājumu pazīmēm. Iepakojums 5-20kg.</t>
  </si>
  <si>
    <t>Mazputojošs līdzeklis iekšvagonu linoleja grīdu mazgāšanai ar rokām. Ar neitrālu aromātu. Attīra no atmosfēras, augsnes, apavu melno svītru un līmlentes netīrumiem. Izžūstot neatstāj pēdas, nebojā aizsargslāņus uz virsmām. Koncentrāts. Lai iegūtu vēlamo rezultātu, 1L ūdens tiek šķīdināti ne vairāk kā 150ml līdzekļa. pH 11-13. Iepakojums 5-10L.</t>
  </si>
  <si>
    <t>Ātri noņem aerosola krāsu zīmējumu, krāsu, tintes un marķieru traipus no plastmasas, stikla, alumīnija un metāla virsmām. Nebojā virsmas un vagonu virsbūves krāsojumu. Gatavs izmantošanai. Iepakojums 1-25L</t>
  </si>
  <si>
    <t>Tīrīšanas un attaukošanas  līdzeklis</t>
  </si>
  <si>
    <t xml:space="preserve">Ūdens dezinficēšanas un paskābināšanas līdzeklis </t>
  </si>
  <si>
    <t>Dezinficējošs, paskābinošs, neputojošs līdzeklis dzeramā ūdens attīrīšanai un ūdens apgādes un kanalizācijas sistēmu pilnai apstrādei. Noņem bioplēvi un kaļķakmens nosēdumus, dezinficē,  optimizē ūdens pH līmeni. Satur H2O2. Attīra organiskos un neorganiskos netīrumus. Sistēmas tīrīšanai tiek izmantots 2% līdzekļa ar iedarbošanās laiku līdz 6 stundām. Ūdens paskābināšanai 100L ūdens tiek šķīdināti ne vairāk kā 400ml līdzekļa. Iepakojums 1-10kg.</t>
  </si>
  <si>
    <t xml:space="preserve">Piemērots izmantošanai rezerves daļu attīrīšanas iekārtā Bio-circle Compact G50030. Ūdens bāzes mazgāšanas līdzeklis. Satur korozijas inhibitoru un dabīgos mikroorganismus,kas nodrošina netīrumu bioloģisku sadalīšanos. Satur Nature-Boost attīrošās komponentes. Nesatur šķīdinātājus. Paredzēts noturīgu mašīneļļu, smērvielu, piedegušu smērvielu, bitumu, tauku un citu naftas produktu netīrumu noņemšanai. Iznīcina-izšķīdina naftas produktus. Nepiesārņo vidi. Sertifikācija NSF. Gatavs izmantošanai. PH neitrāls. Iepakojums: 1-100L. </t>
  </si>
  <si>
    <t xml:space="preserve">Eļļošanas-dzesēšanas šķidrums metālapstrādei </t>
  </si>
  <si>
    <t>Piemērots visa veida melno un krāsaino metālu apstrādē slīpēšanas, virpošanas, zāģēšanas, frēzēšanas un urbšanas  iekārtās. Piemīt antikorozijas efekts. Ar ūdeni jaucams, nekaitīgs ādai un elpvadiem. Neputojošs, pienains, bez hlora, bez nitrīta, bez sēra, neiedarbojas uz iekārtu krāsu, mikrobioloģiski noturīgs, augsts minerāleļļas sastāvs. Iepakojums: 5-30L.</t>
  </si>
  <si>
    <t>Piemērots ļoti netīru un eļļainu objektu tīrīšanai - ātrumkārbu, eļļas sūkņu, cauruļu, kā arī eļļas piededžu, vecas krāsas un lakas noņemšanai. Satur korozijas inhibitoru, hlorētos ogļūdeņražus, krezolus, anjonaktīvas virsmu vielas, krezola izomērus. pH 11.0-12.0. Iepakojums: 5-25L.</t>
  </si>
  <si>
    <t>Platums 30mm. Atbilst GOST(ГОСТ*) 4514-78.</t>
  </si>
  <si>
    <t>Platums 20mm. Atbilst GOST(ГОСТ*) 4514-78.</t>
  </si>
  <si>
    <t>Piemērots autotransporta virsbūves mazgāšanai. Pielietojams augstspiediena mazgāšanas iekārtā "Karcher". Intensīvi mazgā un attīra virsmu no sāls, ceļa, bremžu putekļu, smērvielu, eļļu un taukainiem netīrumiem. Piešķir virsmai antikorozijas īpašības. Koncentrāts. Lai iegūtu vēlamo rezultātu, 1L ūdens tiek šķīdināti ne vairāk kā 40ml līdzekļa. PH 12-13.2. Iepakojums: 1-30L.</t>
  </si>
  <si>
    <t>Loksnes biezums 5mm, izklājums ne mazāks kā 1300x500mm. Atbilst GOST(ГОСТ*) 9639-71.</t>
  </si>
  <si>
    <t>Kiperlente</t>
  </si>
  <si>
    <t>Loksnes biezums 12mm, izklājums ne mazāks kā 1000x2000mm. Atbilst GOST(ГОСТ*) 5-78. Konstrukciju tekstolīts augstākā klase.</t>
  </si>
  <si>
    <t>Glicerīns</t>
  </si>
  <si>
    <t xml:space="preserve">KMnO4 Fiksanāls 0.1N </t>
  </si>
  <si>
    <t>Poliamīds (kaprolons)</t>
  </si>
  <si>
    <t>Naftas produktu izturīga gumija NBR. Biezums 3mm, ruļļa platums robežās no 800-1200mm. Atbilst  GOST R(ГОСТ Р*) 54556-2011.</t>
  </si>
  <si>
    <t>Tehniskās lupatas PTR-10</t>
  </si>
  <si>
    <t>HCL fiksanāls 1.0N (Nātrija hidroksīds 1N)</t>
  </si>
  <si>
    <t>Viniplasta loksne</t>
  </si>
  <si>
    <t>Abrazīva pasta. Bez smiltīm. Izgatavota uz koksnes miltu  pamata. Piemīt spēcīga netīrumus noņemoša iedarbība. Notīra kvēpus, taukvielas, eļļas, smērvielas, krāsas, piķi, tintes, līmes un sveķus. Nekairina roku ādu un padara to mīkstu. Iepakojums 0.5-5L.</t>
  </si>
  <si>
    <t>Nātrija tetraborāts</t>
  </si>
  <si>
    <t>Vispārējās lietošanas gumija SBR. Biezums 2mm, ruļļa platums robežās no 800-1200mm. Atbilst GOST(ГОСТ*) 54555-2011.</t>
  </si>
  <si>
    <t>Talks (tehniskais)</t>
  </si>
  <si>
    <t>Diametrs 50mm,  garums robežās no 800-1200mm. Atbilst TN(ТУ*) 6-05-988-87.</t>
  </si>
  <si>
    <t>Diametrs 80mm,  garums robežās no 800-1200mm. Atbilst TN(ТУ*) 6-05-988-87.</t>
  </si>
  <si>
    <t xml:space="preserve">Tehniskais kokvilnas slaukāmais materiāls. Sagriezti, gaiši plāni kokvilnas auduma gabali, kas nepūkojas. </t>
  </si>
  <si>
    <r>
      <t>Salmu slota ar kātu</t>
    </r>
    <r>
      <rPr>
        <strike/>
        <sz val="12"/>
        <color indexed="8"/>
        <rFont val="Times New Roman"/>
        <family val="1"/>
        <charset val="186"/>
      </rPr>
      <t/>
    </r>
  </si>
  <si>
    <t>Grīdu un sienu beržamā birste bez kāta</t>
  </si>
  <si>
    <t>Grīdas birste lielām platībām bez kāta</t>
  </si>
  <si>
    <t>Stikla tīrītājs</t>
  </si>
  <si>
    <t xml:space="preserve">Slotas kāts </t>
  </si>
  <si>
    <t>Teleskopisks slotas kāts</t>
  </si>
  <si>
    <t>Kopējais slotas garums ar kātu  80-100cm. Kāta garums 30-40cm. Slotas platums 40-50cm. Slotas sari izgatavoti no salmiem.</t>
  </si>
  <si>
    <t>Ielas slota ar kātu</t>
  </si>
  <si>
    <t>Plastmasas spainis</t>
  </si>
  <si>
    <t>Rokas birste ar koka kātu</t>
  </si>
  <si>
    <t>Ielas slota bez kāta</t>
  </si>
  <si>
    <t>Koka kāts ielas slotai</t>
  </si>
  <si>
    <t>Blīvju veidošanas līdzeklis</t>
  </si>
  <si>
    <t>Diametrs 16mm. Garums robežās no 600-1500mm. Atbilst GOST(ГОСТ*) 5385-74.</t>
  </si>
  <si>
    <t>NBR gumijas aukla</t>
  </si>
  <si>
    <t xml:space="preserve">Eektroizolācijas kartons </t>
  </si>
  <si>
    <t>Ortofosforskābe</t>
  </si>
  <si>
    <t>Grīdu birste lielām platībām bez kāta</t>
  </si>
  <si>
    <t>Loksnes biezums 2 mm. Krāsa - dzeltena.  Eļļas – benzīna izturīgs, darba temperatūra -40..+250 °C. Atbilst GOST(ГОСТ*) 481-80.</t>
  </si>
  <si>
    <t>Biezums 0.5mm. Platums ne mazāks kā 1000 mm.  Atbilst GOST (ГОСТ*) 2824-86.</t>
  </si>
  <si>
    <t>Atbilst GOST (ГОСТ*) Р 56211-2014</t>
  </si>
  <si>
    <t>Atbilst GOST (ГОСТ*) Р 50096-2015</t>
  </si>
  <si>
    <t>Atbilst GOST (	ГОСТ*) 21235-75</t>
  </si>
  <si>
    <t>Diametrs 3mm. Atbilst GOST R(ГОСТ Р*) 54556-2011</t>
  </si>
  <si>
    <t>Atbilst GOST(ГОСТ*) 8.134-2014.</t>
  </si>
  <si>
    <t>Atbilst GOST(ГОСТ*) 6259-75.</t>
  </si>
  <si>
    <t>Tīrs, piemērots analīzēm. Atbilst GOST(ГОСТ*) 4233-77.</t>
  </si>
  <si>
    <t>Tīrs, piemērots analīzēm. Atbilst TN(ТУ*) 6-09-09-304, CAS numurs 877-24-7.</t>
  </si>
  <si>
    <t>Piemērots  spraugu aizpildīšanai līdz 0,25 mm, veido elastīgu blīvējumu, kas ir izturīga pret ķīmisku iedarbību. Iepakojums 200 -400ml.  Darba temperatūra no -30°C līdz 150°C</t>
  </si>
  <si>
    <t>Porolons (putu poliuretāns)</t>
  </si>
  <si>
    <t>Dielektriskais paklājs</t>
  </si>
  <si>
    <t xml:space="preserve">Paranīta loksnes </t>
  </si>
  <si>
    <t>Silikona gumija VMQ. Biezums 5mm, ruļļa platums robežās no 800-1200mm. Cietība 80. Atbilst TN(ТУ*) 2512-207-40245042-2006</t>
  </si>
  <si>
    <t xml:space="preserve">Stikla audums TG-660P-C </t>
  </si>
  <si>
    <t xml:space="preserve">Kalibrēšanas buferšķīdums ph7 </t>
  </si>
  <si>
    <t xml:space="preserve">Elektrolīts KCl 3M </t>
  </si>
  <si>
    <t xml:space="preserve">Kalibrēšanas buferšķīdums ph4 </t>
  </si>
  <si>
    <t xml:space="preserve">Nātrija hlorīds NaCl t.a </t>
  </si>
  <si>
    <t xml:space="preserve">Kopējais slotas garums ar kātu 130-135cm. Kāta garums 100-110cm. Slotas daļas augstums 23-30cm. Slotas daļas garums 32-36cm.
Slotas daļas platums 3-5cm. Slotas sari izgatavoti no polipropilēna. Slotas lejasdaļā slotas sari ir saspuroti. Viena sara diametrs 0.7-0.8mm. 
Slotas kāts izgatavots no koka. </t>
  </si>
  <si>
    <t xml:space="preserve">Birstes saru garums 50-60cm. Korpusa diametrs  60-80 mm. 
Cieti sari, izgatavoti no polipropilena, konusveida, piemēroti asfalta seguma tīrīšanai. Viena sara diametrs 0,30-0,37 mm. Slotas svars  500-600gr. Paredzēta lietošanai ar koka kātu. 
Kātam paredzētā stiprinājuma vieta ir ar urbumu kāta stiprināšanai un  ir saderīga ar iepirkuma daļas pozīcijā Nr.3 norādīto kātu. </t>
  </si>
  <si>
    <t xml:space="preserve">Kāta garums 145-155cm. Diametrs: 25-28mm. Stiprinājuma caurums: Ø 0,7 cm. Kāts piemērots un saderīgs ar iepirkuma pozīcijā Nr.2 norādīto slotu. </t>
  </si>
  <si>
    <t xml:space="preserve">Sētnieku liekšķere </t>
  </si>
  <si>
    <t>Koncentrēts, apkārtējai videi draudzīgs skābs tualetes tīrītājs. Paredzēts tualetes podu, pisuāru un citu tualetes virsmu tīrīšanai. Līdzeklis aizkavē kaļķakmens nogulsnes kārtas veidošanos. Ir drošs lietošanai uz nerūsējošā tērauda virsmām. Uz organiskas augļu skābes bāzes. Lai iegūtu vēlamo rezultātu, 1L ūdens tiek šķīdināti ne vairāk kā 300ml līdzekļa. Iepakojums 5-10L</t>
  </si>
  <si>
    <t xml:space="preserve">Epoksīda cietinātājs </t>
  </si>
  <si>
    <t>Epoksīda sveķi DER 331</t>
  </si>
  <si>
    <t>Birstīte ar liekšķeri</t>
  </si>
  <si>
    <t xml:space="preserve">Ritošā sastāva  ārējā korpusa tehniskais netīrumu likvidēšanas līdzeklis </t>
  </si>
  <si>
    <t>Ne mazāka kā 37x40 cm. Sastāvā ne mazāk kā 70% poliesters un 30% poliamīds. Notīra netīrumus, taukus, nešķīstošus sāļus. Nospodrina stikla un spoguļu virsmas, neatstājot slaucīšanas pēdas.</t>
  </si>
  <si>
    <t>Liekšķere</t>
  </si>
  <si>
    <t xml:space="preserve">Ne mazāka kā 38x40cm. Uzsūc mitrumu,  netīrumus un putekļus. Lupatas sastāvā poliamīds un poliesteris ne mazāk kā 80% . Neatstāj slaucīšanas pēdas. </t>
  </si>
  <si>
    <t>Grīdas birste bez kāta</t>
  </si>
  <si>
    <t xml:space="preserve">Liekšķetes kopējais augstums ar kātu 100-120 cm. Liekšķeres pamatne izgatavota no polipropilēna. Birstes sari mīksti, izgatavoti no polimeksa materiāla. Birstes sara diametrs  0.25-0.30mm. Sara garums 5-6 cm. Birstes kāts izgatavots no metāla. </t>
  </si>
  <si>
    <t xml:space="preserve">Liekšķeres roktura materiāls - koks, liekšķeres materiāls - cinkots skārds. 
Liekšķeres garums kopā ar kātu 750-800 mm. Liekšķeres pamata  augstums 300 - 350 mm. Liekšķeres platums 200-250 mm. 
</t>
  </si>
  <si>
    <t xml:space="preserve">Universāla smērviela </t>
  </si>
  <si>
    <t>Neatstāj slaucīšanas pēdas. Nodrošina stiklu neaizsvīšanu. Nodrošina bremžu kluču radītoputekļu notīrīšanu no vagonu stiklu ārpuses. Koncentrāts. Lai iegūtu vēlamo rezultātu 1L ūdens tiek šķīdināti ne vairāk kā 20ml līdzekļa.  pH 7.0. Iepakojums: 5 - 10L</t>
  </si>
  <si>
    <t xml:space="preserve">Ritošā sastāva ārējā korpusa mazgāšanai. Likvidē ekspluatācijas netīrumus un bremžu putekļus, kā arī piemērots metāla virsmu attaukošanai no eļļām un smērvielām. Pasargā pārklājumu no korozijas. 
-Ūdeņraža jonu koncentrācija 1% ūdens šķīdumā – 10-12;
-Spirtā šķīstošo vielu masas daļa % - &gt;7;
-Kopējā sārmainība Na2O izteiksmē % - &gt;33.0;
-Ūdens masas daļa % - &lt;14;
-Pulverveida;
-Iepakojums 5-50 kg.
Atbilst ТN(TУ)2149-013-50685486-2005 (MC-203). </t>
  </si>
  <si>
    <t xml:space="preserve">Dažādām virsmām piemērota rokas birstīte ar ērtu rokturi. Birstīte izgatavota no polipropilēna. Birstītes garums 15-18 cm, platums 4-5 cm. Saru garums 2-2.5 cm. Saru diametrs 0.45-0.5mm. Sari cieti, izgatavoti no poliestera.  </t>
  </si>
  <si>
    <t xml:space="preserve">Rokas birstīte </t>
  </si>
  <si>
    <t xml:space="preserve">Birstes kāts un pamatne izgatavots no koka. Birstes kāta un pamatnes kopējais garums 28-33 cm. Saru garums 4-6 cm. Sari vidēji cieti, galos šķelti. </t>
  </si>
  <si>
    <t>Izgatavota no metāla. Platums 20-30cm. Garums 35-45cm. Metāla roktura garums 14-20cm.</t>
  </si>
  <si>
    <t xml:space="preserve">Tilpums 10L. Ērts, ergonomisks plastmasas rokturis. Roktura platums vismaz 1.5cm. </t>
  </si>
  <si>
    <t xml:space="preserve">Vienā pusē abrazīvs materiāls zaļā krāsā. Švamme dzeltenā krāsā ar ergonomisku ieliekumu ērtai lietošanai. Švammes materiāls stringrs un izturīgs, dažādu virsmu (vagonu sēdekļu, remontu cehu sienu) mazgāšanai. Švammes minimālais izmērs 14x6x4 cm.  </t>
  </si>
  <si>
    <t xml:space="preserve">KCl 3 mol/l   pH-metera elektrodiem. </t>
  </si>
  <si>
    <t xml:space="preserve">Kālija hidrogenftalāts C8H5KO4 t.a. </t>
  </si>
  <si>
    <t xml:space="preserve">Piemērots iekštelpu, remontu cehu uzkopšanai. Attauko un atmazgā. Tīra ieēdušos eļļas un tauku traipus. Pielietojams linoleja, flīžu, akmens un plastmasas virsmu mazgāšanai no eļļas traipiem. pH neitrāls. Koncentrāts. Lai iegūtu vēlamo rezultātu,  1L ūdens tiek šķīdināti ne vairāk kā 10ml līdzekļa. Iepakojums 5-10L. </t>
  </si>
  <si>
    <t>Ātri žūstošs aerosols elektroiekārtām</t>
  </si>
  <si>
    <t>Paredzēts kontaktligzdu, elektronikas un elektroiekārtu tīrīšanai. Notīra eļļu, netīrumus un kondensāta atlikumus. Aizsargā no oksidēšanās. Piemērots dažādām virsmām, arī plastmasai un gumijai. Līdzeklis iekļūst grūti aizsniedzamās vietās un ātri nožūst, neatstājot pārpalikumus. Iepakojums nodrošina, ka produktu var lietot vertikāli vai apgrieztā veidā. Izsmidzināms. Iepakojums 300ml - 500 ml aerosolā.</t>
  </si>
  <si>
    <t>Biezums 60mm, izklājums ne mazāks kā 1200x2000mm. Atbilst TN(ТУ*) 2254-001-70465083-2016. Krāsa - rozā, zils vai dzeltens. Porolona cietība 50-55.</t>
  </si>
  <si>
    <t>Biezums 40mm, izklājums ne mazāks kā 1200x2000mm. Atbilst TN(ТУ*) 2254-001-70465083-2016. Krāsa - rozā, zils vai dzeltens. Porolona cietība 50-55.</t>
  </si>
  <si>
    <t>Biezums 20mm, izklājums ne mazāks kā 1200x2000mm. Atbilst TN(ТУ*) 6-55-40-90. Krāsa - rozā, zils vai dzeltens. 
Porolona cietība 50-55.</t>
  </si>
  <si>
    <t xml:space="preserve">Biezums robežās no 4.00-6.0mm. Loksnes izklājums ne mazāks kā 300x300mm. Atbilst GOST(ГОСТ*) 20836-75 tabulas Nr.1., 8.punkta prasībām. Piemērota manšetu un starpliku izgatavošanai. </t>
  </si>
  <si>
    <t>Iepirkuma priekšmets: Tehniskajās specifikācijās noteiktajām prasībām atbilstošas ķīmijas preces, materiāli, uzkopšanas līdzekļi un inventārs.</t>
  </si>
  <si>
    <r>
      <t xml:space="preserve">Purverveida. Izmanto cirkulācijas veida rezerves daļu mazgāšanas iekārtās, kas neparedz noskalošanu ar tīru ūdeni.  Noņem minerālās eļļas, oksīdus, sodrējus, atmosfēras un ekspluatācijas netīrumus. Apstrādā melnos un krāsainos metālus un to sakausējumus, kā arī alumīniju. Zema putošanās. Pasargā pārklājumu no korozijas. Darba šķidruma koncentrāts 5-10 gr/dm3, darba šķidruma temperatūra  no 50 līdz 95 grādi C, sārmainība 8-15, apstrādes laiks 2-5 min. </t>
    </r>
    <r>
      <rPr>
        <sz val="12"/>
        <color indexed="8"/>
        <rFont val="Times New Roman"/>
        <family val="1"/>
      </rPr>
      <t xml:space="preserve">Iepakojums 1-50 kg. 
</t>
    </r>
  </si>
  <si>
    <r>
      <t>Piemērots vītņu, skrūvju un uzgriežņu nostiprināšanai un noblīvēšanai, novēršot to pašatskrūvēšanos vibrācijas ietekmē. Jābūt noturībai pret eļļu vai eļļainām virsmām.  Iepakoju</t>
    </r>
    <r>
      <rPr>
        <sz val="12"/>
        <rFont val="Times New Roman"/>
        <family val="1"/>
      </rPr>
      <t xml:space="preserve">ms 50 - 250ml.                                                                       </t>
    </r>
  </si>
  <si>
    <r>
      <t>m</t>
    </r>
    <r>
      <rPr>
        <vertAlign val="superscript"/>
        <sz val="12"/>
        <color indexed="8"/>
        <rFont val="Times New Roman"/>
        <family val="1"/>
      </rPr>
      <t>2</t>
    </r>
  </si>
  <si>
    <r>
      <rPr>
        <sz val="12"/>
        <color indexed="8"/>
        <rFont val="Times New Roman"/>
        <family val="1"/>
      </rPr>
      <t>Naftas produktu izturīga gumija NBR. Biezums 4mm, ruļļa platums robežās no 800-1200mm.</t>
    </r>
    <r>
      <rPr>
        <sz val="12"/>
        <color indexed="10"/>
        <rFont val="Times New Roman"/>
        <family val="1"/>
      </rPr>
      <t xml:space="preserve"> </t>
    </r>
    <r>
      <rPr>
        <sz val="12"/>
        <color indexed="8"/>
        <rFont val="Times New Roman"/>
        <family val="1"/>
      </rPr>
      <t>Atbilst  GOST R(ГОСТ Р*) 54556-2011.</t>
    </r>
  </si>
  <si>
    <r>
      <t>Diametrs 3mm. Eļļas-benzīna izturīga. 2.klase - spiediens līdz 10 kg/cm</t>
    </r>
    <r>
      <rPr>
        <vertAlign val="superscript"/>
        <sz val="12"/>
        <rFont val="Times New Roman"/>
        <family val="1"/>
      </rPr>
      <t>2</t>
    </r>
    <r>
      <rPr>
        <sz val="12"/>
        <rFont val="Times New Roman"/>
        <family val="1"/>
      </rPr>
      <t xml:space="preserve">. Vidējā cietības grupa. Darba temperarūra no-30 līdz + 50 </t>
    </r>
    <r>
      <rPr>
        <vertAlign val="superscript"/>
        <sz val="12"/>
        <rFont val="Times New Roman"/>
        <family val="1"/>
      </rPr>
      <t>o</t>
    </r>
    <r>
      <rPr>
        <sz val="12"/>
        <rFont val="Times New Roman"/>
        <family val="1"/>
      </rPr>
      <t xml:space="preserve">C. Atbilst GOST(ГОСТ*) 6467-79, tips 4 </t>
    </r>
  </si>
  <si>
    <r>
      <t>Diametrs 4mm. Eļļas-benzīna izturīga. 2.klase - spiediens līdz 10 kg/cm</t>
    </r>
    <r>
      <rPr>
        <vertAlign val="superscript"/>
        <sz val="12"/>
        <color indexed="8"/>
        <rFont val="Times New Roman"/>
        <family val="1"/>
      </rPr>
      <t>2</t>
    </r>
    <r>
      <rPr>
        <sz val="12"/>
        <color indexed="8"/>
        <rFont val="Times New Roman"/>
        <family val="1"/>
      </rPr>
      <t xml:space="preserve">. Vidējā cietības grupa. Darba temperarūra no-30 līdz + 50 </t>
    </r>
    <r>
      <rPr>
        <vertAlign val="superscript"/>
        <sz val="12"/>
        <color indexed="8"/>
        <rFont val="Times New Roman"/>
        <family val="1"/>
      </rPr>
      <t>o</t>
    </r>
    <r>
      <rPr>
        <sz val="12"/>
        <color indexed="8"/>
        <rFont val="Times New Roman"/>
        <family val="1"/>
      </rPr>
      <t xml:space="preserve">C. Atbilst GOST(ГОСТ*) 6467-79, tips 4. </t>
    </r>
  </si>
  <si>
    <r>
      <t>m</t>
    </r>
    <r>
      <rPr>
        <vertAlign val="superscript"/>
        <sz val="12"/>
        <rFont val="Times New Roman"/>
        <family val="1"/>
      </rPr>
      <t>2</t>
    </r>
  </si>
  <si>
    <r>
      <t xml:space="preserve">Krāsa H21 - gaiši brūna. Platums robežās no 1000-1500mm. Atbilst GOST (ГОСТ*) 23367-86.  </t>
    </r>
    <r>
      <rPr>
        <sz val="12"/>
        <color indexed="10"/>
        <rFont val="Times New Roman"/>
        <family val="1"/>
      </rPr>
      <t xml:space="preserve"> </t>
    </r>
  </si>
  <si>
    <r>
      <t xml:space="preserve">Auduma biezums no 3 līdz 4 mm, platums robežās no 800-1000 mm. Maksimālā temperatūras izturība robežās no 550 </t>
    </r>
    <r>
      <rPr>
        <vertAlign val="superscript"/>
        <sz val="12"/>
        <color indexed="8"/>
        <rFont val="Times New Roman"/>
        <family val="1"/>
      </rPr>
      <t>0</t>
    </r>
    <r>
      <rPr>
        <sz val="12"/>
        <color indexed="8"/>
        <rFont val="Times New Roman"/>
        <family val="1"/>
      </rPr>
      <t xml:space="preserve">C līdz 600 </t>
    </r>
    <r>
      <rPr>
        <vertAlign val="superscript"/>
        <sz val="12"/>
        <color indexed="8"/>
        <rFont val="Times New Roman"/>
        <family val="1"/>
      </rPr>
      <t>0</t>
    </r>
    <r>
      <rPr>
        <sz val="12"/>
        <color indexed="8"/>
        <rFont val="Times New Roman"/>
        <family val="1"/>
      </rPr>
      <t>C. Sastāvā keramikas šķiedras 70% , stikla šķiedras 14% , viskoze  16%.</t>
    </r>
  </si>
  <si>
    <r>
      <t>Platums robežās no 100-115cm. Auduma blīvums robežās no 260-280 g/m</t>
    </r>
    <r>
      <rPr>
        <vertAlign val="superscript"/>
        <sz val="12"/>
        <color indexed="8"/>
        <rFont val="Times New Roman"/>
        <family val="1"/>
      </rPr>
      <t>2</t>
    </r>
    <r>
      <rPr>
        <sz val="12"/>
        <color indexed="8"/>
        <rFont val="Times New Roman"/>
        <family val="1"/>
      </rPr>
      <t xml:space="preserve">. </t>
    </r>
  </si>
  <si>
    <r>
      <t>Lentes biezums 0.1mm, platums robežās no 25-30mm. Darba temperatūra 50 +180</t>
    </r>
    <r>
      <rPr>
        <vertAlign val="superscript"/>
        <sz val="12"/>
        <color indexed="8"/>
        <rFont val="Times New Roman"/>
        <family val="1"/>
      </rPr>
      <t>o</t>
    </r>
    <r>
      <rPr>
        <sz val="12"/>
        <color indexed="8"/>
        <rFont val="Times New Roman"/>
        <family val="1"/>
      </rPr>
      <t>C. Atbilst GOST(ГОСТ*) 5937-81.</t>
    </r>
  </si>
  <si>
    <r>
      <t xml:space="preserve">Biezums 0.5mm. Platums ne mazāks kā 100 mm. Karstuma izturība līdz 500 </t>
    </r>
    <r>
      <rPr>
        <vertAlign val="superscript"/>
        <sz val="12"/>
        <rFont val="Times New Roman"/>
        <family val="1"/>
      </rPr>
      <t>0</t>
    </r>
    <r>
      <rPr>
        <sz val="12"/>
        <rFont val="Times New Roman"/>
        <family val="1"/>
      </rPr>
      <t>C.  Atbilst GOST (ГОСТ*) 19170-2001</t>
    </r>
  </si>
  <si>
    <r>
      <t>Elektroizolācijas stikla-vizlas lente. Lentes biezums 0.12mm, platums robežās no 25-30mm. Darba temperatūra līdz 180</t>
    </r>
    <r>
      <rPr>
        <vertAlign val="superscript"/>
        <sz val="12"/>
        <color indexed="8"/>
        <rFont val="Times New Roman"/>
        <family val="1"/>
      </rPr>
      <t>o</t>
    </r>
    <r>
      <rPr>
        <sz val="12"/>
        <color indexed="8"/>
        <rFont val="Times New Roman"/>
        <family val="1"/>
      </rPr>
      <t>C. Atbilst TN(ТУ*) 3492-056-05758799-00.</t>
    </r>
  </si>
  <si>
    <r>
      <t>Nātrija bikarbonāts (soda) NaHCO</t>
    </r>
    <r>
      <rPr>
        <vertAlign val="subscript"/>
        <sz val="12"/>
        <color indexed="8"/>
        <rFont val="Times New Roman"/>
        <family val="1"/>
      </rPr>
      <t>3</t>
    </r>
    <r>
      <rPr>
        <sz val="12"/>
        <color indexed="8"/>
        <rFont val="Times New Roman"/>
        <family val="1"/>
      </rPr>
      <t xml:space="preserve"> </t>
    </r>
  </si>
  <si>
    <r>
      <rPr>
        <sz val="12"/>
        <color indexed="8"/>
        <rFont val="Times New Roman"/>
        <family val="1"/>
      </rPr>
      <t>Atbilst TN(ТУ*) 9192-085-00209527-99, vai 9192-069-00200009527-98,  vai 9192-002-00352816-2004. Iepakojums 1-30kg.</t>
    </r>
    <r>
      <rPr>
        <sz val="12"/>
        <color indexed="10"/>
        <rFont val="Times New Roman"/>
        <family val="1"/>
      </rPr>
      <t xml:space="preserve"> </t>
    </r>
  </si>
  <si>
    <r>
      <t xml:space="preserve">Paredzēts automašīnu vējstiklu mazgāšanai. Piemīt mazgāšanas un attaukošanas īpašības. Neaizsalst pie temperatūras līdz -5 С. Nekaitīgs krāsām un lakām, plastmasas un gumijas detaļām. </t>
    </r>
    <r>
      <rPr>
        <sz val="12"/>
        <color indexed="8"/>
        <rFont val="Times New Roman"/>
        <family val="1"/>
      </rPr>
      <t>Lietošanai gatavs līdzeklis. Iepakojumā ne vairāk kā 50 L. Nepieciešamības gadījumā pasūtītājs var nodrošināt taru.</t>
    </r>
  </si>
  <si>
    <t>Atbilst GOST(ГОСТ*) 8429-77.</t>
  </si>
  <si>
    <t>Birstes garums 25 - 30 cm. Platums 4-4.5 cm. Birstes pamatne izgatavota no polipropilēna. Saru garums 5.5 - 6 cm. Sari mīksti, šķelti. Viena sara diametrs 0.18-0.20 mm. Sari izgatavoti no polimeksa materiāla. Temperatūras izturība līdz 80°С. Paredzēta lietošanai ar kātu. 
Kātam paredzētā stiprinājuma vieta vērsta 30 grādu lenķī un ir saderīga ar kātiem pozīcijām Nr. 8., 9., 10.</t>
  </si>
  <si>
    <t>Birstes garums 40-45cm. Platums 6-8cm. Saru garums 2.5-3.0cm. Birstes pamatne izgatavota no polipropilēna. Cieti sari, izgatavoti no polimeksa materiāla.Viena sara diametrs 0.35-0.70 mm
Temperatūras izturība līdz 80°С. Paredzēta lietošanai ar kātu. 
Kātam paredzētā stiprinājuma vieta vērsta 30 grādu lenķī un ir saderīga ar pozīcijām Nr.8., 9., 10.</t>
  </si>
  <si>
    <t>Birstes garums 27-30cm. Platums 4-6cm. Saru garums 2.5-3.0cm.
Cieti sari, izgatavoti no polipropilēna. Viena sara diametrs 0.3-0.35mm. Temperatūras izturība līdz 80°С. Paredzēta lietošanai ar kātu.
Kātam paredzētā stiprinājuma vieta vērsta 30 grādu lenķī un ir saderīga ar pozīcijām Nr. Nr. 8., 9., 10.</t>
  </si>
  <si>
    <t xml:space="preserve">Toluols  (tehniskais) </t>
  </si>
  <si>
    <t xml:space="preserve">Acetons (tehniskais) </t>
  </si>
  <si>
    <t>Birstes garums 22-25cm. Platums 6-8cm. Saru garums 2.5-3.0cm.
Cieti sari, izgatavoti no polipropilēna. Viena sara diametrs 0.3-0.35mm. Temperatūras izturība līdz 80°С. Paredzēta lietošanai ar kātu. 
Kātam paredzētā stiprinājuma vieta vērsta 30 grādu lenķī un ir saderīga ar kātiem pozīcijām Nr. 8., 9., 10.</t>
  </si>
  <si>
    <t>Birstes garums 40-50cm. Platums 6-8cm. Saru garums 5.5-6.5cm.  Birstes pamatne izgatavota no polipropilēna. Jaukta tipa dabīgie sari (40/60) - mīksti. Paredzēta lietošanai ar kātu. Kātam paredzētā stiprinājuma vieta vērsta 30 grādu lenķī un ir saderīga ar kātiem pozīcijām Nr. 8., 9., 10.</t>
  </si>
  <si>
    <t>Birstes garums 40-45cm. Platums 6-8cm. Saru garums 2.5-3.5cm. 
Cieti sari, izgatavoti no poliestera. Viena sara diametrs 0.30-0.35mm.
Temperatūras izturība līdz 80°С. Paredzēta lietošanai ar kātu. 
Kātam paredzētā stiprinājuma vieta vērsta 30 grādu lenķī un ir saderīga ar kātiem pozīcijām Nr. 8., 9., 10.</t>
  </si>
  <si>
    <t xml:space="preserve">Izgatavots no alumīnija. Garums regulējams vismaz no 220- 400cm. Kāta stiprinājuma vieta saderīga ar iepirkuma daļas pozīcijās Nr. 2., 3., 4., 5., 6., 7. norādītajām birstēm. </t>
  </si>
  <si>
    <t xml:space="preserve">Izgatavots no metāla.  Kāta garums 130-150cm. Kāta stiprinājuma vieta saderīga ar iepirkuma daļas pozīcijās Nr. 2., 3., 4., 5., 6., 7. norādītajām birstēm. 
</t>
  </si>
  <si>
    <t>Sūklis ar gumiju teleskopiskā alumīnija kātā. Sūklis apvilkts ar audeklu. Kāta garums regulējams vismaz no 110-210 cm. Sūkļa un gumijas platums: 25-33 cm.</t>
  </si>
  <si>
    <t>Sūklis ar abrazīvu</t>
  </si>
  <si>
    <t xml:space="preserve">Koncentrēts tīrīšanas līdzeklis iekšējo un ārējo virsmu tīrīšanai. Piemērots vilciena vagonu virsmu tīrīšanai.  Notīra eļļu, dubļus, kukaiņus, darvu,
degvielas notecējumus un citus traipus. Var lietot grīdu tīrīšanai. Pielietojams mākslīgās ādas virsmu un gumijas tepiķu tīrīšanai, industriālo iekārtu, grīdu un sienu attaukošanai, tintes izšķīdināšanai, sienu tīrīšanai pirms krāsošanas, krāsu un bremžu kluču radīto netīrumu notīrīšanai. Tīra sēdekļus, paklājus, salona apšuvumu, plastmasas detaļas. Neatstāj baltus traipus uz virsmas. Var lietot “mitrajiem” putekļu sūcējiem. Sastāvā -  nātrija hidroksīds. Lai iegūtu vēlamo rezultātu, 1L ūdens tiek šķīdināti ne vairāk kā 200ml līdzekļa.  Iepakojums: 1-30L. </t>
  </si>
  <si>
    <t>Paredzēts automašīnu vējstiklu mazgāšanai. Piemīt mazgāšanas un attaukošanas īpašības. Neaizsalst pie temperatūras līdz -30°C. Nekaitīgs krāsām un lakām, plastmasas un gumijas detaļām. Lietošanai gatavs līdzeklis. Iepakojumā ne vairāk kā 50 L. Nepieciešamības gadījumā pasūtītājs var nodrošināt taru.</t>
  </si>
  <si>
    <t>Aizsargā pret mitrumu un koroziju. Atvieglo sarūsējušu detaļu demontāžu, atbrīvo iesprūdušas, sasalušas metāla  detaļas. Atgrūž mitrumu un atstāj smalku eļļas kārtu, lai novērstu mitruma izraisītus īssavienojumus. Piemērots dažādu veidu elektroinstalācijām. Noņem netīrumus,  kvēpus, darvu, taukus no dažādām virsmām, tās nebojājot. Nešķīst ūdenī. Izsmidzināms. Iepakojums 300ml - 500 ml aerosolā.</t>
  </si>
  <si>
    <t>Vinilāda AIKS (АИКС*)</t>
  </si>
  <si>
    <t>Loksnes biezums 1mm, izklājums ne mazāks kā 1000x1500mm. Eļļas – benzīna izturīga, darba temperatūra -40..+250 °C. Atbilst GOST(ГОСТ*) 481-80.</t>
  </si>
  <si>
    <t>Loksnes biezums 1.5mm, izklājums ne mazāks kā 1000x1500mm. Eļļas – benzīna izturīga, darba temperatūra -40..+250 °C. Atbilst  GOST(ГОСТ*) 481-80.</t>
  </si>
  <si>
    <t>Loksnes biezums 0.5mm, izklājums ne mazāks kā 1000x1500mm. Eļļas – benzīna izturīga, darba temperatūra -40..+250 °C. Atbilst GOST(ГОСТ*) 481-80.</t>
  </si>
  <si>
    <t>Loksnes biezums 3mm izklājums ne mazāks kā 1300x500mm. Atbilst GOST(ГОСТ*) 9639-71.</t>
  </si>
  <si>
    <t>Izmērs 750x750 mm, biezums 6 mm. Atbilst GOST(ГОСТ*) 4997-75.</t>
  </si>
  <si>
    <t xml:space="preserve">Izgatavots no alumīnija. Garums regulējams vismaz no 220 - 300cm. Kāta stiprinājuma vieta saderīga ar iepirkuma daļas pozīcijās Nr. 2., 3., 4., 5., 6., 7. norādītajām birstēm. </t>
  </si>
  <si>
    <t>Biezums 8mm, izklājums ne mazāks kā 500x500mm. Atbilst GOST(ГОСТ*) 288-72.</t>
  </si>
  <si>
    <r>
      <rPr>
        <sz val="12"/>
        <color indexed="8"/>
        <rFont val="Times New Roman"/>
        <family val="1"/>
      </rPr>
      <t>Noņem bremžu putekļus no tērauda un to sakausējuma virsmām. Drošs plastmasas un gumijas a</t>
    </r>
    <r>
      <rPr>
        <sz val="12"/>
        <rFont val="Times New Roman"/>
        <family val="1"/>
      </rPr>
      <t>pdarēm, nebojā krāsotas virsmas.  Sastāvā nātrija hidroksīds.</t>
    </r>
    <r>
      <rPr>
        <sz val="12"/>
        <color indexed="8"/>
        <rFont val="Times New Roman"/>
        <family val="1"/>
      </rPr>
      <t xml:space="preserve"> Koncentrāts. Lai iegūtu vēlamo rezultātu, 1L ūdens tiek šķīdināti ne vairāk kā 200ml līdzekļa.  Iepakojums: 1-30L. </t>
    </r>
  </si>
  <si>
    <t xml:space="preserve">Pasūtītāja prasības </t>
  </si>
  <si>
    <t>Nepieciešamais daudzums</t>
  </si>
  <si>
    <t>Pretendenta piedāvājums</t>
  </si>
  <si>
    <t>Cena par mērv. EUR bez PVN</t>
  </si>
  <si>
    <t>Kopējā piedāvātā cena EUR bez PVN</t>
  </si>
  <si>
    <t xml:space="preserve">Kopējā piedāvātā cena EUR bez PVN:						</t>
  </si>
  <si>
    <t>3.pielikums</t>
  </si>
  <si>
    <t>TEHNISKAIS UN FINANŠU PIEDĀVĀJUMS</t>
  </si>
  <si>
    <t>Atbilstība tehniskajām un kvalitātes prasībām (4.kolonna)</t>
  </si>
  <si>
    <t>*norādīts krievu valodā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</si>
</sst>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2" x14ac:knownFonts="1">
    <font>
      <sz val="11"/>
      <color theme="1"/>
      <name val="Calibri"/>
      <family val="2"/>
      <charset val="186"/>
      <scheme val="minor"/>
    </font>
    <font>
      <sz val="12"/>
      <color indexed="8"/>
      <name val="Times New Roman"/>
      <family val="1"/>
      <charset val="186"/>
    </font>
    <font>
      <b/>
      <sz val="12"/>
      <name val="Times New Roman"/>
      <family val="1"/>
      <charset val="186"/>
    </font>
    <font>
      <sz val="10"/>
      <name val="Arial"/>
      <family val="2"/>
    </font>
    <font>
      <sz val="11"/>
      <color indexed="8"/>
      <name val="Times New Roman"/>
      <family val="1"/>
      <charset val="186"/>
    </font>
    <font>
      <sz val="11"/>
      <name val="Times New Roman"/>
      <family val="1"/>
      <charset val="186"/>
    </font>
    <font>
      <b/>
      <sz val="11"/>
      <color indexed="8"/>
      <name val="Times New Roman"/>
      <family val="1"/>
      <charset val="186"/>
    </font>
    <font>
      <sz val="11"/>
      <color indexed="60"/>
      <name val="Times New Roman"/>
      <family val="1"/>
      <charset val="186"/>
    </font>
    <font>
      <sz val="11"/>
      <color indexed="10"/>
      <name val="Times New Roman"/>
      <family val="1"/>
      <charset val="186"/>
    </font>
    <font>
      <sz val="11"/>
      <color indexed="8"/>
      <name val="Times New Roman"/>
      <family val="1"/>
      <charset val="186"/>
    </font>
    <font>
      <b/>
      <sz val="11"/>
      <color indexed="10"/>
      <name val="Times New Roman"/>
      <family val="1"/>
      <charset val="186"/>
    </font>
    <font>
      <b/>
      <sz val="11"/>
      <name val="Times New Roman"/>
      <family val="1"/>
      <charset val="186"/>
    </font>
    <font>
      <sz val="11"/>
      <color indexed="8"/>
      <name val="Calibri"/>
      <family val="2"/>
      <charset val="186"/>
    </font>
    <font>
      <sz val="11"/>
      <color indexed="10"/>
      <name val="Times New Roman"/>
      <family val="1"/>
      <charset val="186"/>
    </font>
    <font>
      <sz val="12"/>
      <color indexed="8"/>
      <name val="Times New Roman"/>
      <family val="1"/>
      <charset val="186"/>
    </font>
    <font>
      <sz val="12"/>
      <color indexed="10"/>
      <name val="Times New Roman"/>
      <family val="1"/>
      <charset val="186"/>
    </font>
    <font>
      <sz val="12"/>
      <color indexed="8"/>
      <name val="Arial"/>
      <family val="2"/>
      <charset val="186"/>
    </font>
    <font>
      <sz val="10"/>
      <name val="Arial"/>
      <family val="2"/>
      <charset val="186"/>
    </font>
    <font>
      <sz val="10"/>
      <name val="Arial"/>
      <family val="2"/>
      <charset val="186"/>
    </font>
    <font>
      <sz val="10"/>
      <name val="Arial"/>
      <family val="2"/>
      <charset val="186"/>
    </font>
    <font>
      <sz val="9"/>
      <name val="Arial"/>
      <family val="2"/>
    </font>
    <font>
      <sz val="10"/>
      <name val="Arial"/>
      <family val="2"/>
      <charset val="186"/>
    </font>
    <font>
      <sz val="10"/>
      <name val="Arial"/>
      <family val="2"/>
      <charset val="186"/>
    </font>
    <font>
      <b/>
      <sz val="10"/>
      <name val="Times New Roman"/>
      <family val="1"/>
    </font>
    <font>
      <sz val="11"/>
      <color indexed="8"/>
      <name val="Meiryo"/>
      <family val="2"/>
      <charset val="186"/>
    </font>
    <font>
      <b/>
      <sz val="11"/>
      <name val="Times New Roman"/>
      <family val="1"/>
    </font>
    <font>
      <sz val="12"/>
      <name val="Times New Roman"/>
      <family val="1"/>
      <charset val="186"/>
    </font>
    <font>
      <sz val="9"/>
      <name val="Times New Roman"/>
      <family val="1"/>
      <charset val="186"/>
    </font>
    <font>
      <b/>
      <sz val="8"/>
      <color indexed="81"/>
      <name val="Tahoma"/>
      <family val="2"/>
    </font>
    <font>
      <sz val="8"/>
      <color indexed="81"/>
      <name val="Tahoma"/>
      <family val="2"/>
    </font>
    <font>
      <sz val="11"/>
      <color indexed="10"/>
      <name val="Meiryo"/>
      <family val="2"/>
      <charset val="128"/>
    </font>
    <font>
      <sz val="9.35"/>
      <color indexed="10"/>
      <name val="Times New Roman"/>
      <family val="1"/>
      <charset val="186"/>
    </font>
    <font>
      <sz val="8"/>
      <name val="Calibri"/>
      <family val="2"/>
      <charset val="186"/>
    </font>
    <font>
      <sz val="14"/>
      <color indexed="17"/>
      <name val="Garamond"/>
      <family val="1"/>
      <charset val="186"/>
    </font>
    <font>
      <strike/>
      <sz val="12"/>
      <color indexed="8"/>
      <name val="Times New Roman"/>
      <family val="1"/>
      <charset val="186"/>
    </font>
    <font>
      <sz val="11"/>
      <name val="Times New Roman"/>
      <family val="1"/>
    </font>
    <font>
      <sz val="13"/>
      <name val="Times New Roman"/>
      <family val="1"/>
    </font>
    <font>
      <sz val="12"/>
      <name val="Times New Roman"/>
      <family val="1"/>
    </font>
    <font>
      <sz val="11"/>
      <color theme="1"/>
      <name val="Calibri"/>
      <family val="2"/>
      <charset val="186"/>
      <scheme val="minor"/>
    </font>
    <font>
      <sz val="11"/>
      <color theme="1"/>
      <name val="Calibri"/>
      <family val="2"/>
      <scheme val="minor"/>
    </font>
    <font>
      <sz val="10"/>
      <color theme="1"/>
      <name val="Arial"/>
      <family val="2"/>
      <charset val="186"/>
    </font>
    <font>
      <b/>
      <sz val="11"/>
      <color theme="1"/>
      <name val="Calibri"/>
      <family val="2"/>
      <charset val="186"/>
      <scheme val="minor"/>
    </font>
    <font>
      <sz val="11"/>
      <color rgb="FFFF0000"/>
      <name val="Calibri"/>
      <family val="2"/>
      <charset val="186"/>
      <scheme val="minor"/>
    </font>
    <font>
      <sz val="14"/>
      <color theme="1"/>
      <name val="Garamond"/>
      <family val="1"/>
      <charset val="186"/>
    </font>
    <font>
      <sz val="11"/>
      <color theme="1"/>
      <name val="Times New Roman"/>
      <family val="1"/>
      <charset val="186"/>
    </font>
    <font>
      <i/>
      <sz val="11"/>
      <color rgb="FFC00000"/>
      <name val="Times New Roman"/>
      <family val="1"/>
      <charset val="186"/>
    </font>
    <font>
      <sz val="11"/>
      <color rgb="FF000000"/>
      <name val="Times New Roman"/>
      <family val="1"/>
      <charset val="186"/>
    </font>
    <font>
      <sz val="11"/>
      <color theme="3" tint="0.39997558519241921"/>
      <name val="Calibri"/>
      <family val="2"/>
      <charset val="186"/>
      <scheme val="minor"/>
    </font>
    <font>
      <b/>
      <sz val="11"/>
      <color theme="1"/>
      <name val="Times New Roman"/>
      <family val="1"/>
      <charset val="186"/>
    </font>
    <font>
      <sz val="11"/>
      <color theme="5" tint="-0.249977111117893"/>
      <name val="Calibri"/>
      <family val="2"/>
      <charset val="186"/>
      <scheme val="minor"/>
    </font>
    <font>
      <sz val="12"/>
      <color rgb="FF000000"/>
      <name val="Times New Roman"/>
      <family val="1"/>
      <charset val="186"/>
    </font>
    <font>
      <sz val="12"/>
      <color theme="3" tint="0.39997558519241921"/>
      <name val="Times New Roman"/>
      <family val="1"/>
      <charset val="186"/>
    </font>
    <font>
      <sz val="12"/>
      <color theme="5" tint="-0.249977111117893"/>
      <name val="Times New Roman"/>
      <family val="1"/>
      <charset val="186"/>
    </font>
    <font>
      <sz val="12"/>
      <color rgb="FF1F497D"/>
      <name val="Times New Roman"/>
      <family val="1"/>
      <charset val="186"/>
    </font>
    <font>
      <b/>
      <sz val="11"/>
      <color theme="3" tint="0.39997558519241921"/>
      <name val="Calibri"/>
      <family val="2"/>
      <charset val="186"/>
      <scheme val="minor"/>
    </font>
    <font>
      <b/>
      <sz val="11"/>
      <color theme="5" tint="-0.249977111117893"/>
      <name val="Calibri"/>
      <family val="2"/>
      <charset val="186"/>
      <scheme val="minor"/>
    </font>
    <font>
      <sz val="12"/>
      <color theme="1"/>
      <name val="Times New Roman"/>
      <family val="1"/>
      <charset val="186"/>
    </font>
    <font>
      <b/>
      <sz val="11"/>
      <name val="Calibri"/>
      <family val="2"/>
      <charset val="186"/>
      <scheme val="minor"/>
    </font>
    <font>
      <sz val="9"/>
      <color theme="1"/>
      <name val="Times New Roman"/>
      <family val="1"/>
      <charset val="186"/>
    </font>
    <font>
      <i/>
      <sz val="11"/>
      <color rgb="FF0070C0"/>
      <name val="Times New Roman"/>
      <family val="1"/>
      <charset val="186"/>
    </font>
    <font>
      <sz val="11"/>
      <color rgb="FF000000"/>
      <name val="Calibri"/>
      <family val="2"/>
      <charset val="186"/>
      <scheme val="minor"/>
    </font>
    <font>
      <b/>
      <i/>
      <sz val="11"/>
      <color theme="1"/>
      <name val="Times New Roman"/>
      <family val="1"/>
      <charset val="186"/>
    </font>
    <font>
      <sz val="9"/>
      <color rgb="FF000000"/>
      <name val="Times New Roman"/>
      <family val="1"/>
      <charset val="186"/>
    </font>
    <font>
      <sz val="11"/>
      <color rgb="FFFF0000"/>
      <name val="Times New Roman"/>
      <family val="1"/>
      <charset val="186"/>
    </font>
    <font>
      <sz val="11"/>
      <color rgb="FFC00000"/>
      <name val="Times New Roman"/>
      <family val="1"/>
      <charset val="186"/>
    </font>
    <font>
      <sz val="11"/>
      <color theme="1" tint="4.9989318521683403E-2"/>
      <name val="Times New Roman"/>
      <family val="1"/>
      <charset val="186"/>
    </font>
    <font>
      <b/>
      <sz val="11"/>
      <color rgb="FFC00000"/>
      <name val="Times New Roman"/>
      <family val="1"/>
      <charset val="186"/>
    </font>
    <font>
      <sz val="11"/>
      <color rgb="FFC00000"/>
      <name val="Calibri"/>
      <family val="2"/>
      <charset val="186"/>
      <scheme val="minor"/>
    </font>
    <font>
      <sz val="10"/>
      <color rgb="FF000000"/>
      <name val="Times New Roman"/>
      <family val="1"/>
      <charset val="186"/>
    </font>
    <font>
      <sz val="10"/>
      <color theme="1"/>
      <name val="Calibri"/>
      <family val="2"/>
      <charset val="186"/>
      <scheme val="minor"/>
    </font>
    <font>
      <b/>
      <sz val="11"/>
      <color theme="1"/>
      <name val="Calibri"/>
      <family val="2"/>
      <scheme val="minor"/>
    </font>
    <font>
      <b/>
      <sz val="11"/>
      <color rgb="FF000000"/>
      <name val="Times New Roman"/>
      <family val="1"/>
    </font>
    <font>
      <b/>
      <i/>
      <sz val="11"/>
      <color rgb="FF0070C0"/>
      <name val="Times New Roman"/>
      <family val="1"/>
    </font>
    <font>
      <b/>
      <i/>
      <sz val="11"/>
      <color rgb="FFC00000"/>
      <name val="Times New Roman"/>
      <family val="1"/>
    </font>
    <font>
      <b/>
      <sz val="10"/>
      <color theme="1"/>
      <name val="Times New Roman"/>
      <family val="1"/>
    </font>
    <font>
      <i/>
      <sz val="11"/>
      <color theme="1"/>
      <name val="Calibri"/>
      <family val="2"/>
      <charset val="186"/>
      <scheme val="minor"/>
    </font>
    <font>
      <sz val="10"/>
      <color theme="1"/>
      <name val="Calibri"/>
      <family val="2"/>
      <scheme val="minor"/>
    </font>
    <font>
      <b/>
      <i/>
      <sz val="11"/>
      <color theme="1"/>
      <name val="Calibri"/>
      <family val="2"/>
      <charset val="186"/>
      <scheme val="minor"/>
    </font>
    <font>
      <b/>
      <sz val="10"/>
      <color theme="1"/>
      <name val="Arial"/>
      <family val="2"/>
      <charset val="186"/>
    </font>
    <font>
      <sz val="11"/>
      <name val="Calibri"/>
      <family val="2"/>
      <charset val="186"/>
      <scheme val="minor"/>
    </font>
    <font>
      <sz val="12"/>
      <color rgb="FFFF0000"/>
      <name val="Times New Roman"/>
      <family val="1"/>
      <charset val="186"/>
    </font>
    <font>
      <b/>
      <sz val="12"/>
      <color theme="1"/>
      <name val="Times New Roman"/>
      <family val="1"/>
      <charset val="186"/>
    </font>
    <font>
      <sz val="14"/>
      <color theme="1"/>
      <name val="Times New Roman"/>
      <family val="1"/>
    </font>
    <font>
      <sz val="12"/>
      <color rgb="FFFF0000"/>
      <name val="Times New Roman"/>
      <family val="1"/>
    </font>
    <font>
      <sz val="11"/>
      <color rgb="FFFF0000"/>
      <name val="Times New Roman"/>
      <family val="1"/>
    </font>
    <font>
      <sz val="12"/>
      <color theme="1"/>
      <name val="Times New Roman"/>
      <family val="1"/>
    </font>
    <font>
      <sz val="13"/>
      <color rgb="FFFF0000"/>
      <name val="Times New Roman"/>
      <family val="1"/>
    </font>
    <font>
      <sz val="11"/>
      <color rgb="FF0070C0"/>
      <name val="Times New Roman"/>
      <family val="1"/>
      <charset val="186"/>
    </font>
    <font>
      <b/>
      <sz val="11"/>
      <color rgb="FF000000"/>
      <name val="Times New Roman"/>
      <family val="1"/>
      <charset val="186"/>
    </font>
    <font>
      <b/>
      <sz val="12"/>
      <color theme="5" tint="-0.249977111117893"/>
      <name val="Times New Roman"/>
      <family val="1"/>
      <charset val="186"/>
    </font>
    <font>
      <b/>
      <sz val="12"/>
      <color theme="3" tint="0.39997558519241921"/>
      <name val="Times New Roman"/>
      <family val="1"/>
      <charset val="186"/>
    </font>
    <font>
      <b/>
      <sz val="14"/>
      <color theme="1"/>
      <name val="Calibri"/>
      <family val="2"/>
      <charset val="186"/>
      <scheme val="minor"/>
    </font>
    <font>
      <b/>
      <sz val="12"/>
      <color theme="1"/>
      <name val="Times New Roman"/>
      <family val="1"/>
    </font>
    <font>
      <sz val="12"/>
      <color indexed="8"/>
      <name val="Times New Roman"/>
      <family val="1"/>
    </font>
    <font>
      <vertAlign val="superscript"/>
      <sz val="12"/>
      <color indexed="8"/>
      <name val="Times New Roman"/>
      <family val="1"/>
    </font>
    <font>
      <sz val="12"/>
      <color indexed="10"/>
      <name val="Times New Roman"/>
      <family val="1"/>
    </font>
    <font>
      <vertAlign val="superscript"/>
      <sz val="12"/>
      <name val="Times New Roman"/>
      <family val="1"/>
    </font>
    <font>
      <vertAlign val="subscript"/>
      <sz val="12"/>
      <color indexed="8"/>
      <name val="Times New Roman"/>
      <family val="1"/>
    </font>
    <font>
      <sz val="12"/>
      <color rgb="FF000000"/>
      <name val="Times New Roman"/>
      <family val="1"/>
    </font>
    <font>
      <b/>
      <sz val="14"/>
      <color theme="1"/>
      <name val="Times New Roman"/>
      <family val="1"/>
    </font>
    <font>
      <b/>
      <sz val="13"/>
      <name val="Times New Roman"/>
      <family val="1"/>
      <charset val="186"/>
    </font>
    <font>
      <i/>
      <sz val="12"/>
      <color theme="1"/>
      <name val="Times New Roman"/>
      <family val="1"/>
      <charset val="186"/>
    </font>
  </fonts>
  <fills count="22">
    <fill>
      <patternFill patternType="none"/>
    </fill>
    <fill>
      <patternFill patternType="gray125"/>
    </fill>
    <fill>
      <patternFill patternType="solid">
        <fgColor indexed="9"/>
      </patternFill>
    </fill>
    <fill>
      <patternFill patternType="solid">
        <fgColor indexed="42"/>
        <bgColor indexed="27"/>
      </patternFill>
    </fill>
    <fill>
      <patternFill patternType="solid">
        <fgColor rgb="FFE8AEAA"/>
        <bgColor indexed="29"/>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
      <patternFill patternType="solid">
        <fgColor rgb="FF66FF33"/>
        <bgColor indexed="64"/>
      </patternFill>
    </fill>
    <fill>
      <patternFill patternType="solid">
        <fgColor theme="5"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rgb="FF00B0F0"/>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s>
  <cellStyleXfs count="18">
    <xf numFmtId="0" fontId="0" fillId="0" borderId="0"/>
    <xf numFmtId="0" fontId="17" fillId="0" borderId="0"/>
    <xf numFmtId="0" fontId="17" fillId="0" borderId="0"/>
    <xf numFmtId="0" fontId="38" fillId="0" borderId="0"/>
    <xf numFmtId="0" fontId="21" fillId="0" borderId="0"/>
    <xf numFmtId="0" fontId="17" fillId="0" borderId="0"/>
    <xf numFmtId="0" fontId="3" fillId="0" borderId="0"/>
    <xf numFmtId="0" fontId="39" fillId="0" borderId="0"/>
    <xf numFmtId="0" fontId="40" fillId="0" borderId="0"/>
    <xf numFmtId="0" fontId="38" fillId="0" borderId="0"/>
    <xf numFmtId="0" fontId="19" fillId="2" borderId="0"/>
    <xf numFmtId="0" fontId="21" fillId="2" borderId="0"/>
    <xf numFmtId="0" fontId="17" fillId="2" borderId="0"/>
    <xf numFmtId="0" fontId="22" fillId="2" borderId="0"/>
    <xf numFmtId="0" fontId="18" fillId="0" borderId="0"/>
    <xf numFmtId="9" fontId="39" fillId="0" borderId="0" applyFont="0" applyFill="0" applyBorder="0" applyAlignment="0" applyProtection="0"/>
    <xf numFmtId="0" fontId="43" fillId="4" borderId="0" applyNumberFormat="0" applyBorder="0" applyAlignment="0" applyProtection="0"/>
    <xf numFmtId="0" fontId="33" fillId="3" borderId="0" applyNumberFormat="0" applyBorder="0" applyAlignment="0" applyProtection="0"/>
  </cellStyleXfs>
  <cellXfs count="997">
    <xf numFmtId="0" fontId="0" fillId="0" borderId="0" xfId="0"/>
    <xf numFmtId="0" fontId="0" fillId="0" borderId="1" xfId="0" applyFill="1" applyBorder="1"/>
    <xf numFmtId="0" fontId="0" fillId="0" borderId="1" xfId="0" applyBorder="1"/>
    <xf numFmtId="0" fontId="44" fillId="0" borderId="0" xfId="0" applyFont="1" applyAlignment="1">
      <alignment horizontal="center"/>
    </xf>
    <xf numFmtId="0" fontId="44" fillId="0" borderId="0" xfId="0" applyFont="1" applyAlignment="1">
      <alignment horizontal="center" vertical="center"/>
    </xf>
    <xf numFmtId="0" fontId="45"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 xfId="0" applyFont="1" applyBorder="1" applyAlignment="1">
      <alignment horizontal="center" vertical="center"/>
    </xf>
    <xf numFmtId="0" fontId="46" fillId="0" borderId="1" xfId="0" applyFont="1" applyBorder="1" applyAlignment="1">
      <alignment horizontal="center" vertical="center" wrapText="1"/>
    </xf>
    <xf numFmtId="0" fontId="44" fillId="0" borderId="1" xfId="0" applyFont="1" applyBorder="1" applyAlignment="1">
      <alignment horizontal="left" vertical="center" wrapText="1"/>
    </xf>
    <xf numFmtId="0" fontId="44" fillId="0" borderId="0" xfId="0" applyFont="1"/>
    <xf numFmtId="0" fontId="44" fillId="0" borderId="1" xfId="0" applyFont="1" applyBorder="1" applyAlignment="1">
      <alignment horizontal="center"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44" fillId="0" borderId="6" xfId="0" applyFont="1" applyBorder="1" applyAlignment="1">
      <alignment horizontal="left" vertical="center" wrapText="1"/>
    </xf>
    <xf numFmtId="0" fontId="44" fillId="0" borderId="7" xfId="0" applyFont="1" applyBorder="1" applyAlignment="1">
      <alignment horizontal="lef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44" fillId="0" borderId="4" xfId="0" applyFont="1" applyBorder="1" applyAlignment="1">
      <alignment horizontal="center" vertical="center" wrapText="1"/>
    </xf>
    <xf numFmtId="0" fontId="44" fillId="0" borderId="4" xfId="0" applyFont="1" applyFill="1" applyBorder="1" applyAlignment="1">
      <alignment horizontal="left" vertical="center" wrapText="1"/>
    </xf>
    <xf numFmtId="0" fontId="44" fillId="0" borderId="5" xfId="0" applyFont="1" applyBorder="1" applyAlignment="1">
      <alignment horizontal="center" vertical="center" wrapText="1"/>
    </xf>
    <xf numFmtId="0" fontId="46" fillId="0" borderId="5" xfId="0" applyFont="1" applyBorder="1" applyAlignment="1">
      <alignment horizontal="center" vertical="center" wrapText="1"/>
    </xf>
    <xf numFmtId="0" fontId="44" fillId="0" borderId="5" xfId="0" applyFont="1" applyBorder="1" applyAlignment="1">
      <alignment horizontal="left" vertical="top" wrapText="1"/>
    </xf>
    <xf numFmtId="0" fontId="44" fillId="0" borderId="9" xfId="0" applyFont="1" applyBorder="1" applyAlignment="1">
      <alignment horizontal="center" vertical="center"/>
    </xf>
    <xf numFmtId="0" fontId="0" fillId="0" borderId="1" xfId="0" applyBorder="1" applyAlignment="1">
      <alignment horizontal="center"/>
    </xf>
    <xf numFmtId="0" fontId="44"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4" fillId="0" borderId="11" xfId="0" applyFont="1" applyBorder="1" applyAlignment="1">
      <alignment horizontal="left" vertical="center" wrapText="1"/>
    </xf>
    <xf numFmtId="0" fontId="44" fillId="0" borderId="11" xfId="0" applyFont="1" applyBorder="1" applyAlignment="1">
      <alignment horizontal="center" vertical="center" wrapText="1"/>
    </xf>
    <xf numFmtId="0" fontId="46"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2" xfId="0" applyFont="1" applyBorder="1" applyAlignment="1">
      <alignment horizontal="center" vertical="center"/>
    </xf>
    <xf numFmtId="0" fontId="0" fillId="0" borderId="13" xfId="0" applyBorder="1"/>
    <xf numFmtId="0" fontId="0" fillId="0" borderId="13" xfId="0" applyBorder="1" applyAlignment="1">
      <alignment horizontal="center"/>
    </xf>
    <xf numFmtId="0" fontId="44" fillId="0" borderId="0" xfId="0" applyFont="1" applyAlignment="1">
      <alignment horizontal="left" wrapText="1"/>
    </xf>
    <xf numFmtId="0" fontId="44" fillId="0" borderId="0" xfId="0" applyFont="1" applyBorder="1" applyAlignment="1">
      <alignment horizontal="center" wrapText="1"/>
    </xf>
    <xf numFmtId="0" fontId="44" fillId="0" borderId="0" xfId="0" applyFont="1" applyBorder="1" applyAlignment="1">
      <alignment wrapText="1"/>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xf numFmtId="0" fontId="0" fillId="0" borderId="0" xfId="0"/>
    <xf numFmtId="2" fontId="46"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xf>
    <xf numFmtId="0" fontId="47" fillId="0" borderId="0" xfId="0" applyFont="1" applyFill="1"/>
    <xf numFmtId="0" fontId="47" fillId="0" borderId="1" xfId="0" applyFont="1" applyFill="1" applyBorder="1"/>
    <xf numFmtId="0" fontId="45" fillId="0" borderId="0" xfId="0" applyFont="1" applyFill="1" applyAlignment="1">
      <alignment horizontal="center" vertical="center"/>
    </xf>
    <xf numFmtId="0" fontId="48" fillId="0" borderId="0" xfId="0" applyFont="1" applyFill="1" applyAlignment="1">
      <alignment horizontal="center" vertical="center"/>
    </xf>
    <xf numFmtId="0" fontId="41" fillId="0" borderId="0" xfId="0" applyFont="1" applyFill="1" applyAlignment="1">
      <alignment horizontal="center" vertical="top"/>
    </xf>
    <xf numFmtId="0" fontId="49" fillId="0" borderId="1" xfId="0" applyFont="1" applyFill="1" applyBorder="1" applyAlignment="1">
      <alignment vertical="top"/>
    </xf>
    <xf numFmtId="0" fontId="49" fillId="0" borderId="0" xfId="0" applyFont="1" applyFill="1" applyAlignment="1">
      <alignment vertical="top"/>
    </xf>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47" fillId="0" borderId="0" xfId="0" applyFont="1"/>
    <xf numFmtId="0" fontId="51" fillId="0" borderId="1" xfId="0" applyFont="1" applyBorder="1" applyAlignment="1">
      <alignment horizontal="center" vertical="center" wrapText="1"/>
    </xf>
    <xf numFmtId="0" fontId="51" fillId="0" borderId="1" xfId="0" applyFont="1" applyBorder="1" applyAlignment="1">
      <alignment horizontal="center" vertical="center"/>
    </xf>
    <xf numFmtId="0" fontId="49" fillId="0" borderId="0" xfId="0" applyFont="1"/>
    <xf numFmtId="0" fontId="52" fillId="0" borderId="1" xfId="0" applyFont="1" applyBorder="1" applyAlignment="1">
      <alignment horizontal="center" vertical="center" wrapText="1"/>
    </xf>
    <xf numFmtId="0" fontId="52" fillId="0" borderId="1" xfId="0" applyFont="1" applyBorder="1" applyAlignment="1">
      <alignment horizontal="center" vertical="center"/>
    </xf>
    <xf numFmtId="0" fontId="50" fillId="0" borderId="1" xfId="0" applyFont="1" applyBorder="1" applyAlignment="1">
      <alignment vertical="center" wrapText="1"/>
    </xf>
    <xf numFmtId="0" fontId="50" fillId="0" borderId="1" xfId="0" applyFont="1" applyBorder="1" applyAlignment="1">
      <alignment vertical="center"/>
    </xf>
    <xf numFmtId="0" fontId="53" fillId="0" borderId="0" xfId="0" applyFont="1"/>
    <xf numFmtId="0" fontId="0" fillId="0" borderId="1" xfId="0" applyBorder="1" applyAlignment="1">
      <alignment wrapText="1"/>
    </xf>
    <xf numFmtId="0" fontId="41" fillId="0" borderId="0" xfId="0" applyFont="1"/>
    <xf numFmtId="0" fontId="54" fillId="0" borderId="0" xfId="0" applyFont="1"/>
    <xf numFmtId="0" fontId="55" fillId="0" borderId="0" xfId="0" applyFont="1"/>
    <xf numFmtId="0" fontId="0" fillId="0" borderId="14" xfId="0" applyBorder="1" applyAlignment="1">
      <alignment wrapText="1"/>
    </xf>
    <xf numFmtId="2" fontId="0" fillId="0" borderId="14" xfId="0" applyNumberFormat="1" applyFill="1" applyBorder="1"/>
    <xf numFmtId="0" fontId="46" fillId="0" borderId="14" xfId="0" applyFont="1" applyFill="1" applyBorder="1" applyAlignment="1">
      <alignment horizontal="right" vertical="top" wrapText="1"/>
    </xf>
    <xf numFmtId="0" fontId="0" fillId="0" borderId="14" xfId="0" applyFill="1" applyBorder="1"/>
    <xf numFmtId="2" fontId="0" fillId="0" borderId="14" xfId="0" applyNumberFormat="1" applyFill="1" applyBorder="1" applyAlignment="1">
      <alignment horizontal="center" vertical="center"/>
    </xf>
    <xf numFmtId="0" fontId="46" fillId="0" borderId="14" xfId="0" applyFont="1" applyFill="1" applyBorder="1" applyAlignment="1">
      <alignment horizontal="center" vertical="center" wrapText="1"/>
    </xf>
    <xf numFmtId="2" fontId="44" fillId="0" borderId="14" xfId="0" applyNumberFormat="1" applyFont="1" applyFill="1" applyBorder="1" applyAlignment="1">
      <alignment horizontal="center" vertical="center"/>
    </xf>
    <xf numFmtId="0" fontId="44" fillId="0" borderId="14" xfId="0" applyFont="1" applyBorder="1" applyAlignment="1">
      <alignment horizontal="center" vertical="center"/>
    </xf>
    <xf numFmtId="0" fontId="44"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56" fillId="0" borderId="14" xfId="0" applyFont="1" applyFill="1" applyBorder="1" applyAlignment="1">
      <alignment horizontal="center" vertical="center"/>
    </xf>
    <xf numFmtId="2" fontId="46" fillId="0" borderId="14" xfId="0" applyNumberFormat="1" applyFont="1" applyFill="1" applyBorder="1" applyAlignment="1">
      <alignment horizontal="right" vertical="top" wrapText="1"/>
    </xf>
    <xf numFmtId="0" fontId="56" fillId="0" borderId="14" xfId="0" applyFont="1" applyFill="1" applyBorder="1"/>
    <xf numFmtId="0" fontId="57" fillId="5" borderId="0" xfId="0" applyFont="1" applyFill="1" applyAlignment="1">
      <alignment horizontal="center" vertical="top"/>
    </xf>
    <xf numFmtId="0" fontId="57" fillId="6" borderId="0" xfId="0" applyFont="1" applyFill="1" applyAlignment="1">
      <alignment horizontal="center" vertical="top"/>
    </xf>
    <xf numFmtId="0" fontId="58" fillId="0" borderId="1" xfId="0" applyFont="1" applyBorder="1" applyAlignment="1">
      <alignment horizontal="center" vertical="center"/>
    </xf>
    <xf numFmtId="0" fontId="58" fillId="0" borderId="16" xfId="0" applyFont="1" applyBorder="1" applyAlignment="1">
      <alignment horizontal="center" vertical="center"/>
    </xf>
    <xf numFmtId="0" fontId="44" fillId="0" borderId="17" xfId="0" applyFont="1" applyFill="1" applyBorder="1" applyAlignment="1">
      <alignment horizontal="center" vertical="center"/>
    </xf>
    <xf numFmtId="2" fontId="44" fillId="0" borderId="1" xfId="0" applyNumberFormat="1" applyFont="1" applyFill="1" applyBorder="1" applyAlignment="1">
      <alignment horizontal="center" vertical="center" wrapText="1"/>
    </xf>
    <xf numFmtId="0" fontId="56" fillId="0" borderId="1" xfId="0" applyFont="1" applyFill="1" applyBorder="1"/>
    <xf numFmtId="0" fontId="44" fillId="0" borderId="13" xfId="0" applyFont="1" applyFill="1" applyBorder="1" applyAlignment="1">
      <alignment horizontal="center" vertical="center"/>
    </xf>
    <xf numFmtId="0" fontId="44" fillId="0" borderId="18" xfId="0" applyFont="1" applyFill="1" applyBorder="1" applyAlignment="1">
      <alignment horizontal="center" vertical="center"/>
    </xf>
    <xf numFmtId="0" fontId="48" fillId="0" borderId="1" xfId="0" applyFont="1" applyFill="1" applyBorder="1" applyAlignment="1">
      <alignment horizontal="center" vertical="center" wrapText="1"/>
    </xf>
    <xf numFmtId="0" fontId="0" fillId="0" borderId="0" xfId="0" applyFill="1"/>
    <xf numFmtId="0" fontId="59" fillId="0" borderId="2" xfId="0" applyFont="1" applyFill="1" applyBorder="1" applyAlignment="1">
      <alignment horizontal="center" vertical="center" wrapText="1"/>
    </xf>
    <xf numFmtId="0" fontId="46" fillId="0" borderId="1" xfId="0" applyFont="1" applyFill="1" applyBorder="1" applyAlignment="1">
      <alignment vertical="center" wrapText="1"/>
    </xf>
    <xf numFmtId="0" fontId="44" fillId="0" borderId="1" xfId="0" applyFont="1" applyFill="1" applyBorder="1" applyAlignment="1">
      <alignment vertical="center" wrapText="1"/>
    </xf>
    <xf numFmtId="0" fontId="44"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vertical="center" wrapText="1"/>
    </xf>
    <xf numFmtId="0" fontId="46" fillId="0" borderId="1" xfId="0" applyFont="1" applyFill="1" applyBorder="1" applyAlignment="1">
      <alignment vertical="center"/>
    </xf>
    <xf numFmtId="0" fontId="5" fillId="0" borderId="1" xfId="6" applyFont="1" applyFill="1" applyBorder="1" applyAlignment="1">
      <alignment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60" fillId="0" borderId="1" xfId="0" applyFont="1" applyFill="1" applyBorder="1" applyAlignment="1">
      <alignment vertical="center" wrapText="1"/>
    </xf>
    <xf numFmtId="0" fontId="5" fillId="0" borderId="1" xfId="0" applyFont="1" applyFill="1" applyBorder="1" applyAlignment="1">
      <alignment horizontal="center" vertical="center" wrapText="1"/>
    </xf>
    <xf numFmtId="164" fontId="44"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44" fillId="0" borderId="0" xfId="0" applyFont="1" applyFill="1" applyAlignment="1">
      <alignment horizontal="center" vertical="center"/>
    </xf>
    <xf numFmtId="0" fontId="46" fillId="0" borderId="1" xfId="0" applyFont="1" applyFill="1" applyBorder="1" applyAlignment="1">
      <alignment horizontal="center" vertical="center"/>
    </xf>
    <xf numFmtId="0" fontId="44" fillId="0" borderId="0" xfId="0" applyFont="1" applyFill="1" applyAlignment="1">
      <alignment vertical="center"/>
    </xf>
    <xf numFmtId="0" fontId="59" fillId="0" borderId="0" xfId="0" applyFont="1" applyFill="1" applyAlignment="1">
      <alignment horizontal="center" vertical="center"/>
    </xf>
    <xf numFmtId="0" fontId="44" fillId="0" borderId="19" xfId="0" applyFont="1"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xf>
    <xf numFmtId="0" fontId="61" fillId="0" borderId="0" xfId="0" applyFont="1" applyFill="1" applyAlignment="1">
      <alignment horizontal="left"/>
    </xf>
    <xf numFmtId="0" fontId="44" fillId="0" borderId="0" xfId="0" applyFont="1" applyFill="1" applyAlignment="1">
      <alignment horizontal="center"/>
    </xf>
    <xf numFmtId="0" fontId="44" fillId="0" borderId="1" xfId="0" applyFont="1" applyFill="1" applyBorder="1" applyAlignment="1">
      <alignment horizontal="center" wrapText="1"/>
    </xf>
    <xf numFmtId="0" fontId="62" fillId="0" borderId="20"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63" fillId="0" borderId="1" xfId="0" applyFont="1" applyFill="1" applyBorder="1" applyAlignment="1">
      <alignment horizontal="center" vertical="center"/>
    </xf>
    <xf numFmtId="0" fontId="63" fillId="0" borderId="1" xfId="0" applyFont="1" applyFill="1" applyBorder="1" applyAlignment="1">
      <alignment horizontal="center" vertical="center" wrapText="1"/>
    </xf>
    <xf numFmtId="0" fontId="63" fillId="0" borderId="13" xfId="0" applyFont="1" applyFill="1" applyBorder="1" applyAlignment="1">
      <alignment horizontal="center" vertical="center"/>
    </xf>
    <xf numFmtId="0" fontId="42" fillId="0" borderId="1" xfId="0" applyFont="1" applyFill="1" applyBorder="1" applyAlignment="1">
      <alignment horizontal="center" vertical="center"/>
    </xf>
    <xf numFmtId="3" fontId="42" fillId="0" borderId="1" xfId="0" applyNumberFormat="1" applyFont="1" applyFill="1" applyBorder="1" applyAlignment="1">
      <alignment horizontal="center" vertical="center"/>
    </xf>
    <xf numFmtId="164" fontId="42" fillId="0" borderId="1" xfId="0" applyNumberFormat="1" applyFont="1" applyFill="1" applyBorder="1" applyAlignment="1">
      <alignment horizontal="center" vertical="center"/>
    </xf>
    <xf numFmtId="0" fontId="44" fillId="0" borderId="21" xfId="0" applyFont="1" applyFill="1" applyBorder="1" applyAlignment="1">
      <alignment horizontal="center" vertical="center"/>
    </xf>
    <xf numFmtId="0" fontId="63" fillId="0" borderId="21" xfId="0" applyFont="1" applyFill="1" applyBorder="1" applyAlignment="1">
      <alignment horizontal="center" vertical="center"/>
    </xf>
    <xf numFmtId="164" fontId="63" fillId="0" borderId="1" xfId="0" applyNumberFormat="1" applyFont="1" applyFill="1" applyBorder="1" applyAlignment="1">
      <alignment horizontal="center" vertical="center"/>
    </xf>
    <xf numFmtId="164" fontId="44" fillId="0" borderId="13"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42" fillId="0" borderId="13"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xf>
    <xf numFmtId="0" fontId="15" fillId="0" borderId="1" xfId="0" applyFont="1" applyFill="1" applyBorder="1" applyAlignment="1">
      <alignment horizontal="center"/>
    </xf>
    <xf numFmtId="0" fontId="14" fillId="0" borderId="13" xfId="0" applyFont="1" applyFill="1" applyBorder="1" applyAlignment="1">
      <alignment horizontal="center"/>
    </xf>
    <xf numFmtId="0" fontId="44" fillId="0" borderId="20" xfId="0" applyFont="1" applyFill="1" applyBorder="1" applyAlignment="1">
      <alignment horizontal="center" vertical="center"/>
    </xf>
    <xf numFmtId="0" fontId="58" fillId="0" borderId="20" xfId="0" applyFont="1" applyFill="1" applyBorder="1" applyAlignment="1">
      <alignment horizontal="center" vertical="center"/>
    </xf>
    <xf numFmtId="0" fontId="58" fillId="0" borderId="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6" xfId="0" applyFont="1" applyFill="1" applyBorder="1" applyAlignment="1">
      <alignment horizontal="center" vertical="center"/>
    </xf>
    <xf numFmtId="0" fontId="44" fillId="0" borderId="22" xfId="0" applyFont="1" applyFill="1" applyBorder="1" applyAlignment="1">
      <alignment horizontal="center" vertical="center"/>
    </xf>
    <xf numFmtId="0" fontId="59"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8" fillId="0" borderId="13" xfId="0" applyFont="1" applyFill="1" applyBorder="1" applyAlignment="1">
      <alignment horizontal="center" vertical="center"/>
    </xf>
    <xf numFmtId="0" fontId="47" fillId="0" borderId="13" xfId="0" applyFont="1" applyFill="1" applyBorder="1" applyAlignment="1"/>
    <xf numFmtId="0" fontId="49" fillId="0" borderId="13" xfId="0" applyFont="1" applyFill="1" applyBorder="1" applyAlignment="1">
      <alignment vertical="top"/>
    </xf>
    <xf numFmtId="0" fontId="0" fillId="0" borderId="13" xfId="0" applyFill="1" applyBorder="1" applyAlignment="1"/>
    <xf numFmtId="0" fontId="63" fillId="0" borderId="1" xfId="0" applyFont="1" applyBorder="1" applyAlignment="1">
      <alignment vertical="center" wrapText="1"/>
    </xf>
    <xf numFmtId="0" fontId="0" fillId="0" borderId="0" xfId="0"/>
    <xf numFmtId="0" fontId="0" fillId="0" borderId="1" xfId="0" applyFill="1" applyBorder="1"/>
    <xf numFmtId="2" fontId="44" fillId="0" borderId="1" xfId="0" applyNumberFormat="1" applyFont="1" applyFill="1" applyBorder="1" applyAlignment="1">
      <alignment horizontal="center" vertical="center"/>
    </xf>
    <xf numFmtId="0" fontId="45" fillId="0" borderId="1" xfId="0" applyFont="1" applyFill="1" applyBorder="1" applyAlignment="1">
      <alignment horizontal="center" vertical="center"/>
    </xf>
    <xf numFmtId="0" fontId="48" fillId="0" borderId="1" xfId="0" applyFont="1" applyFill="1" applyBorder="1" applyAlignment="1">
      <alignment horizontal="center" vertical="center"/>
    </xf>
    <xf numFmtId="0" fontId="59" fillId="0" borderId="1" xfId="0" applyFont="1" applyFill="1" applyBorder="1" applyAlignment="1">
      <alignment horizontal="center" vertical="center"/>
    </xf>
    <xf numFmtId="0" fontId="44" fillId="7" borderId="1" xfId="0" applyFont="1" applyFill="1" applyBorder="1" applyAlignment="1">
      <alignment vertical="center" wrapText="1"/>
    </xf>
    <xf numFmtId="0" fontId="46" fillId="7" borderId="1" xfId="0" applyFont="1" applyFill="1" applyBorder="1" applyAlignment="1">
      <alignment vertical="center" wrapText="1"/>
    </xf>
    <xf numFmtId="0" fontId="0" fillId="7" borderId="1" xfId="0" applyFont="1" applyFill="1" applyBorder="1" applyAlignment="1">
      <alignment vertical="center" wrapText="1"/>
    </xf>
    <xf numFmtId="0" fontId="44" fillId="8" borderId="1" xfId="0" applyFont="1" applyFill="1" applyBorder="1" applyAlignment="1">
      <alignment vertical="center" wrapText="1"/>
    </xf>
    <xf numFmtId="0" fontId="5" fillId="7" borderId="1" xfId="0" applyFont="1" applyFill="1" applyBorder="1" applyAlignment="1">
      <alignment vertical="center" wrapText="1"/>
    </xf>
    <xf numFmtId="0" fontId="5" fillId="0" borderId="17" xfId="0" applyFont="1" applyFill="1" applyBorder="1" applyAlignment="1">
      <alignment vertical="center" wrapText="1"/>
    </xf>
    <xf numFmtId="0" fontId="5" fillId="8" borderId="1" xfId="0" applyFont="1" applyFill="1" applyBorder="1" applyAlignment="1">
      <alignment vertical="center" wrapText="1"/>
    </xf>
    <xf numFmtId="0" fontId="5" fillId="9" borderId="1" xfId="0" applyFont="1" applyFill="1" applyBorder="1" applyAlignment="1">
      <alignment vertical="center" wrapText="1"/>
    </xf>
    <xf numFmtId="14" fontId="46" fillId="0" borderId="1" xfId="0" applyNumberFormat="1" applyFont="1" applyFill="1" applyBorder="1" applyAlignment="1">
      <alignment vertical="center" wrapText="1"/>
    </xf>
    <xf numFmtId="0" fontId="5" fillId="7" borderId="1" xfId="6" applyFont="1" applyFill="1" applyBorder="1" applyAlignment="1">
      <alignment vertical="center" wrapText="1"/>
    </xf>
    <xf numFmtId="0" fontId="63" fillId="0" borderId="1" xfId="0" applyFont="1" applyFill="1" applyBorder="1" applyAlignment="1">
      <alignment vertical="center" wrapText="1"/>
    </xf>
    <xf numFmtId="0" fontId="56" fillId="0" borderId="1" xfId="0" applyFont="1" applyBorder="1" applyAlignment="1">
      <alignment vertical="center" wrapText="1"/>
    </xf>
    <xf numFmtId="0" fontId="46" fillId="0" borderId="14" xfId="0" applyFont="1" applyFill="1" applyBorder="1" applyAlignment="1">
      <alignment vertical="center" wrapText="1"/>
    </xf>
    <xf numFmtId="0" fontId="46" fillId="7" borderId="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57" fillId="5" borderId="1" xfId="0" applyFont="1" applyFill="1" applyBorder="1" applyAlignment="1">
      <alignment horizontal="center" vertical="top"/>
    </xf>
    <xf numFmtId="0" fontId="57" fillId="6" borderId="1" xfId="0" applyFont="1" applyFill="1" applyBorder="1" applyAlignment="1">
      <alignment horizontal="center" vertical="top"/>
    </xf>
    <xf numFmtId="0" fontId="44" fillId="7" borderId="1" xfId="0" applyFont="1" applyFill="1" applyBorder="1" applyAlignment="1">
      <alignment horizontal="center" vertical="top" wrapText="1"/>
    </xf>
    <xf numFmtId="0" fontId="44" fillId="7" borderId="1" xfId="0" applyFont="1" applyFill="1" applyBorder="1" applyAlignment="1">
      <alignment horizontal="center" vertical="top"/>
    </xf>
    <xf numFmtId="0" fontId="46" fillId="0" borderId="1" xfId="0" applyFont="1" applyFill="1" applyBorder="1" applyAlignment="1">
      <alignment horizontal="center" vertical="center" wrapText="1"/>
    </xf>
    <xf numFmtId="0" fontId="46" fillId="0" borderId="5" xfId="0" applyFont="1" applyFill="1" applyBorder="1" applyAlignment="1">
      <alignment vertical="center" wrapText="1"/>
    </xf>
    <xf numFmtId="0" fontId="46" fillId="0" borderId="21" xfId="0" applyFont="1" applyFill="1" applyBorder="1" applyAlignment="1">
      <alignment horizontal="center" vertical="center" wrapText="1"/>
    </xf>
    <xf numFmtId="0" fontId="44" fillId="0" borderId="1" xfId="0" applyFont="1" applyFill="1" applyBorder="1" applyAlignment="1">
      <alignment horizontal="center"/>
    </xf>
    <xf numFmtId="0" fontId="44" fillId="0" borderId="1" xfId="0" applyFont="1" applyFill="1" applyBorder="1" applyAlignment="1">
      <alignment horizontal="center" vertical="center"/>
    </xf>
    <xf numFmtId="0" fontId="44" fillId="0" borderId="1" xfId="0" applyFont="1" applyFill="1" applyBorder="1" applyAlignment="1">
      <alignment horizontal="center" vertical="center" wrapText="1"/>
    </xf>
    <xf numFmtId="0" fontId="41" fillId="0" borderId="1" xfId="0" applyFont="1" applyFill="1" applyBorder="1" applyAlignment="1">
      <alignment horizontal="center" vertical="top"/>
    </xf>
    <xf numFmtId="0" fontId="44" fillId="0" borderId="1" xfId="0" applyFont="1" applyBorder="1" applyAlignment="1">
      <alignment horizontal="center" vertical="center"/>
    </xf>
    <xf numFmtId="0" fontId="44" fillId="0" borderId="17" xfId="0" applyFont="1" applyFill="1" applyBorder="1" applyAlignment="1">
      <alignment vertical="center" wrapText="1"/>
    </xf>
    <xf numFmtId="0" fontId="46" fillId="0" borderId="13" xfId="0" applyFont="1" applyFill="1" applyBorder="1" applyAlignment="1">
      <alignment vertical="center" wrapText="1"/>
    </xf>
    <xf numFmtId="0" fontId="44" fillId="0" borderId="13" xfId="0" applyFont="1" applyFill="1" applyBorder="1" applyAlignment="1">
      <alignment vertical="center" wrapText="1"/>
    </xf>
    <xf numFmtId="0" fontId="44" fillId="0" borderId="0" xfId="0" applyFont="1" applyFill="1" applyAlignment="1">
      <alignment horizontal="left" vertical="center"/>
    </xf>
    <xf numFmtId="0" fontId="44" fillId="0"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left"/>
    </xf>
    <xf numFmtId="0" fontId="61" fillId="0" borderId="0" xfId="0" applyFont="1" applyAlignment="1">
      <alignment horizontal="left"/>
    </xf>
    <xf numFmtId="0" fontId="59" fillId="0" borderId="0" xfId="0" applyFont="1" applyAlignment="1">
      <alignment horizontal="center" vertical="center"/>
    </xf>
    <xf numFmtId="0" fontId="45" fillId="0" borderId="0" xfId="0" applyFont="1" applyAlignment="1">
      <alignment horizontal="center" vertical="center"/>
    </xf>
    <xf numFmtId="0" fontId="48" fillId="0" borderId="0" xfId="0" applyFont="1" applyAlignment="1">
      <alignment horizontal="center" vertical="center"/>
    </xf>
    <xf numFmtId="0" fontId="44" fillId="0" borderId="23" xfId="0" applyFont="1" applyBorder="1" applyAlignment="1">
      <alignment horizontal="center" vertical="center"/>
    </xf>
    <xf numFmtId="0" fontId="44" fillId="0" borderId="19" xfId="0" applyFont="1" applyBorder="1" applyAlignment="1">
      <alignment horizontal="center" vertical="center"/>
    </xf>
    <xf numFmtId="0" fontId="59" fillId="0" borderId="1" xfId="0" applyFont="1" applyBorder="1" applyAlignment="1">
      <alignment horizontal="center" vertical="center"/>
    </xf>
    <xf numFmtId="0" fontId="45" fillId="0" borderId="1" xfId="0" applyFont="1" applyBorder="1" applyAlignment="1">
      <alignment horizontal="center" vertical="center"/>
    </xf>
    <xf numFmtId="0" fontId="48" fillId="0" borderId="1" xfId="0" applyFont="1" applyBorder="1" applyAlignment="1">
      <alignment horizontal="center" vertical="center"/>
    </xf>
    <xf numFmtId="0" fontId="46" fillId="0" borderId="1" xfId="0" applyFont="1" applyBorder="1" applyAlignment="1">
      <alignment vertical="center" wrapText="1"/>
    </xf>
    <xf numFmtId="0" fontId="63" fillId="0" borderId="1" xfId="0" applyFont="1" applyBorder="1" applyAlignment="1">
      <alignment horizontal="center" vertical="center"/>
    </xf>
    <xf numFmtId="0" fontId="44" fillId="0" borderId="20" xfId="0" applyFont="1" applyBorder="1" applyAlignment="1">
      <alignment horizontal="center" vertical="center"/>
    </xf>
    <xf numFmtId="0" fontId="44" fillId="0" borderId="1" xfId="0" applyFont="1" applyBorder="1" applyAlignment="1">
      <alignment vertical="center" wrapText="1"/>
    </xf>
    <xf numFmtId="0" fontId="46" fillId="0" borderId="13" xfId="0" applyFont="1" applyBorder="1" applyAlignment="1">
      <alignment vertical="center" wrapText="1"/>
    </xf>
    <xf numFmtId="0" fontId="46" fillId="0" borderId="13" xfId="0" applyFont="1" applyBorder="1" applyAlignment="1">
      <alignment horizontal="center" vertical="center" wrapText="1"/>
    </xf>
    <xf numFmtId="0" fontId="63" fillId="0" borderId="13" xfId="0" applyFont="1" applyBorder="1" applyAlignment="1">
      <alignment horizontal="center" vertical="center"/>
    </xf>
    <xf numFmtId="0" fontId="44" fillId="0" borderId="13" xfId="0" applyFont="1" applyBorder="1" applyAlignment="1">
      <alignment horizontal="center" vertical="center"/>
    </xf>
    <xf numFmtId="0" fontId="59" fillId="0" borderId="13" xfId="0" applyFont="1" applyFill="1" applyBorder="1" applyAlignment="1">
      <alignment horizontal="center" vertical="center"/>
    </xf>
    <xf numFmtId="0" fontId="45" fillId="0" borderId="13" xfId="0" applyFont="1" applyFill="1" applyBorder="1" applyAlignment="1">
      <alignment horizontal="center" vertical="center"/>
    </xf>
    <xf numFmtId="0" fontId="59"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4" fillId="10" borderId="1" xfId="0" applyFont="1" applyFill="1" applyBorder="1" applyAlignment="1">
      <alignment vertical="center" wrapText="1"/>
    </xf>
    <xf numFmtId="0" fontId="46" fillId="10" borderId="1" xfId="0" applyFont="1" applyFill="1" applyBorder="1" applyAlignment="1">
      <alignment horizontal="center" vertical="center" wrapText="1"/>
    </xf>
    <xf numFmtId="0" fontId="44" fillId="10" borderId="1" xfId="0" applyFont="1" applyFill="1" applyBorder="1" applyAlignment="1">
      <alignment horizontal="center" vertical="center"/>
    </xf>
    <xf numFmtId="0" fontId="59" fillId="10" borderId="1" xfId="0" applyFont="1" applyFill="1" applyBorder="1" applyAlignment="1">
      <alignment horizontal="center" vertical="center" wrapText="1"/>
    </xf>
    <xf numFmtId="0" fontId="45" fillId="10" borderId="1" xfId="0" applyFont="1" applyFill="1" applyBorder="1" applyAlignment="1">
      <alignment horizontal="center" vertical="center" wrapText="1"/>
    </xf>
    <xf numFmtId="0" fontId="48" fillId="10" borderId="1" xfId="0" applyFont="1" applyFill="1" applyBorder="1" applyAlignment="1">
      <alignment horizontal="center" vertical="center"/>
    </xf>
    <xf numFmtId="0" fontId="0" fillId="10" borderId="0" xfId="0" applyFill="1"/>
    <xf numFmtId="0" fontId="44" fillId="8" borderId="1" xfId="0" applyFont="1" applyFill="1" applyBorder="1" applyAlignment="1">
      <alignment horizontal="center" vertical="center"/>
    </xf>
    <xf numFmtId="0" fontId="44" fillId="8" borderId="1" xfId="0" applyFont="1" applyFill="1" applyBorder="1" applyAlignment="1">
      <alignment horizontal="center" vertical="top" wrapText="1"/>
    </xf>
    <xf numFmtId="0" fontId="44" fillId="0" borderId="13" xfId="0" applyFont="1" applyBorder="1" applyAlignment="1">
      <alignment vertical="center" wrapText="1"/>
    </xf>
    <xf numFmtId="0" fontId="59" fillId="0" borderId="13" xfId="0" applyFont="1" applyBorder="1" applyAlignment="1">
      <alignment horizontal="center" vertical="center" wrapText="1"/>
    </xf>
    <xf numFmtId="0" fontId="45" fillId="0" borderId="13" xfId="0" applyFont="1" applyBorder="1" applyAlignment="1">
      <alignment horizontal="center" vertical="center"/>
    </xf>
    <xf numFmtId="0" fontId="44" fillId="11" borderId="1" xfId="0" applyFont="1" applyFill="1" applyBorder="1" applyAlignment="1">
      <alignment vertical="center"/>
    </xf>
    <xf numFmtId="0" fontId="44" fillId="0" borderId="1" xfId="0" applyFont="1" applyBorder="1" applyAlignment="1">
      <alignment horizontal="center"/>
    </xf>
    <xf numFmtId="0" fontId="44" fillId="0" borderId="21" xfId="0" applyFont="1" applyBorder="1" applyAlignment="1">
      <alignment horizontal="center" vertical="center"/>
    </xf>
    <xf numFmtId="3" fontId="44" fillId="0" borderId="1" xfId="0" applyNumberFormat="1" applyFont="1" applyBorder="1" applyAlignment="1">
      <alignment horizontal="center" vertical="center"/>
    </xf>
    <xf numFmtId="0" fontId="44" fillId="0" borderId="17" xfId="0" applyFont="1" applyBorder="1" applyAlignment="1">
      <alignment horizontal="center" vertical="center"/>
    </xf>
    <xf numFmtId="0" fontId="44" fillId="0" borderId="17" xfId="0" applyFont="1" applyBorder="1" applyAlignment="1">
      <alignment horizontal="center" vertical="top"/>
    </xf>
    <xf numFmtId="0" fontId="44" fillId="0" borderId="17" xfId="0" applyFont="1" applyBorder="1" applyAlignment="1">
      <alignment horizontal="center" vertical="top" wrapText="1"/>
    </xf>
    <xf numFmtId="0" fontId="44" fillId="0" borderId="1" xfId="0" applyFont="1" applyBorder="1" applyAlignment="1">
      <alignment vertical="center"/>
    </xf>
    <xf numFmtId="2" fontId="44" fillId="0" borderId="1" xfId="0" applyNumberFormat="1" applyFont="1" applyBorder="1" applyAlignment="1">
      <alignment horizontal="center" vertical="center"/>
    </xf>
    <xf numFmtId="164" fontId="44" fillId="0" borderId="21" xfId="0" applyNumberFormat="1" applyFont="1" applyFill="1" applyBorder="1" applyAlignment="1">
      <alignment horizontal="center" vertical="center"/>
    </xf>
    <xf numFmtId="164" fontId="44" fillId="0" borderId="24" xfId="0" applyNumberFormat="1" applyFont="1" applyFill="1" applyBorder="1" applyAlignment="1">
      <alignment horizontal="center" vertical="center"/>
    </xf>
    <xf numFmtId="2" fontId="63" fillId="0" borderId="1" xfId="0" applyNumberFormat="1" applyFont="1" applyFill="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44" fillId="0" borderId="25" xfId="0" applyFont="1" applyBorder="1" applyAlignment="1">
      <alignment horizontal="center" vertical="center"/>
    </xf>
    <xf numFmtId="0" fontId="44" fillId="0" borderId="25" xfId="0" applyFont="1" applyFill="1" applyBorder="1" applyAlignment="1">
      <alignment horizontal="center" vertical="center"/>
    </xf>
    <xf numFmtId="0" fontId="44" fillId="10" borderId="21" xfId="0" applyFont="1" applyFill="1" applyBorder="1" applyAlignment="1">
      <alignment horizontal="center" vertical="center"/>
    </xf>
    <xf numFmtId="164" fontId="44" fillId="0" borderId="25" xfId="0" applyNumberFormat="1" applyFont="1" applyFill="1" applyBorder="1" applyAlignment="1">
      <alignment horizontal="center" vertical="center"/>
    </xf>
    <xf numFmtId="3" fontId="42" fillId="0" borderId="1" xfId="0" applyNumberFormat="1" applyFont="1" applyBorder="1" applyAlignment="1">
      <alignment horizontal="center" vertical="center"/>
    </xf>
    <xf numFmtId="0" fontId="44" fillId="0" borderId="1" xfId="0" applyFont="1" applyBorder="1" applyAlignment="1">
      <alignment horizontal="center" vertical="top"/>
    </xf>
    <xf numFmtId="0" fontId="44" fillId="0" borderId="1" xfId="0" applyFont="1" applyBorder="1" applyAlignment="1">
      <alignment horizontal="center" vertical="top" wrapText="1"/>
    </xf>
    <xf numFmtId="0" fontId="0" fillId="0" borderId="17" xfId="0" applyFont="1" applyFill="1" applyBorder="1" applyAlignment="1">
      <alignment vertical="center" wrapText="1"/>
    </xf>
    <xf numFmtId="0" fontId="5" fillId="0" borderId="13" xfId="0" applyFont="1" applyFill="1" applyBorder="1" applyAlignment="1">
      <alignment vertical="center" wrapText="1"/>
    </xf>
    <xf numFmtId="0" fontId="64" fillId="0" borderId="1" xfId="0" applyFont="1" applyFill="1" applyBorder="1" applyAlignment="1">
      <alignment vertical="center" wrapText="1"/>
    </xf>
    <xf numFmtId="0" fontId="64" fillId="0" borderId="1" xfId="0" applyFont="1" applyFill="1" applyBorder="1" applyAlignment="1">
      <alignment horizontal="center" vertical="center"/>
    </xf>
    <xf numFmtId="0" fontId="64" fillId="0" borderId="1" xfId="0" applyFont="1" applyBorder="1" applyAlignment="1">
      <alignment horizontal="center" vertical="center"/>
    </xf>
    <xf numFmtId="0" fontId="65" fillId="0" borderId="1" xfId="0" applyFont="1" applyBorder="1" applyAlignment="1">
      <alignment horizontal="center" vertical="center"/>
    </xf>
    <xf numFmtId="0" fontId="66" fillId="0" borderId="1" xfId="0" applyFont="1" applyFill="1" applyBorder="1" applyAlignment="1">
      <alignment horizontal="center" vertical="center"/>
    </xf>
    <xf numFmtId="0" fontId="67" fillId="0" borderId="0" xfId="0" applyFont="1"/>
    <xf numFmtId="0" fontId="46" fillId="11" borderId="1" xfId="0" applyFont="1" applyFill="1" applyBorder="1" applyAlignment="1">
      <alignment vertical="center" wrapText="1"/>
    </xf>
    <xf numFmtId="0" fontId="0" fillId="0" borderId="0" xfId="0" applyFont="1" applyFill="1" applyAlignment="1">
      <alignment horizontal="center" vertical="center"/>
    </xf>
    <xf numFmtId="0" fontId="0" fillId="0" borderId="13" xfId="0" applyFont="1" applyFill="1" applyBorder="1" applyAlignment="1">
      <alignment vertical="center" wrapText="1"/>
    </xf>
    <xf numFmtId="2" fontId="44" fillId="0" borderId="13" xfId="0" applyNumberFormat="1" applyFont="1" applyFill="1" applyBorder="1" applyAlignment="1">
      <alignment horizontal="center" vertical="center"/>
    </xf>
    <xf numFmtId="0" fontId="44" fillId="0" borderId="26" xfId="0" applyFont="1" applyFill="1" applyBorder="1" applyAlignment="1">
      <alignment horizontal="center" vertical="center"/>
    </xf>
    <xf numFmtId="0" fontId="44" fillId="0" borderId="1" xfId="0" applyFont="1" applyBorder="1" applyAlignment="1">
      <alignment horizontal="center" wrapText="1"/>
    </xf>
    <xf numFmtId="0" fontId="44" fillId="11" borderId="1" xfId="0" applyFont="1" applyFill="1" applyBorder="1" applyAlignment="1">
      <alignment vertical="center" wrapText="1"/>
    </xf>
    <xf numFmtId="0" fontId="5" fillId="11" borderId="1" xfId="0" applyFont="1" applyFill="1" applyBorder="1" applyAlignment="1">
      <alignment vertical="center" wrapText="1"/>
    </xf>
    <xf numFmtId="0" fontId="0" fillId="0" borderId="21" xfId="0" applyFont="1" applyFill="1" applyBorder="1" applyAlignment="1">
      <alignment vertical="center" wrapText="1"/>
    </xf>
    <xf numFmtId="0" fontId="46" fillId="0" borderId="1" xfId="0" applyFont="1" applyBorder="1" applyAlignment="1">
      <alignment vertical="center"/>
    </xf>
    <xf numFmtId="0" fontId="46" fillId="0" borderId="1" xfId="0" applyFont="1" applyBorder="1" applyAlignment="1">
      <alignment horizontal="center" vertical="center"/>
    </xf>
    <xf numFmtId="1" fontId="0" fillId="0" borderId="1" xfId="0" applyNumberFormat="1" applyFont="1" applyBorder="1" applyAlignment="1">
      <alignment horizontal="center" vertical="center"/>
    </xf>
    <xf numFmtId="1" fontId="42" fillId="0" borderId="1" xfId="0" applyNumberFormat="1" applyFont="1" applyBorder="1" applyAlignment="1">
      <alignment horizontal="center" vertical="center"/>
    </xf>
    <xf numFmtId="0" fontId="44" fillId="0" borderId="1" xfId="0" applyFont="1" applyBorder="1" applyAlignment="1">
      <alignment horizontal="center" vertical="center"/>
    </xf>
    <xf numFmtId="0" fontId="50" fillId="0" borderId="1" xfId="0" applyFont="1" applyBorder="1" applyAlignment="1">
      <alignment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1" xfId="0" applyFont="1" applyFill="1" applyBorder="1" applyAlignment="1">
      <alignment horizontal="center" vertical="top"/>
    </xf>
    <xf numFmtId="0" fontId="44" fillId="0" borderId="1" xfId="0" applyFont="1" applyFill="1" applyBorder="1" applyAlignment="1">
      <alignment horizontal="center" vertical="top" wrapText="1"/>
    </xf>
    <xf numFmtId="0" fontId="48" fillId="0" borderId="13" xfId="0" applyFont="1" applyFill="1" applyBorder="1" applyAlignment="1">
      <alignment horizontal="center" vertical="center"/>
    </xf>
    <xf numFmtId="0" fontId="46"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23" xfId="0" applyFont="1" applyFill="1" applyBorder="1" applyAlignment="1">
      <alignment horizontal="center" vertical="center"/>
    </xf>
    <xf numFmtId="0" fontId="44" fillId="12" borderId="18" xfId="0" applyFont="1" applyFill="1" applyBorder="1" applyAlignment="1">
      <alignment horizontal="center" vertical="center" wrapText="1"/>
    </xf>
    <xf numFmtId="0" fontId="44" fillId="9" borderId="18" xfId="0" applyFont="1" applyFill="1" applyBorder="1" applyAlignment="1">
      <alignment horizontal="center" vertical="center" wrapText="1"/>
    </xf>
    <xf numFmtId="0" fontId="48" fillId="12" borderId="1" xfId="0" applyFont="1" applyFill="1" applyBorder="1" applyAlignment="1">
      <alignment horizontal="center" vertical="center" wrapText="1"/>
    </xf>
    <xf numFmtId="0" fontId="48" fillId="9" borderId="1" xfId="0" applyFont="1" applyFill="1" applyBorder="1" applyAlignment="1">
      <alignment horizontal="center" vertical="center" wrapText="1"/>
    </xf>
    <xf numFmtId="0" fontId="44" fillId="13" borderId="1" xfId="0" applyFont="1" applyFill="1" applyBorder="1" applyAlignment="1">
      <alignment horizontal="center" vertical="center" wrapText="1"/>
    </xf>
    <xf numFmtId="0" fontId="44" fillId="12"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13" borderId="1" xfId="0" applyFont="1" applyFill="1" applyBorder="1" applyAlignment="1">
      <alignment horizontal="center" vertical="center"/>
    </xf>
    <xf numFmtId="0" fontId="44" fillId="12" borderId="1" xfId="0" applyFont="1" applyFill="1" applyBorder="1" applyAlignment="1">
      <alignment horizontal="center" vertical="center"/>
    </xf>
    <xf numFmtId="0" fontId="44" fillId="9" borderId="1" xfId="0" applyFont="1" applyFill="1" applyBorder="1" applyAlignment="1">
      <alignment horizontal="center" vertical="center"/>
    </xf>
    <xf numFmtId="0" fontId="44" fillId="13" borderId="1" xfId="0" applyFont="1" applyFill="1" applyBorder="1" applyAlignment="1">
      <alignment horizontal="center" vertical="top" wrapText="1"/>
    </xf>
    <xf numFmtId="0" fontId="46" fillId="8" borderId="1" xfId="0" applyFont="1" applyFill="1" applyBorder="1" applyAlignment="1">
      <alignment vertical="center" wrapText="1"/>
    </xf>
    <xf numFmtId="0" fontId="46" fillId="8" borderId="1" xfId="0" applyFont="1" applyFill="1" applyBorder="1" applyAlignment="1">
      <alignment horizontal="center" vertical="center" wrapText="1"/>
    </xf>
    <xf numFmtId="0" fontId="44" fillId="12" borderId="1" xfId="0" applyFont="1" applyFill="1" applyBorder="1" applyAlignment="1">
      <alignment vertical="center" wrapText="1"/>
    </xf>
    <xf numFmtId="0" fontId="0" fillId="12" borderId="1" xfId="0" applyFill="1" applyBorder="1"/>
    <xf numFmtId="0" fontId="0" fillId="9" borderId="1" xfId="0" applyFill="1" applyBorder="1"/>
    <xf numFmtId="0" fontId="0" fillId="12" borderId="1" xfId="0" applyFill="1" applyBorder="1" applyAlignment="1"/>
    <xf numFmtId="0" fontId="62" fillId="0" borderId="21" xfId="0" applyFont="1" applyFill="1" applyBorder="1" applyAlignment="1">
      <alignment horizontal="center" vertical="center" wrapText="1"/>
    </xf>
    <xf numFmtId="0" fontId="68" fillId="12" borderId="1" xfId="0" applyFont="1" applyFill="1" applyBorder="1" applyAlignment="1">
      <alignment horizontal="center" vertical="center" wrapText="1"/>
    </xf>
    <xf numFmtId="0" fontId="68" fillId="9" borderId="1" xfId="0" applyFont="1" applyFill="1" applyBorder="1" applyAlignment="1">
      <alignment horizontal="center" vertical="center" wrapText="1"/>
    </xf>
    <xf numFmtId="0" fontId="62" fillId="13" borderId="1" xfId="0" applyFont="1" applyFill="1" applyBorder="1" applyAlignment="1">
      <alignment horizontal="center" vertical="center" wrapText="1"/>
    </xf>
    <xf numFmtId="0" fontId="62" fillId="12" borderId="1" xfId="0" applyFont="1" applyFill="1" applyBorder="1" applyAlignment="1">
      <alignment horizontal="center" vertical="center" wrapText="1"/>
    </xf>
    <xf numFmtId="0" fontId="62" fillId="9" borderId="1" xfId="0" applyFont="1" applyFill="1" applyBorder="1" applyAlignment="1">
      <alignment horizontal="center" vertical="center" wrapText="1"/>
    </xf>
    <xf numFmtId="0" fontId="58" fillId="0" borderId="21" xfId="0" applyFont="1" applyBorder="1" applyAlignment="1">
      <alignment horizontal="center" vertical="center"/>
    </xf>
    <xf numFmtId="0" fontId="58" fillId="0" borderId="20" xfId="0" applyFont="1" applyBorder="1" applyAlignment="1">
      <alignment horizontal="center" vertical="center"/>
    </xf>
    <xf numFmtId="0" fontId="58" fillId="12" borderId="1" xfId="0" applyFont="1" applyFill="1" applyBorder="1" applyAlignment="1">
      <alignment horizontal="center" vertical="center"/>
    </xf>
    <xf numFmtId="0" fontId="58" fillId="9" borderId="1" xfId="0" applyFont="1" applyFill="1" applyBorder="1" applyAlignment="1">
      <alignment horizontal="center" vertical="center"/>
    </xf>
    <xf numFmtId="0" fontId="58" fillId="13" borderId="1" xfId="0" applyFont="1" applyFill="1" applyBorder="1" applyAlignment="1">
      <alignment horizontal="center" vertical="center"/>
    </xf>
    <xf numFmtId="0" fontId="58" fillId="0" borderId="27" xfId="0" applyFont="1" applyBorder="1" applyAlignment="1">
      <alignment horizontal="center" vertical="center"/>
    </xf>
    <xf numFmtId="0" fontId="58" fillId="0" borderId="22" xfId="0" applyFont="1" applyBorder="1" applyAlignment="1">
      <alignment horizontal="center" vertical="center"/>
    </xf>
    <xf numFmtId="0" fontId="58" fillId="12" borderId="16" xfId="0" applyFont="1" applyFill="1" applyBorder="1" applyAlignment="1">
      <alignment horizontal="center" vertical="center"/>
    </xf>
    <xf numFmtId="0" fontId="58" fillId="9" borderId="13" xfId="0" applyFont="1" applyFill="1" applyBorder="1" applyAlignment="1">
      <alignment horizontal="center" vertical="center"/>
    </xf>
    <xf numFmtId="0" fontId="44" fillId="0" borderId="20" xfId="0" applyFont="1" applyFill="1" applyBorder="1" applyAlignment="1">
      <alignment horizontal="center" wrapText="1"/>
    </xf>
    <xf numFmtId="0" fontId="44" fillId="0" borderId="20" xfId="0" applyFont="1" applyFill="1" applyBorder="1" applyAlignment="1">
      <alignment horizontal="center"/>
    </xf>
    <xf numFmtId="0" fontId="44" fillId="0" borderId="22" xfId="0" applyFont="1" applyBorder="1" applyAlignment="1">
      <alignment horizontal="center" vertical="center"/>
    </xf>
    <xf numFmtId="0" fontId="5" fillId="12" borderId="1" xfId="0" applyFont="1" applyFill="1" applyBorder="1" applyAlignment="1">
      <alignment vertical="center" wrapText="1"/>
    </xf>
    <xf numFmtId="0" fontId="57" fillId="5" borderId="26" xfId="0" applyFont="1" applyFill="1" applyBorder="1" applyAlignment="1">
      <alignment horizontal="center" vertical="top"/>
    </xf>
    <xf numFmtId="0" fontId="57" fillId="6" borderId="26" xfId="0" applyFont="1" applyFill="1" applyBorder="1" applyAlignment="1">
      <alignment horizontal="center" vertical="top"/>
    </xf>
    <xf numFmtId="0" fontId="0" fillId="12" borderId="1" xfId="0" applyFont="1" applyFill="1" applyBorder="1" applyAlignment="1">
      <alignment vertical="center"/>
    </xf>
    <xf numFmtId="3" fontId="0" fillId="0" borderId="1" xfId="0" applyNumberFormat="1" applyFont="1" applyFill="1" applyBorder="1" applyAlignment="1">
      <alignment horizontal="center" vertical="center"/>
    </xf>
    <xf numFmtId="0" fontId="0" fillId="13" borderId="1" xfId="0" applyFill="1" applyBorder="1" applyAlignment="1">
      <alignment horizontal="center"/>
    </xf>
    <xf numFmtId="0" fontId="0" fillId="14" borderId="1" xfId="0" applyFill="1" applyBorder="1" applyAlignment="1">
      <alignment horizontal="center"/>
    </xf>
    <xf numFmtId="0" fontId="0" fillId="8" borderId="1" xfId="0" applyFont="1" applyFill="1" applyBorder="1" applyAlignment="1">
      <alignment vertical="center" wrapText="1"/>
    </xf>
    <xf numFmtId="0" fontId="0" fillId="8" borderId="1" xfId="0" applyFont="1" applyFill="1" applyBorder="1" applyAlignment="1">
      <alignment horizontal="center" vertical="center"/>
    </xf>
    <xf numFmtId="164" fontId="59" fillId="0" borderId="1" xfId="0" applyNumberFormat="1" applyFont="1" applyFill="1" applyBorder="1" applyAlignment="1">
      <alignment horizontal="center" vertical="center"/>
    </xf>
    <xf numFmtId="0" fontId="5" fillId="12"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0" fillId="13" borderId="1" xfId="0" applyFill="1" applyBorder="1"/>
    <xf numFmtId="0" fontId="56" fillId="0" borderId="13" xfId="0" applyFont="1" applyFill="1" applyBorder="1"/>
    <xf numFmtId="0" fontId="0" fillId="13"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0" fontId="46" fillId="8" borderId="1" xfId="0" applyFont="1" applyFill="1" applyBorder="1" applyAlignment="1">
      <alignment horizontal="center" vertical="center"/>
    </xf>
    <xf numFmtId="1" fontId="0" fillId="8" borderId="1" xfId="0" applyNumberFormat="1" applyFont="1" applyFill="1" applyBorder="1" applyAlignment="1">
      <alignment horizontal="center" vertical="center"/>
    </xf>
    <xf numFmtId="0" fontId="5" fillId="0" borderId="1" xfId="0" applyFont="1" applyFill="1" applyBorder="1" applyAlignment="1">
      <alignment horizontal="center"/>
    </xf>
    <xf numFmtId="0" fontId="44" fillId="9" borderId="0" xfId="0" applyFont="1" applyFill="1" applyAlignment="1">
      <alignment horizontal="center" vertical="center"/>
    </xf>
    <xf numFmtId="0" fontId="69" fillId="12" borderId="1" xfId="0" applyFont="1" applyFill="1" applyBorder="1" applyAlignment="1"/>
    <xf numFmtId="0" fontId="46" fillId="0" borderId="28" xfId="0" applyFont="1" applyFill="1" applyBorder="1" applyAlignment="1">
      <alignment vertical="center" wrapText="1"/>
    </xf>
    <xf numFmtId="0" fontId="44" fillId="9" borderId="1" xfId="0" applyFont="1" applyFill="1" applyBorder="1" applyAlignment="1">
      <alignment vertical="center" wrapText="1"/>
    </xf>
    <xf numFmtId="0" fontId="56" fillId="0" borderId="9" xfId="0" applyFont="1" applyBorder="1" applyAlignment="1">
      <alignment vertical="center" wrapText="1"/>
    </xf>
    <xf numFmtId="0" fontId="56" fillId="0" borderId="29" xfId="0" applyFont="1" applyBorder="1" applyAlignment="1">
      <alignment vertical="center" wrapText="1"/>
    </xf>
    <xf numFmtId="0" fontId="46" fillId="0" borderId="19" xfId="0" applyFont="1" applyFill="1" applyBorder="1" applyAlignment="1">
      <alignment vertical="center" wrapText="1"/>
    </xf>
    <xf numFmtId="0" fontId="59" fillId="0" borderId="13"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56" fillId="0" borderId="28" xfId="0" applyFont="1" applyBorder="1" applyAlignment="1">
      <alignment vertical="center" wrapText="1"/>
    </xf>
    <xf numFmtId="0" fontId="50" fillId="0" borderId="29" xfId="0" applyFont="1" applyBorder="1" applyAlignment="1">
      <alignment vertical="center" wrapText="1"/>
    </xf>
    <xf numFmtId="0" fontId="50" fillId="0" borderId="28" xfId="0" applyFont="1" applyBorder="1" applyAlignment="1">
      <alignment vertical="center" wrapText="1"/>
    </xf>
    <xf numFmtId="0" fontId="44" fillId="0" borderId="14" xfId="0" applyFont="1" applyFill="1" applyBorder="1" applyAlignment="1">
      <alignment vertical="center" wrapText="1"/>
    </xf>
    <xf numFmtId="0" fontId="58" fillId="0" borderId="21" xfId="0" applyFont="1" applyFill="1" applyBorder="1" applyAlignment="1">
      <alignment horizontal="center" vertical="center"/>
    </xf>
    <xf numFmtId="0" fontId="58" fillId="0" borderId="27" xfId="0" applyFont="1" applyFill="1" applyBorder="1" applyAlignment="1">
      <alignment horizontal="center" vertical="center"/>
    </xf>
    <xf numFmtId="0" fontId="9" fillId="0" borderId="0" xfId="0" applyFont="1" applyFill="1" applyAlignment="1">
      <alignment horizontal="center" vertical="center"/>
    </xf>
    <xf numFmtId="0" fontId="0" fillId="10" borderId="1" xfId="0" applyFont="1" applyFill="1" applyBorder="1" applyAlignment="1">
      <alignment vertical="center" wrapText="1"/>
    </xf>
    <xf numFmtId="0" fontId="42" fillId="0" borderId="1" xfId="0" applyFont="1" applyFill="1" applyBorder="1" applyAlignment="1">
      <alignment vertical="center" wrapText="1"/>
    </xf>
    <xf numFmtId="0" fontId="20" fillId="0" borderId="30" xfId="13" applyNumberFormat="1" applyFont="1" applyFill="1" applyBorder="1" applyAlignment="1" applyProtection="1">
      <alignment wrapText="1"/>
      <protection locked="0"/>
    </xf>
    <xf numFmtId="0" fontId="59" fillId="0" borderId="17" xfId="0" applyFont="1" applyFill="1" applyBorder="1" applyAlignment="1">
      <alignment horizontal="center" vertical="center"/>
    </xf>
    <xf numFmtId="0" fontId="45" fillId="0" borderId="17" xfId="0" applyFont="1" applyFill="1" applyBorder="1" applyAlignment="1">
      <alignment horizontal="center" vertical="center"/>
    </xf>
    <xf numFmtId="0" fontId="20" fillId="0" borderId="31" xfId="13" applyNumberFormat="1" applyFont="1" applyFill="1" applyBorder="1" applyProtection="1">
      <protection locked="0"/>
    </xf>
    <xf numFmtId="0" fontId="20" fillId="0" borderId="1" xfId="12" applyNumberFormat="1" applyFont="1" applyFill="1" applyBorder="1" applyProtection="1">
      <protection locked="0"/>
    </xf>
    <xf numFmtId="1" fontId="42" fillId="0" borderId="1" xfId="0" applyNumberFormat="1" applyFont="1" applyFill="1" applyBorder="1" applyAlignment="1">
      <alignment horizontal="center" vertical="center"/>
    </xf>
    <xf numFmtId="0" fontId="44" fillId="0" borderId="0" xfId="0" applyFont="1" applyFill="1" applyAlignment="1">
      <alignment horizontal="left"/>
    </xf>
    <xf numFmtId="0" fontId="44" fillId="0" borderId="32" xfId="0" applyFont="1" applyFill="1" applyBorder="1" applyAlignment="1">
      <alignment horizontal="left" vertical="top"/>
    </xf>
    <xf numFmtId="0" fontId="44" fillId="0" borderId="33" xfId="0" applyFont="1" applyFill="1" applyBorder="1" applyAlignment="1">
      <alignment horizontal="left" vertical="top"/>
    </xf>
    <xf numFmtId="0" fontId="44" fillId="0" borderId="1" xfId="0" applyFont="1" applyFill="1" applyBorder="1" applyAlignment="1">
      <alignment horizontal="left" vertical="top" wrapText="1"/>
    </xf>
    <xf numFmtId="0" fontId="44" fillId="0" borderId="13" xfId="0" applyFont="1" applyFill="1" applyBorder="1" applyAlignment="1">
      <alignment horizontal="left" vertical="top"/>
    </xf>
    <xf numFmtId="0" fontId="44" fillId="0" borderId="34" xfId="0" applyFont="1" applyFill="1" applyBorder="1" applyAlignment="1">
      <alignment horizontal="left" vertical="top"/>
    </xf>
    <xf numFmtId="0" fontId="44" fillId="0" borderId="15" xfId="0" applyFont="1" applyFill="1" applyBorder="1" applyAlignment="1">
      <alignment horizontal="left" vertical="top"/>
    </xf>
    <xf numFmtId="0" fontId="70" fillId="0" borderId="0" xfId="0" applyFont="1"/>
    <xf numFmtId="0" fontId="44" fillId="10" borderId="1" xfId="0" applyFont="1" applyFill="1" applyBorder="1" applyAlignment="1">
      <alignment horizontal="left" vertical="center" wrapText="1"/>
    </xf>
    <xf numFmtId="2" fontId="44" fillId="10" borderId="1" xfId="0" applyNumberFormat="1" applyFont="1" applyFill="1" applyBorder="1" applyAlignment="1">
      <alignment horizontal="center" vertical="center" wrapText="1"/>
    </xf>
    <xf numFmtId="2" fontId="44" fillId="10" borderId="1" xfId="0" applyNumberFormat="1" applyFont="1" applyFill="1" applyBorder="1" applyAlignment="1">
      <alignment horizontal="center" vertical="center"/>
    </xf>
    <xf numFmtId="0" fontId="5" fillId="10" borderId="1" xfId="0" applyFont="1" applyFill="1" applyBorder="1" applyAlignment="1">
      <alignment horizontal="left" vertical="center" wrapText="1"/>
    </xf>
    <xf numFmtId="0" fontId="0" fillId="10" borderId="1" xfId="0" applyFont="1" applyFill="1" applyBorder="1" applyAlignment="1">
      <alignment horizontal="left" vertical="center" wrapText="1"/>
    </xf>
    <xf numFmtId="0" fontId="70" fillId="0" borderId="35" xfId="0" applyFont="1" applyBorder="1"/>
    <xf numFmtId="0" fontId="44" fillId="0" borderId="20" xfId="0" applyFont="1" applyFill="1" applyBorder="1" applyAlignment="1">
      <alignment horizontal="left" vertical="top" wrapText="1"/>
    </xf>
    <xf numFmtId="0" fontId="41" fillId="0" borderId="36" xfId="0" applyFont="1" applyFill="1" applyBorder="1" applyAlignment="1">
      <alignment vertical="top"/>
    </xf>
    <xf numFmtId="0" fontId="44" fillId="0" borderId="20" xfId="0" applyFont="1" applyFill="1" applyBorder="1" applyAlignment="1">
      <alignment horizontal="left" vertical="top"/>
    </xf>
    <xf numFmtId="0" fontId="44" fillId="0" borderId="22" xfId="0" applyFont="1" applyFill="1" applyBorder="1" applyAlignment="1">
      <alignment horizontal="left" vertical="top"/>
    </xf>
    <xf numFmtId="0" fontId="41" fillId="0" borderId="37" xfId="0" applyFont="1" applyFill="1" applyBorder="1" applyAlignment="1">
      <alignment vertical="top"/>
    </xf>
    <xf numFmtId="0" fontId="0" fillId="10" borderId="1" xfId="0" applyFont="1" applyFill="1" applyBorder="1" applyAlignment="1">
      <alignment horizontal="left" vertical="center"/>
    </xf>
    <xf numFmtId="0" fontId="57" fillId="10" borderId="1" xfId="0" applyFont="1" applyFill="1" applyBorder="1" applyAlignment="1">
      <alignment horizontal="center" vertical="top"/>
    </xf>
    <xf numFmtId="0" fontId="0" fillId="10" borderId="1" xfId="0" applyFill="1" applyBorder="1" applyAlignment="1">
      <alignment horizontal="left"/>
    </xf>
    <xf numFmtId="0" fontId="57" fillId="10" borderId="17" xfId="0" applyFont="1" applyFill="1" applyBorder="1" applyAlignment="1">
      <alignment vertical="top"/>
    </xf>
    <xf numFmtId="0" fontId="70" fillId="0" borderId="35" xfId="0" applyFont="1" applyBorder="1" applyAlignment="1">
      <alignment wrapText="1"/>
    </xf>
    <xf numFmtId="4" fontId="70" fillId="10" borderId="38" xfId="0" applyNumberFormat="1" applyFont="1" applyFill="1" applyBorder="1"/>
    <xf numFmtId="2" fontId="46" fillId="10" borderId="1" xfId="0" applyNumberFormat="1" applyFont="1" applyFill="1" applyBorder="1" applyAlignment="1">
      <alignment horizontal="center" vertical="center" wrapText="1"/>
    </xf>
    <xf numFmtId="0" fontId="46" fillId="10" borderId="1" xfId="0" applyFont="1" applyFill="1" applyBorder="1" applyAlignment="1">
      <alignment horizontal="left" vertical="center"/>
    </xf>
    <xf numFmtId="2" fontId="0" fillId="10" borderId="1" xfId="0" applyNumberFormat="1" applyFont="1" applyFill="1" applyBorder="1" applyAlignment="1">
      <alignment horizontal="center" vertical="center"/>
    </xf>
    <xf numFmtId="0" fontId="46" fillId="10" borderId="1" xfId="0" applyFont="1" applyFill="1" applyBorder="1" applyAlignment="1">
      <alignment horizontal="left" vertical="center" wrapText="1"/>
    </xf>
    <xf numFmtId="0" fontId="44" fillId="10" borderId="1" xfId="0" applyFont="1" applyFill="1" applyBorder="1" applyAlignment="1">
      <alignment horizontal="left" vertical="top" wrapText="1"/>
    </xf>
    <xf numFmtId="4" fontId="70" fillId="10" borderId="39" xfId="0" applyNumberFormat="1" applyFont="1" applyFill="1" applyBorder="1"/>
    <xf numFmtId="0" fontId="41" fillId="0" borderId="36" xfId="0" applyFont="1" applyFill="1" applyBorder="1" applyAlignment="1">
      <alignment horizontal="center" vertical="top"/>
    </xf>
    <xf numFmtId="0" fontId="44" fillId="10" borderId="1" xfId="0" applyFont="1" applyFill="1" applyBorder="1" applyAlignment="1">
      <alignment horizontal="left"/>
    </xf>
    <xf numFmtId="0" fontId="44" fillId="0" borderId="22" xfId="0" applyFont="1" applyFill="1" applyBorder="1" applyAlignment="1">
      <alignment horizontal="left"/>
    </xf>
    <xf numFmtId="0" fontId="41" fillId="0" borderId="14" xfId="0" applyFont="1" applyFill="1" applyBorder="1" applyAlignment="1">
      <alignment vertical="top"/>
    </xf>
    <xf numFmtId="0" fontId="41" fillId="0" borderId="40" xfId="0" applyFont="1" applyFill="1" applyBorder="1" applyAlignment="1">
      <alignment horizontal="center" vertical="top"/>
    </xf>
    <xf numFmtId="0" fontId="0" fillId="0" borderId="14" xfId="0" applyBorder="1"/>
    <xf numFmtId="4" fontId="0" fillId="0" borderId="14" xfId="0" applyNumberFormat="1" applyBorder="1" applyAlignment="1">
      <alignment horizontal="center" vertical="center"/>
    </xf>
    <xf numFmtId="0" fontId="5" fillId="7" borderId="1" xfId="0" applyFont="1" applyFill="1" applyBorder="1" applyAlignment="1">
      <alignment horizontal="left" vertical="center" wrapText="1"/>
    </xf>
    <xf numFmtId="0" fontId="44" fillId="7" borderId="1" xfId="0" applyFont="1" applyFill="1" applyBorder="1" applyAlignment="1">
      <alignment horizontal="center" vertical="center"/>
    </xf>
    <xf numFmtId="0" fontId="0" fillId="7" borderId="1" xfId="0" applyFont="1" applyFill="1" applyBorder="1" applyAlignment="1">
      <alignment horizontal="left" vertical="center" wrapText="1"/>
    </xf>
    <xf numFmtId="0" fontId="44" fillId="10" borderId="17" xfId="0" applyFont="1" applyFill="1" applyBorder="1" applyAlignment="1">
      <alignment horizontal="center" vertical="center"/>
    </xf>
    <xf numFmtId="0" fontId="44" fillId="8" borderId="1" xfId="0" applyFont="1" applyFill="1" applyBorder="1" applyAlignment="1">
      <alignment horizontal="left" vertical="top" wrapText="1"/>
    </xf>
    <xf numFmtId="0" fontId="46" fillId="8" borderId="1" xfId="0" applyFont="1" applyFill="1" applyBorder="1" applyAlignment="1">
      <alignment horizontal="left" vertical="center" wrapText="1"/>
    </xf>
    <xf numFmtId="2" fontId="44" fillId="8" borderId="1" xfId="0" applyNumberFormat="1" applyFont="1" applyFill="1" applyBorder="1" applyAlignment="1">
      <alignment horizontal="center" vertical="center"/>
    </xf>
    <xf numFmtId="0" fontId="57" fillId="8" borderId="1" xfId="0" applyFont="1" applyFill="1" applyBorder="1" applyAlignment="1">
      <alignment horizontal="center" vertical="top"/>
    </xf>
    <xf numFmtId="2" fontId="44" fillId="7" borderId="1" xfId="0" applyNumberFormat="1" applyFont="1" applyFill="1" applyBorder="1" applyAlignment="1">
      <alignment horizontal="center" vertical="center"/>
    </xf>
    <xf numFmtId="0" fontId="44" fillId="7" borderId="1" xfId="0" applyFont="1" applyFill="1" applyBorder="1" applyAlignment="1">
      <alignment horizontal="left" vertical="center" wrapText="1"/>
    </xf>
    <xf numFmtId="0" fontId="60" fillId="7" borderId="1" xfId="0" applyFont="1" applyFill="1" applyBorder="1" applyAlignment="1">
      <alignment horizontal="left" vertical="center" wrapText="1"/>
    </xf>
    <xf numFmtId="0" fontId="5" fillId="8" borderId="1" xfId="0" applyFont="1" applyFill="1" applyBorder="1" applyAlignment="1">
      <alignment horizontal="left" vertical="center" wrapText="1"/>
    </xf>
    <xf numFmtId="0" fontId="46" fillId="7" borderId="1" xfId="0" applyFont="1" applyFill="1" applyBorder="1" applyAlignment="1">
      <alignment horizontal="left" vertical="center" wrapText="1"/>
    </xf>
    <xf numFmtId="0" fontId="57" fillId="7" borderId="1" xfId="0" applyFont="1" applyFill="1" applyBorder="1" applyAlignment="1">
      <alignment horizontal="center" vertical="top"/>
    </xf>
    <xf numFmtId="0" fontId="42" fillId="15" borderId="0" xfId="0" applyFont="1" applyFill="1"/>
    <xf numFmtId="0" fontId="44" fillId="16" borderId="1" xfId="0" applyFont="1" applyFill="1" applyBorder="1" applyAlignment="1">
      <alignment horizontal="center" vertical="center"/>
    </xf>
    <xf numFmtId="0" fontId="44" fillId="16" borderId="1" xfId="0" applyFont="1" applyFill="1" applyBorder="1" applyAlignment="1">
      <alignment horizontal="left" vertical="top" wrapText="1"/>
    </xf>
    <xf numFmtId="0" fontId="0" fillId="16" borderId="1" xfId="0" applyFont="1" applyFill="1" applyBorder="1" applyAlignment="1">
      <alignment horizontal="left" vertical="center" wrapText="1"/>
    </xf>
    <xf numFmtId="2" fontId="44" fillId="16" borderId="1" xfId="0" applyNumberFormat="1" applyFont="1" applyFill="1" applyBorder="1" applyAlignment="1">
      <alignment horizontal="center" vertical="center"/>
    </xf>
    <xf numFmtId="0" fontId="57" fillId="16" borderId="1" xfId="0" applyFont="1" applyFill="1" applyBorder="1" applyAlignment="1">
      <alignment horizontal="center" vertical="top"/>
    </xf>
    <xf numFmtId="164" fontId="44" fillId="10" borderId="1" xfId="0" applyNumberFormat="1" applyFont="1" applyFill="1" applyBorder="1" applyAlignment="1">
      <alignment horizontal="center" vertical="center"/>
    </xf>
    <xf numFmtId="0" fontId="0" fillId="7" borderId="1" xfId="0" applyFont="1" applyFill="1" applyBorder="1" applyAlignment="1">
      <alignment horizontal="left" vertical="center"/>
    </xf>
    <xf numFmtId="0" fontId="57" fillId="5" borderId="1" xfId="0" applyFont="1" applyFill="1" applyBorder="1" applyAlignment="1">
      <alignment vertical="top"/>
    </xf>
    <xf numFmtId="0" fontId="57" fillId="6" borderId="1" xfId="0" applyFont="1" applyFill="1" applyBorder="1" applyAlignment="1">
      <alignment vertical="top"/>
    </xf>
    <xf numFmtId="0" fontId="44" fillId="7" borderId="1" xfId="0" applyFont="1" applyFill="1" applyBorder="1" applyAlignment="1">
      <alignment horizontal="left" wrapText="1"/>
    </xf>
    <xf numFmtId="0" fontId="44" fillId="0" borderId="1" xfId="0" applyFont="1" applyFill="1" applyBorder="1" applyAlignment="1">
      <alignment horizontal="center" vertical="center"/>
    </xf>
    <xf numFmtId="0" fontId="46" fillId="0" borderId="1" xfId="0" applyFont="1" applyFill="1" applyBorder="1" applyAlignment="1">
      <alignment horizontal="center" vertical="center" wrapText="1"/>
    </xf>
    <xf numFmtId="0" fontId="57" fillId="5" borderId="1" xfId="0" applyFont="1" applyFill="1" applyBorder="1" applyAlignment="1">
      <alignment horizontal="center" vertical="top"/>
    </xf>
    <xf numFmtId="0" fontId="57" fillId="6" borderId="1" xfId="0" applyFont="1" applyFill="1" applyBorder="1" applyAlignment="1">
      <alignment horizontal="center" vertical="top"/>
    </xf>
    <xf numFmtId="0" fontId="48" fillId="0" borderId="1" xfId="0" applyFont="1" applyFill="1" applyBorder="1" applyAlignment="1">
      <alignment horizontal="center" vertical="center"/>
    </xf>
    <xf numFmtId="0" fontId="61" fillId="0" borderId="0" xfId="0" applyFont="1" applyFill="1" applyAlignment="1">
      <alignment horizontal="left" vertical="center"/>
    </xf>
    <xf numFmtId="0" fontId="44" fillId="10" borderId="1" xfId="0" applyFont="1" applyFill="1" applyBorder="1" applyAlignment="1">
      <alignment horizontal="left" vertical="top"/>
    </xf>
    <xf numFmtId="0" fontId="59" fillId="10" borderId="1" xfId="0" applyFont="1" applyFill="1" applyBorder="1" applyAlignment="1">
      <alignment horizontal="center" vertical="center"/>
    </xf>
    <xf numFmtId="0" fontId="45" fillId="10" borderId="1" xfId="0" applyFont="1" applyFill="1" applyBorder="1" applyAlignment="1">
      <alignment horizontal="center" vertical="center"/>
    </xf>
    <xf numFmtId="0" fontId="57" fillId="10" borderId="1" xfId="0" applyFont="1" applyFill="1" applyBorder="1" applyAlignment="1">
      <alignment vertical="top"/>
    </xf>
    <xf numFmtId="0" fontId="5" fillId="10" borderId="1" xfId="0" applyFont="1" applyFill="1" applyBorder="1" applyAlignment="1">
      <alignment horizontal="center" vertical="center"/>
    </xf>
    <xf numFmtId="0" fontId="44" fillId="10" borderId="1" xfId="0" applyFont="1" applyFill="1" applyBorder="1" applyAlignment="1"/>
    <xf numFmtId="0" fontId="0" fillId="10" borderId="1" xfId="0" applyFont="1" applyFill="1" applyBorder="1" applyAlignment="1">
      <alignment horizontal="center" vertical="center"/>
    </xf>
    <xf numFmtId="0" fontId="44" fillId="0" borderId="1" xfId="0" applyFont="1" applyFill="1" applyBorder="1" applyAlignment="1">
      <alignment horizontal="left"/>
    </xf>
    <xf numFmtId="0" fontId="44" fillId="0" borderId="1" xfId="0" applyFont="1" applyFill="1" applyBorder="1" applyAlignment="1"/>
    <xf numFmtId="0" fontId="5" fillId="0" borderId="1" xfId="0" applyFont="1" applyFill="1" applyBorder="1" applyAlignment="1">
      <alignment wrapText="1"/>
    </xf>
    <xf numFmtId="0" fontId="44" fillId="7" borderId="1" xfId="0" applyFont="1" applyFill="1" applyBorder="1" applyAlignment="1">
      <alignment horizontal="left" vertical="top" wrapText="1"/>
    </xf>
    <xf numFmtId="0" fontId="59" fillId="7" borderId="1" xfId="0" applyFont="1" applyFill="1" applyBorder="1" applyAlignment="1">
      <alignment horizontal="center" vertical="center"/>
    </xf>
    <xf numFmtId="0" fontId="45" fillId="7" borderId="1" xfId="0" applyFont="1" applyFill="1" applyBorder="1" applyAlignment="1">
      <alignment horizontal="center" vertical="center"/>
    </xf>
    <xf numFmtId="0" fontId="48" fillId="7" borderId="1" xfId="0" applyFont="1" applyFill="1" applyBorder="1" applyAlignment="1">
      <alignment horizontal="center" vertical="center"/>
    </xf>
    <xf numFmtId="0" fontId="57" fillId="7" borderId="1" xfId="0" applyFont="1" applyFill="1" applyBorder="1" applyAlignment="1">
      <alignment vertical="top"/>
    </xf>
    <xf numFmtId="0" fontId="59" fillId="8" borderId="1" xfId="0" applyFont="1" applyFill="1" applyBorder="1" applyAlignment="1">
      <alignment horizontal="center" vertical="center"/>
    </xf>
    <xf numFmtId="0" fontId="45" fillId="8" borderId="1" xfId="0" applyFont="1" applyFill="1" applyBorder="1" applyAlignment="1">
      <alignment horizontal="center" vertical="center"/>
    </xf>
    <xf numFmtId="0" fontId="48" fillId="8" borderId="1" xfId="0" applyFont="1" applyFill="1" applyBorder="1" applyAlignment="1">
      <alignment horizontal="center" vertical="center"/>
    </xf>
    <xf numFmtId="0" fontId="5" fillId="7" borderId="1" xfId="0" applyFont="1" applyFill="1" applyBorder="1" applyAlignment="1">
      <alignment horizontal="left" wrapText="1"/>
    </xf>
    <xf numFmtId="0" fontId="5" fillId="7" borderId="1" xfId="0" applyFont="1" applyFill="1" applyBorder="1" applyAlignment="1">
      <alignment wrapText="1"/>
    </xf>
    <xf numFmtId="0" fontId="44" fillId="7" borderId="1" xfId="0" applyFont="1" applyFill="1" applyBorder="1" applyAlignment="1">
      <alignment vertical="center"/>
    </xf>
    <xf numFmtId="0" fontId="44" fillId="8" borderId="1" xfId="0" applyFont="1" applyFill="1" applyBorder="1" applyAlignment="1">
      <alignment horizontal="left" vertical="top"/>
    </xf>
    <xf numFmtId="0" fontId="57" fillId="8" borderId="1" xfId="0" applyFont="1" applyFill="1" applyBorder="1" applyAlignment="1">
      <alignment vertical="top"/>
    </xf>
    <xf numFmtId="0" fontId="44" fillId="7" borderId="1" xfId="0" applyFont="1" applyFill="1" applyBorder="1" applyAlignment="1">
      <alignment horizontal="left" vertical="top"/>
    </xf>
    <xf numFmtId="0" fontId="59" fillId="16" borderId="1" xfId="0" applyFont="1" applyFill="1" applyBorder="1" applyAlignment="1">
      <alignment horizontal="center" vertical="center"/>
    </xf>
    <xf numFmtId="0" fontId="45" fillId="16" borderId="1" xfId="0" applyFont="1" applyFill="1" applyBorder="1" applyAlignment="1">
      <alignment horizontal="center" vertical="center"/>
    </xf>
    <xf numFmtId="0" fontId="48" fillId="16" borderId="1" xfId="0" applyFont="1" applyFill="1" applyBorder="1" applyAlignment="1">
      <alignment horizontal="center" vertical="center"/>
    </xf>
    <xf numFmtId="0" fontId="46" fillId="10" borderId="1" xfId="0" applyFont="1" applyFill="1" applyBorder="1" applyAlignment="1">
      <alignment horizontal="center" vertical="center"/>
    </xf>
    <xf numFmtId="0" fontId="48" fillId="0" borderId="0" xfId="0" applyFont="1" applyFill="1" applyBorder="1" applyAlignment="1">
      <alignment horizontal="center" vertical="center"/>
    </xf>
    <xf numFmtId="0" fontId="44" fillId="10" borderId="20" xfId="0" applyFont="1" applyFill="1" applyBorder="1" applyAlignment="1">
      <alignment horizontal="center" vertical="center"/>
    </xf>
    <xf numFmtId="0" fontId="41" fillId="10" borderId="36" xfId="0" applyFont="1" applyFill="1" applyBorder="1" applyAlignment="1">
      <alignment vertical="top"/>
    </xf>
    <xf numFmtId="0" fontId="41" fillId="10" borderId="36" xfId="0" applyFont="1" applyFill="1" applyBorder="1" applyAlignment="1">
      <alignment horizontal="center" vertical="top"/>
    </xf>
    <xf numFmtId="2" fontId="41" fillId="10" borderId="36" xfId="0" applyNumberFormat="1" applyFont="1" applyFill="1" applyBorder="1" applyAlignment="1">
      <alignment vertical="top"/>
    </xf>
    <xf numFmtId="0" fontId="44" fillId="7" borderId="20" xfId="0" applyFont="1" applyFill="1" applyBorder="1" applyAlignment="1">
      <alignment horizontal="center" vertical="center"/>
    </xf>
    <xf numFmtId="0" fontId="41" fillId="7" borderId="36" xfId="0" applyFont="1" applyFill="1" applyBorder="1" applyAlignment="1">
      <alignment vertical="top"/>
    </xf>
    <xf numFmtId="0" fontId="44" fillId="8" borderId="20" xfId="0" applyFont="1" applyFill="1" applyBorder="1" applyAlignment="1">
      <alignment horizontal="center" vertical="center"/>
    </xf>
    <xf numFmtId="0" fontId="41" fillId="8" borderId="36" xfId="0" applyFont="1" applyFill="1" applyBorder="1" applyAlignment="1">
      <alignment horizontal="center" vertical="top"/>
    </xf>
    <xf numFmtId="0" fontId="41" fillId="8" borderId="36" xfId="0" applyFont="1" applyFill="1" applyBorder="1" applyAlignment="1">
      <alignment vertical="top"/>
    </xf>
    <xf numFmtId="0" fontId="46" fillId="7" borderId="20" xfId="0" applyFont="1" applyFill="1" applyBorder="1" applyAlignment="1">
      <alignment horizontal="center" vertical="center" wrapText="1"/>
    </xf>
    <xf numFmtId="0" fontId="41" fillId="7" borderId="36" xfId="0" applyFont="1" applyFill="1" applyBorder="1" applyAlignment="1">
      <alignment horizontal="center" vertical="top"/>
    </xf>
    <xf numFmtId="0" fontId="44" fillId="16" borderId="20" xfId="0" applyFont="1" applyFill="1" applyBorder="1" applyAlignment="1">
      <alignment horizontal="center" vertical="center"/>
    </xf>
    <xf numFmtId="0" fontId="41" fillId="16" borderId="36" xfId="0" applyFont="1" applyFill="1" applyBorder="1" applyAlignment="1">
      <alignment horizontal="center" vertical="top"/>
    </xf>
    <xf numFmtId="0" fontId="44" fillId="0" borderId="16"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6" xfId="0" applyFont="1" applyFill="1" applyBorder="1" applyAlignment="1">
      <alignment horizontal="center"/>
    </xf>
    <xf numFmtId="0" fontId="59" fillId="0" borderId="16" xfId="0" applyFont="1" applyFill="1" applyBorder="1" applyAlignment="1">
      <alignment horizontal="center" vertical="center"/>
    </xf>
    <xf numFmtId="0" fontId="45" fillId="0" borderId="16" xfId="0" applyFont="1" applyFill="1" applyBorder="1" applyAlignment="1">
      <alignment horizontal="center" vertical="center"/>
    </xf>
    <xf numFmtId="0" fontId="48" fillId="0" borderId="16" xfId="0" applyFont="1" applyFill="1" applyBorder="1" applyAlignment="1">
      <alignment horizontal="center" vertical="center"/>
    </xf>
    <xf numFmtId="0" fontId="44" fillId="0" borderId="16" xfId="0" applyFont="1" applyFill="1" applyBorder="1" applyAlignment="1">
      <alignment horizontal="center" vertical="center"/>
    </xf>
    <xf numFmtId="0" fontId="57" fillId="5" borderId="16" xfId="0" applyFont="1" applyFill="1" applyBorder="1" applyAlignment="1">
      <alignment vertical="top"/>
    </xf>
    <xf numFmtId="0" fontId="57" fillId="6" borderId="16" xfId="0" applyFont="1" applyFill="1" applyBorder="1" applyAlignment="1">
      <alignment vertical="top"/>
    </xf>
    <xf numFmtId="0" fontId="44" fillId="10" borderId="41" xfId="0" applyFont="1" applyFill="1" applyBorder="1" applyAlignment="1">
      <alignment horizontal="center" vertical="center"/>
    </xf>
    <xf numFmtId="0" fontId="44" fillId="10" borderId="17" xfId="0" applyFont="1" applyFill="1" applyBorder="1" applyAlignment="1">
      <alignment horizontal="left" vertical="top"/>
    </xf>
    <xf numFmtId="0" fontId="44" fillId="10" borderId="17" xfId="0" applyFont="1" applyFill="1" applyBorder="1" applyAlignment="1">
      <alignment horizontal="left" vertical="center" wrapText="1"/>
    </xf>
    <xf numFmtId="0" fontId="59" fillId="10" borderId="17" xfId="0" applyFont="1" applyFill="1" applyBorder="1" applyAlignment="1">
      <alignment horizontal="center" vertical="center"/>
    </xf>
    <xf numFmtId="0" fontId="45" fillId="10" borderId="17" xfId="0" applyFont="1" applyFill="1" applyBorder="1" applyAlignment="1">
      <alignment horizontal="center" vertical="center"/>
    </xf>
    <xf numFmtId="0" fontId="48" fillId="10" borderId="17" xfId="0" applyFont="1" applyFill="1" applyBorder="1" applyAlignment="1">
      <alignment horizontal="center" vertical="center"/>
    </xf>
    <xf numFmtId="2" fontId="44" fillId="10" borderId="17" xfId="0" applyNumberFormat="1" applyFont="1" applyFill="1" applyBorder="1" applyAlignment="1">
      <alignment horizontal="center" vertical="center" wrapText="1"/>
    </xf>
    <xf numFmtId="0" fontId="41" fillId="10" borderId="42" xfId="0" applyFont="1" applyFill="1" applyBorder="1" applyAlignment="1">
      <alignment vertical="top"/>
    </xf>
    <xf numFmtId="0" fontId="71" fillId="0" borderId="43" xfId="0" applyFont="1" applyFill="1" applyBorder="1" applyAlignment="1">
      <alignment horizontal="center" vertical="center" wrapText="1"/>
    </xf>
    <xf numFmtId="0" fontId="72" fillId="0" borderId="44" xfId="0" applyFont="1" applyFill="1" applyBorder="1" applyAlignment="1">
      <alignment horizontal="center" vertical="center" wrapText="1"/>
    </xf>
    <xf numFmtId="0" fontId="73" fillId="0" borderId="44" xfId="0" applyFont="1" applyFill="1" applyBorder="1" applyAlignment="1">
      <alignment horizontal="center" vertical="center" wrapText="1"/>
    </xf>
    <xf numFmtId="0" fontId="71" fillId="0" borderId="44"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3" fillId="6" borderId="44" xfId="0" applyFont="1" applyFill="1" applyBorder="1" applyAlignment="1">
      <alignment horizontal="center" vertical="center" wrapText="1"/>
    </xf>
    <xf numFmtId="0" fontId="74" fillId="0" borderId="45" xfId="0" applyFont="1" applyFill="1" applyBorder="1" applyAlignment="1">
      <alignment horizontal="center" vertical="center" wrapText="1"/>
    </xf>
    <xf numFmtId="0" fontId="41" fillId="0" borderId="33" xfId="0" applyFont="1" applyFill="1" applyBorder="1" applyAlignment="1">
      <alignment vertical="top"/>
    </xf>
    <xf numFmtId="0" fontId="44" fillId="0" borderId="46" xfId="0" applyFont="1" applyFill="1" applyBorder="1" applyAlignment="1">
      <alignment horizontal="left" vertical="top"/>
    </xf>
    <xf numFmtId="0" fontId="44" fillId="0" borderId="22" xfId="0" applyFont="1" applyFill="1" applyBorder="1" applyAlignment="1">
      <alignment horizontal="left" vertical="top" wrapText="1"/>
    </xf>
    <xf numFmtId="2" fontId="41" fillId="0" borderId="14" xfId="0" applyNumberFormat="1" applyFont="1" applyFill="1" applyBorder="1" applyAlignment="1">
      <alignment vertical="top"/>
    </xf>
    <xf numFmtId="0" fontId="0" fillId="0" borderId="37" xfId="0" applyBorder="1"/>
    <xf numFmtId="0" fontId="0" fillId="0" borderId="40" xfId="0" applyBorder="1"/>
    <xf numFmtId="0" fontId="44" fillId="0" borderId="20" xfId="0" applyFont="1" applyFill="1" applyBorder="1" applyAlignment="1">
      <alignment horizontal="left" vertical="center" wrapText="1"/>
    </xf>
    <xf numFmtId="4" fontId="41" fillId="0" borderId="14" xfId="0" applyNumberFormat="1" applyFont="1" applyBorder="1"/>
    <xf numFmtId="4" fontId="0" fillId="0" borderId="36" xfId="0" applyNumberFormat="1" applyBorder="1"/>
    <xf numFmtId="0" fontId="44" fillId="5" borderId="20" xfId="0" applyFont="1" applyFill="1" applyBorder="1" applyAlignment="1">
      <alignment horizontal="left" vertical="top" wrapText="1"/>
    </xf>
    <xf numFmtId="0" fontId="41" fillId="5" borderId="14" xfId="0" applyFont="1" applyFill="1" applyBorder="1" applyAlignment="1">
      <alignment vertical="top"/>
    </xf>
    <xf numFmtId="0" fontId="44" fillId="17" borderId="22" xfId="0" applyFont="1" applyFill="1" applyBorder="1" applyAlignment="1">
      <alignment horizontal="left" vertical="top" wrapText="1"/>
    </xf>
    <xf numFmtId="0" fontId="0" fillId="17" borderId="40" xfId="0" applyFill="1" applyBorder="1"/>
    <xf numFmtId="0" fontId="0" fillId="0" borderId="20" xfId="0" applyBorder="1"/>
    <xf numFmtId="0" fontId="0" fillId="0" borderId="14" xfId="0" applyBorder="1" applyAlignment="1">
      <alignment vertical="top"/>
    </xf>
    <xf numFmtId="0" fontId="0" fillId="8" borderId="14" xfId="0" applyFill="1" applyBorder="1"/>
    <xf numFmtId="0" fontId="0" fillId="0" borderId="40" xfId="0" applyBorder="1" applyAlignment="1">
      <alignment vertical="top"/>
    </xf>
    <xf numFmtId="0" fontId="70" fillId="0" borderId="35" xfId="0" applyFont="1" applyBorder="1" applyAlignment="1">
      <alignment horizontal="center" wrapText="1"/>
    </xf>
    <xf numFmtId="0" fontId="0" fillId="0" borderId="22" xfId="0" applyBorder="1"/>
    <xf numFmtId="4" fontId="0" fillId="0" borderId="14" xfId="0" applyNumberFormat="1" applyBorder="1" applyAlignment="1">
      <alignment vertical="top"/>
    </xf>
    <xf numFmtId="0" fontId="70" fillId="0" borderId="35" xfId="0" applyFont="1" applyBorder="1" applyAlignment="1">
      <alignment vertical="top"/>
    </xf>
    <xf numFmtId="4" fontId="0" fillId="0" borderId="37" xfId="0" applyNumberFormat="1" applyBorder="1" applyAlignment="1">
      <alignment vertical="top"/>
    </xf>
    <xf numFmtId="0" fontId="0" fillId="0" borderId="1" xfId="0" applyFont="1" applyFill="1" applyBorder="1" applyAlignment="1">
      <alignment horizontal="center"/>
    </xf>
    <xf numFmtId="0" fontId="0" fillId="0" borderId="0" xfId="0" applyAlignment="1"/>
    <xf numFmtId="0" fontId="0" fillId="0" borderId="0" xfId="0" applyFill="1" applyAlignment="1"/>
    <xf numFmtId="0" fontId="44" fillId="0" borderId="42" xfId="0" applyFont="1" applyFill="1" applyBorder="1" applyAlignment="1">
      <alignment horizontal="left" vertical="top"/>
    </xf>
    <xf numFmtId="0" fontId="46" fillId="0" borderId="18" xfId="0" applyFont="1" applyFill="1" applyBorder="1" applyAlignment="1">
      <alignment horizontal="left" vertical="center"/>
    </xf>
    <xf numFmtId="0" fontId="46" fillId="0" borderId="15" xfId="0" applyFont="1" applyFill="1" applyBorder="1" applyAlignment="1">
      <alignment horizontal="left" vertical="center"/>
    </xf>
    <xf numFmtId="0" fontId="44" fillId="0" borderId="47" xfId="0" applyFont="1" applyFill="1" applyBorder="1" applyAlignment="1">
      <alignment horizontal="left" vertical="top"/>
    </xf>
    <xf numFmtId="0" fontId="44" fillId="0" borderId="24" xfId="0" applyFont="1" applyFill="1" applyBorder="1" applyAlignment="1">
      <alignment horizontal="left" vertical="top"/>
    </xf>
    <xf numFmtId="0" fontId="44" fillId="0" borderId="19" xfId="0" applyFont="1" applyFill="1" applyBorder="1" applyAlignment="1">
      <alignment horizontal="left" vertical="top"/>
    </xf>
    <xf numFmtId="0" fontId="44" fillId="0" borderId="19" xfId="0" applyFont="1" applyFill="1" applyBorder="1" applyAlignment="1">
      <alignment horizontal="left" vertical="center"/>
    </xf>
    <xf numFmtId="0" fontId="44" fillId="0" borderId="47" xfId="0" applyFont="1" applyFill="1" applyBorder="1" applyAlignment="1">
      <alignment horizontal="left" vertical="center"/>
    </xf>
    <xf numFmtId="0" fontId="44" fillId="0" borderId="24" xfId="0" applyFont="1" applyFill="1" applyBorder="1" applyAlignment="1">
      <alignment horizontal="left" vertical="center"/>
    </xf>
    <xf numFmtId="0" fontId="44" fillId="0" borderId="47" xfId="0" applyFont="1" applyFill="1" applyBorder="1" applyAlignment="1">
      <alignment horizontal="left"/>
    </xf>
    <xf numFmtId="0" fontId="44" fillId="0" borderId="24" xfId="0" applyFont="1" applyFill="1" applyBorder="1" applyAlignment="1">
      <alignment horizontal="left"/>
    </xf>
    <xf numFmtId="0" fontId="46" fillId="0" borderId="14" xfId="0" applyFont="1" applyFill="1" applyBorder="1" applyAlignment="1">
      <alignment horizontal="left" vertical="center"/>
    </xf>
    <xf numFmtId="0" fontId="5" fillId="0" borderId="1" xfId="0" applyFont="1" applyFill="1" applyBorder="1" applyAlignment="1"/>
    <xf numFmtId="0" fontId="71" fillId="0" borderId="1" xfId="0" applyFont="1" applyFill="1" applyBorder="1" applyAlignment="1">
      <alignment horizontal="center" vertical="center" wrapText="1"/>
    </xf>
    <xf numFmtId="0" fontId="0" fillId="0" borderId="0" xfId="0" applyAlignment="1">
      <alignment horizontal="center" wrapText="1"/>
    </xf>
    <xf numFmtId="0" fontId="71" fillId="0" borderId="14" xfId="0" applyFont="1" applyFill="1" applyBorder="1" applyAlignment="1">
      <alignment horizontal="center" vertical="center" wrapText="1"/>
    </xf>
    <xf numFmtId="0" fontId="0" fillId="18" borderId="0" xfId="0" applyFill="1" applyAlignment="1"/>
    <xf numFmtId="0" fontId="44" fillId="0" borderId="48" xfId="0" applyFont="1" applyFill="1" applyBorder="1" applyAlignment="1">
      <alignment horizontal="left" vertical="top"/>
    </xf>
    <xf numFmtId="0" fontId="44" fillId="0" borderId="1" xfId="0" applyFont="1" applyFill="1" applyBorder="1" applyAlignment="1">
      <alignment horizontal="left" vertical="top"/>
    </xf>
    <xf numFmtId="0" fontId="44" fillId="7" borderId="20" xfId="0" applyFont="1" applyFill="1" applyBorder="1" applyAlignment="1">
      <alignment horizontal="left" vertical="top" wrapText="1"/>
    </xf>
    <xf numFmtId="0" fontId="44" fillId="7" borderId="20" xfId="0" applyFont="1" applyFill="1" applyBorder="1" applyAlignment="1">
      <alignment horizontal="left" vertical="top"/>
    </xf>
    <xf numFmtId="0" fontId="0" fillId="0" borderId="47" xfId="0" applyFont="1" applyFill="1" applyBorder="1" applyAlignment="1">
      <alignment horizontal="left"/>
    </xf>
    <xf numFmtId="0" fontId="44" fillId="0" borderId="2" xfId="0" applyFont="1" applyFill="1" applyBorder="1" applyAlignment="1">
      <alignment horizontal="left" vertical="top"/>
    </xf>
    <xf numFmtId="0" fontId="44" fillId="0" borderId="13" xfId="0" applyFont="1" applyFill="1" applyBorder="1" applyAlignment="1">
      <alignment horizontal="left" vertical="center"/>
    </xf>
    <xf numFmtId="0" fontId="44" fillId="0" borderId="26" xfId="0" applyFont="1" applyFill="1" applyBorder="1" applyAlignment="1">
      <alignment horizontal="left" vertical="center"/>
    </xf>
    <xf numFmtId="0" fontId="44" fillId="0" borderId="17" xfId="0" applyFont="1" applyFill="1" applyBorder="1" applyAlignment="1">
      <alignment horizontal="left" vertical="center"/>
    </xf>
    <xf numFmtId="0" fontId="46" fillId="0" borderId="47" xfId="0" applyFont="1" applyFill="1" applyBorder="1" applyAlignment="1">
      <alignment horizontal="left" vertical="center"/>
    </xf>
    <xf numFmtId="0" fontId="46" fillId="0" borderId="1" xfId="0" applyFont="1" applyFill="1" applyBorder="1" applyAlignment="1">
      <alignment horizontal="left" vertical="center"/>
    </xf>
    <xf numFmtId="0" fontId="44" fillId="0" borderId="18" xfId="0" applyFont="1" applyFill="1" applyBorder="1" applyAlignment="1">
      <alignment horizontal="left" vertical="top"/>
    </xf>
    <xf numFmtId="0" fontId="44" fillId="0" borderId="13" xfId="0" applyFont="1" applyFill="1" applyBorder="1" applyAlignment="1">
      <alignment horizontal="left"/>
    </xf>
    <xf numFmtId="0" fontId="71" fillId="0" borderId="1" xfId="0" applyFont="1" applyFill="1" applyBorder="1" applyAlignment="1">
      <alignment horizontal="left" vertical="center" wrapText="1"/>
    </xf>
    <xf numFmtId="0" fontId="44" fillId="0" borderId="19" xfId="0" applyFont="1" applyFill="1" applyBorder="1" applyAlignment="1">
      <alignment horizontal="left" vertical="top"/>
    </xf>
    <xf numFmtId="0" fontId="0" fillId="0" borderId="0" xfId="0" applyNumberFormat="1"/>
    <xf numFmtId="4" fontId="0" fillId="0" borderId="0" xfId="0" applyNumberFormat="1"/>
    <xf numFmtId="49" fontId="0" fillId="0" borderId="0" xfId="0" applyNumberFormat="1"/>
    <xf numFmtId="165" fontId="0" fillId="0" borderId="0" xfId="0" applyNumberFormat="1"/>
    <xf numFmtId="0" fontId="39" fillId="0" borderId="0" xfId="7"/>
    <xf numFmtId="1" fontId="39" fillId="0" borderId="0" xfId="7" applyNumberFormat="1"/>
    <xf numFmtId="0" fontId="38" fillId="0" borderId="0" xfId="7" applyFont="1"/>
    <xf numFmtId="9" fontId="38" fillId="6" borderId="0" xfId="15" applyFont="1" applyFill="1"/>
    <xf numFmtId="1" fontId="75" fillId="0" borderId="0" xfId="7" applyNumberFormat="1" applyFont="1" applyBorder="1"/>
    <xf numFmtId="0" fontId="76" fillId="0" borderId="0" xfId="7" applyFont="1"/>
    <xf numFmtId="0" fontId="75" fillId="0" borderId="0" xfId="7" applyFont="1"/>
    <xf numFmtId="3" fontId="75" fillId="0" borderId="0" xfId="7" applyNumberFormat="1" applyFont="1" applyBorder="1"/>
    <xf numFmtId="0" fontId="75" fillId="0" borderId="0" xfId="7" applyFont="1" applyBorder="1" applyAlignment="1">
      <alignment wrapText="1"/>
    </xf>
    <xf numFmtId="3" fontId="77" fillId="6" borderId="0" xfId="7" applyNumberFormat="1" applyFont="1" applyFill="1" applyBorder="1"/>
    <xf numFmtId="0" fontId="39" fillId="19" borderId="0" xfId="7" applyFill="1"/>
    <xf numFmtId="0" fontId="41" fillId="0" borderId="0" xfId="7" applyFont="1"/>
    <xf numFmtId="1" fontId="38" fillId="0" borderId="0" xfId="7" applyNumberFormat="1" applyFont="1"/>
    <xf numFmtId="3" fontId="39" fillId="19" borderId="36" xfId="7" applyNumberFormat="1" applyFill="1" applyBorder="1"/>
    <xf numFmtId="3" fontId="39" fillId="19" borderId="1" xfId="7" applyNumberFormat="1" applyFill="1" applyBorder="1"/>
    <xf numFmtId="1" fontId="39" fillId="19" borderId="1" xfId="7" applyNumberFormat="1" applyFill="1" applyBorder="1"/>
    <xf numFmtId="3" fontId="39" fillId="19" borderId="20" xfId="7" applyNumberFormat="1" applyFill="1" applyBorder="1"/>
    <xf numFmtId="1" fontId="39" fillId="19" borderId="14" xfId="7" applyNumberFormat="1" applyFill="1" applyBorder="1"/>
    <xf numFmtId="1" fontId="39" fillId="19" borderId="1" xfId="7" applyNumberFormat="1" applyFont="1" applyFill="1" applyBorder="1"/>
    <xf numFmtId="1" fontId="39" fillId="19" borderId="21" xfId="7" applyNumberFormat="1" applyFont="1" applyFill="1" applyBorder="1"/>
    <xf numFmtId="0" fontId="39" fillId="19" borderId="49" xfId="7" applyFill="1" applyBorder="1"/>
    <xf numFmtId="3" fontId="75" fillId="0" borderId="37" xfId="7" applyNumberFormat="1" applyFont="1" applyBorder="1"/>
    <xf numFmtId="3" fontId="77" fillId="6" borderId="16" xfId="7" applyNumberFormat="1" applyFont="1" applyFill="1" applyBorder="1"/>
    <xf numFmtId="1" fontId="75" fillId="0" borderId="16" xfId="7" applyNumberFormat="1" applyFont="1" applyBorder="1"/>
    <xf numFmtId="1" fontId="75" fillId="0" borderId="22" xfId="7" applyNumberFormat="1" applyFont="1" applyBorder="1"/>
    <xf numFmtId="3" fontId="75" fillId="0" borderId="16" xfId="7" applyNumberFormat="1" applyFont="1" applyBorder="1"/>
    <xf numFmtId="3" fontId="75" fillId="0" borderId="22" xfId="7" applyNumberFormat="1" applyFont="1" applyBorder="1"/>
    <xf numFmtId="1" fontId="75" fillId="0" borderId="40" xfId="7" applyNumberFormat="1" applyFont="1" applyBorder="1"/>
    <xf numFmtId="1" fontId="75" fillId="0" borderId="27" xfId="7" applyNumberFormat="1" applyFont="1" applyBorder="1"/>
    <xf numFmtId="0" fontId="75" fillId="0" borderId="49" xfId="7" applyFont="1" applyBorder="1" applyAlignment="1">
      <alignment wrapText="1"/>
    </xf>
    <xf numFmtId="3" fontId="41" fillId="0" borderId="2" xfId="7" applyNumberFormat="1" applyFont="1" applyBorder="1" applyAlignment="1">
      <alignment horizontal="center"/>
    </xf>
    <xf numFmtId="3" fontId="41" fillId="0" borderId="13" xfId="7" applyNumberFormat="1" applyFont="1" applyBorder="1" applyAlignment="1">
      <alignment horizontal="center"/>
    </xf>
    <xf numFmtId="1" fontId="41" fillId="0" borderId="13" xfId="7" applyNumberFormat="1" applyFont="1" applyBorder="1" applyAlignment="1">
      <alignment horizontal="center"/>
    </xf>
    <xf numFmtId="1" fontId="41" fillId="0" borderId="23" xfId="7" applyNumberFormat="1" applyFont="1" applyBorder="1" applyAlignment="1">
      <alignment horizontal="center"/>
    </xf>
    <xf numFmtId="3" fontId="41" fillId="0" borderId="2" xfId="7" applyNumberFormat="1" applyFont="1" applyBorder="1"/>
    <xf numFmtId="3" fontId="41" fillId="0" borderId="13" xfId="7" applyNumberFormat="1" applyFont="1" applyBorder="1"/>
    <xf numFmtId="3" fontId="41" fillId="0" borderId="23" xfId="7" applyNumberFormat="1" applyFont="1" applyBorder="1"/>
    <xf numFmtId="1" fontId="41" fillId="0" borderId="18" xfId="7" applyNumberFormat="1" applyFont="1" applyBorder="1"/>
    <xf numFmtId="1" fontId="70" fillId="0" borderId="13" xfId="7" applyNumberFormat="1" applyFont="1" applyBorder="1"/>
    <xf numFmtId="1" fontId="70" fillId="0" borderId="19" xfId="7" applyNumberFormat="1" applyFont="1" applyBorder="1"/>
    <xf numFmtId="0" fontId="41" fillId="0" borderId="49" xfId="7" applyFont="1" applyBorder="1"/>
    <xf numFmtId="0" fontId="39" fillId="19" borderId="1" xfId="7" applyFill="1" applyBorder="1"/>
    <xf numFmtId="3" fontId="75" fillId="0" borderId="36" xfId="7" applyNumberFormat="1" applyFont="1" applyBorder="1"/>
    <xf numFmtId="3" fontId="77" fillId="6" borderId="1" xfId="7" applyNumberFormat="1" applyFont="1" applyFill="1" applyBorder="1"/>
    <xf numFmtId="1" fontId="38" fillId="0" borderId="13" xfId="7" applyNumberFormat="1" applyFont="1" applyBorder="1" applyAlignment="1">
      <alignment horizontal="center"/>
    </xf>
    <xf numFmtId="1" fontId="38" fillId="0" borderId="23" xfId="7" applyNumberFormat="1" applyFont="1" applyBorder="1" applyAlignment="1">
      <alignment horizontal="center"/>
    </xf>
    <xf numFmtId="3" fontId="75" fillId="0" borderId="1" xfId="7" applyNumberFormat="1" applyFont="1" applyBorder="1"/>
    <xf numFmtId="3" fontId="75" fillId="0" borderId="1" xfId="7" applyNumberFormat="1" applyFont="1" applyBorder="1" applyAlignment="1">
      <alignment horizontal="center"/>
    </xf>
    <xf numFmtId="3" fontId="75" fillId="0" borderId="20" xfId="7" applyNumberFormat="1" applyFont="1" applyBorder="1" applyAlignment="1">
      <alignment horizontal="center"/>
    </xf>
    <xf numFmtId="1" fontId="75" fillId="0" borderId="14" xfId="7" applyNumberFormat="1" applyFont="1" applyBorder="1"/>
    <xf numFmtId="1" fontId="75" fillId="0" borderId="1" xfId="7" applyNumberFormat="1" applyFont="1" applyBorder="1"/>
    <xf numFmtId="1" fontId="75" fillId="0" borderId="21" xfId="7" applyNumberFormat="1" applyFont="1" applyBorder="1"/>
    <xf numFmtId="3" fontId="41" fillId="0" borderId="36" xfId="7" applyNumberFormat="1" applyFont="1" applyBorder="1"/>
    <xf numFmtId="3" fontId="41" fillId="0" borderId="1" xfId="7" applyNumberFormat="1" applyFont="1" applyBorder="1" applyAlignment="1">
      <alignment horizontal="center"/>
    </xf>
    <xf numFmtId="3" fontId="41" fillId="0" borderId="1" xfId="7" applyNumberFormat="1" applyFont="1" applyBorder="1"/>
    <xf numFmtId="3" fontId="41" fillId="0" borderId="20" xfId="7" applyNumberFormat="1" applyFont="1" applyBorder="1" applyAlignment="1">
      <alignment horizontal="center"/>
    </xf>
    <xf numFmtId="1" fontId="41" fillId="0" borderId="14" xfId="7" applyNumberFormat="1" applyFont="1" applyBorder="1"/>
    <xf numFmtId="1" fontId="41" fillId="0" borderId="1" xfId="7" applyNumberFormat="1" applyFont="1" applyBorder="1"/>
    <xf numFmtId="1" fontId="41" fillId="0" borderId="21" xfId="7" applyNumberFormat="1" applyFont="1" applyBorder="1"/>
    <xf numFmtId="0" fontId="39" fillId="0" borderId="0" xfId="7" applyFill="1"/>
    <xf numFmtId="3" fontId="39" fillId="20" borderId="36" xfId="7" applyNumberFormat="1" applyFill="1" applyBorder="1"/>
    <xf numFmtId="3" fontId="39" fillId="20" borderId="1" xfId="7" applyNumberFormat="1" applyFill="1" applyBorder="1"/>
    <xf numFmtId="1" fontId="38" fillId="20" borderId="13" xfId="7" applyNumberFormat="1" applyFont="1" applyFill="1" applyBorder="1"/>
    <xf numFmtId="1" fontId="38" fillId="20" borderId="23" xfId="7" applyNumberFormat="1" applyFont="1" applyFill="1" applyBorder="1"/>
    <xf numFmtId="3" fontId="39" fillId="20" borderId="20" xfId="7" applyNumberFormat="1" applyFill="1" applyBorder="1"/>
    <xf numFmtId="1" fontId="39" fillId="20" borderId="14" xfId="7" applyNumberFormat="1" applyFill="1" applyBorder="1"/>
    <xf numFmtId="1" fontId="39" fillId="20" borderId="1" xfId="7" applyNumberFormat="1" applyFill="1" applyBorder="1" applyAlignment="1">
      <alignment horizontal="center"/>
    </xf>
    <xf numFmtId="1" fontId="39" fillId="20" borderId="1" xfId="7" applyNumberFormat="1" applyFill="1" applyBorder="1"/>
    <xf numFmtId="1" fontId="39" fillId="20" borderId="21" xfId="7" applyNumberFormat="1" applyFill="1" applyBorder="1"/>
    <xf numFmtId="0" fontId="39" fillId="20" borderId="49" xfId="7" applyFill="1" applyBorder="1" applyAlignment="1">
      <alignment horizontal="left"/>
    </xf>
    <xf numFmtId="3" fontId="39" fillId="0" borderId="36" xfId="7" applyNumberFormat="1" applyBorder="1"/>
    <xf numFmtId="3" fontId="39" fillId="6" borderId="1" xfId="7" applyNumberFormat="1" applyFill="1" applyBorder="1"/>
    <xf numFmtId="3" fontId="39" fillId="0" borderId="1" xfId="7" applyNumberFormat="1" applyBorder="1"/>
    <xf numFmtId="3" fontId="39" fillId="0" borderId="1" xfId="7" applyNumberFormat="1" applyBorder="1" applyAlignment="1">
      <alignment horizontal="center"/>
    </xf>
    <xf numFmtId="3" fontId="39" fillId="0" borderId="20" xfId="7" applyNumberFormat="1" applyBorder="1" applyAlignment="1">
      <alignment horizontal="center"/>
    </xf>
    <xf numFmtId="1" fontId="39" fillId="0" borderId="14" xfId="7" applyNumberFormat="1" applyBorder="1"/>
    <xf numFmtId="1" fontId="39" fillId="0" borderId="1" xfId="7" applyNumberFormat="1" applyBorder="1"/>
    <xf numFmtId="1" fontId="39" fillId="0" borderId="21" xfId="7" applyNumberFormat="1" applyBorder="1"/>
    <xf numFmtId="0" fontId="39" fillId="0" borderId="49" xfId="7" applyBorder="1" applyAlignment="1">
      <alignment horizontal="left"/>
    </xf>
    <xf numFmtId="1" fontId="39" fillId="0" borderId="15" xfId="7" applyNumberFormat="1" applyBorder="1" applyAlignment="1">
      <alignment horizontal="right" wrapText="1"/>
    </xf>
    <xf numFmtId="0" fontId="39" fillId="0" borderId="42" xfId="7" applyBorder="1" applyAlignment="1">
      <alignment horizontal="center" wrapText="1"/>
    </xf>
    <xf numFmtId="0" fontId="39" fillId="0" borderId="17" xfId="7" applyBorder="1" applyAlignment="1">
      <alignment wrapText="1"/>
    </xf>
    <xf numFmtId="0" fontId="39" fillId="0" borderId="41" xfId="7" applyBorder="1" applyAlignment="1">
      <alignment wrapText="1"/>
    </xf>
    <xf numFmtId="0" fontId="39" fillId="0" borderId="42" xfId="7" applyBorder="1" applyAlignment="1">
      <alignment wrapText="1"/>
    </xf>
    <xf numFmtId="0" fontId="39" fillId="0" borderId="17" xfId="7" applyBorder="1" applyAlignment="1">
      <alignment horizontal="center" wrapText="1"/>
    </xf>
    <xf numFmtId="0" fontId="39" fillId="0" borderId="15" xfId="7" applyBorder="1" applyAlignment="1">
      <alignment horizontal="center" wrapText="1"/>
    </xf>
    <xf numFmtId="0" fontId="39" fillId="0" borderId="24" xfId="7" applyBorder="1" applyAlignment="1">
      <alignment horizontal="center" wrapText="1"/>
    </xf>
    <xf numFmtId="0" fontId="78" fillId="0" borderId="0" xfId="8" applyFont="1" applyAlignment="1"/>
    <xf numFmtId="0" fontId="40" fillId="0" borderId="0" xfId="8" applyAlignment="1"/>
    <xf numFmtId="0" fontId="40" fillId="0" borderId="0" xfId="8"/>
    <xf numFmtId="0" fontId="78" fillId="0" borderId="43" xfId="8" applyFont="1" applyBorder="1" applyAlignment="1">
      <alignment horizontal="center" vertical="center"/>
    </xf>
    <xf numFmtId="0" fontId="78" fillId="0" borderId="45" xfId="8" applyFont="1" applyBorder="1" applyAlignment="1">
      <alignment horizontal="center" vertical="center" wrapText="1"/>
    </xf>
    <xf numFmtId="0" fontId="40" fillId="0" borderId="0" xfId="8" applyAlignment="1">
      <alignment horizontal="center"/>
    </xf>
    <xf numFmtId="0" fontId="40" fillId="0" borderId="41" xfId="8" applyBorder="1"/>
    <xf numFmtId="0" fontId="40" fillId="0" borderId="42" xfId="8" applyBorder="1" applyAlignment="1">
      <alignment horizontal="center"/>
    </xf>
    <xf numFmtId="0" fontId="40" fillId="0" borderId="20" xfId="8" applyBorder="1"/>
    <xf numFmtId="0" fontId="40" fillId="0" borderId="36" xfId="8" applyBorder="1" applyAlignment="1">
      <alignment horizontal="center"/>
    </xf>
    <xf numFmtId="0" fontId="40" fillId="0" borderId="23" xfId="8" applyBorder="1"/>
    <xf numFmtId="0" fontId="40" fillId="0" borderId="2" xfId="8" applyBorder="1" applyAlignment="1">
      <alignment horizontal="center"/>
    </xf>
    <xf numFmtId="0" fontId="78" fillId="0" borderId="43" xfId="8" applyFont="1" applyFill="1" applyBorder="1" applyAlignment="1">
      <alignment horizontal="center"/>
    </xf>
    <xf numFmtId="0" fontId="78" fillId="0" borderId="45" xfId="8" applyFont="1" applyBorder="1" applyAlignment="1">
      <alignment horizontal="center"/>
    </xf>
    <xf numFmtId="0" fontId="44" fillId="0" borderId="1" xfId="0" applyFont="1" applyFill="1" applyBorder="1" applyAlignment="1">
      <alignment horizontal="center" vertical="center"/>
    </xf>
    <xf numFmtId="0" fontId="44" fillId="0" borderId="1" xfId="0" applyFont="1" applyFill="1" applyBorder="1" applyAlignment="1">
      <alignment horizontal="center"/>
    </xf>
    <xf numFmtId="0" fontId="44" fillId="0" borderId="17" xfId="0" applyFont="1" applyFill="1" applyBorder="1" applyAlignment="1">
      <alignment horizontal="left" vertical="top"/>
    </xf>
    <xf numFmtId="0" fontId="5" fillId="0" borderId="14"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0" xfId="0" applyFont="1" applyFill="1" applyAlignment="1">
      <alignment horizontal="left" vertical="center" wrapText="1"/>
    </xf>
    <xf numFmtId="0" fontId="44" fillId="0" borderId="25" xfId="0" applyFont="1" applyFill="1" applyBorder="1" applyAlignment="1">
      <alignment horizontal="left" vertical="center" wrapText="1"/>
    </xf>
    <xf numFmtId="0" fontId="63" fillId="0" borderId="25" xfId="0" applyFont="1" applyFill="1" applyBorder="1" applyAlignment="1">
      <alignment horizontal="left" vertical="center" wrapText="1"/>
    </xf>
    <xf numFmtId="0" fontId="44" fillId="0" borderId="50"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4" fillId="0" borderId="52" xfId="0" applyFont="1" applyFill="1" applyBorder="1" applyAlignment="1">
      <alignment horizontal="left" vertical="center" wrapText="1"/>
    </xf>
    <xf numFmtId="0" fontId="0" fillId="8" borderId="14" xfId="0" applyFill="1" applyBorder="1" applyAlignment="1">
      <alignment wrapText="1"/>
    </xf>
    <xf numFmtId="0" fontId="5" fillId="0" borderId="51" xfId="0" applyFont="1" applyFill="1" applyBorder="1" applyAlignment="1">
      <alignment horizontal="left" vertical="center" wrapText="1"/>
    </xf>
    <xf numFmtId="0" fontId="63" fillId="0" borderId="51"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44" fillId="10" borderId="25" xfId="0" applyFont="1" applyFill="1" applyBorder="1" applyAlignment="1">
      <alignment horizontal="left" vertical="center" wrapText="1"/>
    </xf>
    <xf numFmtId="0" fontId="46" fillId="10" borderId="25"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0" fillId="0" borderId="25" xfId="0" applyFont="1" applyFill="1" applyBorder="1" applyAlignment="1">
      <alignment wrapText="1"/>
    </xf>
    <xf numFmtId="0" fontId="50" fillId="0" borderId="0" xfId="0" applyFont="1" applyAlignment="1">
      <alignment wrapText="1"/>
    </xf>
    <xf numFmtId="0" fontId="5" fillId="0" borderId="2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25" xfId="0" applyFill="1" applyBorder="1" applyAlignment="1">
      <alignment horizontal="left" wrapText="1"/>
    </xf>
    <xf numFmtId="0" fontId="44" fillId="0" borderId="25" xfId="0" applyFont="1" applyBorder="1" applyAlignment="1">
      <alignment wrapText="1"/>
    </xf>
    <xf numFmtId="0" fontId="44" fillId="0" borderId="25" xfId="0" applyFont="1" applyBorder="1" applyAlignment="1">
      <alignment wrapText="1"/>
    </xf>
    <xf numFmtId="0" fontId="0" fillId="0" borderId="25" xfId="0" applyFont="1" applyBorder="1" applyAlignment="1">
      <alignment wrapText="1"/>
    </xf>
    <xf numFmtId="0" fontId="0" fillId="0" borderId="53" xfId="0" applyFont="1" applyBorder="1" applyAlignment="1">
      <alignment wrapText="1"/>
    </xf>
    <xf numFmtId="0" fontId="0" fillId="0" borderId="25" xfId="0" applyFont="1" applyBorder="1" applyAlignment="1">
      <alignment vertical="center" wrapText="1"/>
    </xf>
    <xf numFmtId="0" fontId="0" fillId="0" borderId="25" xfId="0" applyFont="1" applyFill="1" applyBorder="1" applyAlignment="1">
      <alignment vertical="center" wrapText="1"/>
    </xf>
    <xf numFmtId="0" fontId="44" fillId="0" borderId="14"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5" fillId="0" borderId="14" xfId="6" applyFont="1" applyFill="1" applyBorder="1" applyAlignment="1">
      <alignment horizontal="left" vertical="center" wrapText="1"/>
    </xf>
    <xf numFmtId="0" fontId="5" fillId="18" borderId="1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9" fillId="0" borderId="25" xfId="0" applyFont="1" applyFill="1" applyBorder="1" applyAlignment="1">
      <alignment horizontal="left" vertical="center" wrapText="1"/>
    </xf>
    <xf numFmtId="0" fontId="50" fillId="0" borderId="25" xfId="0" applyFont="1" applyBorder="1" applyAlignment="1">
      <alignment vertical="center" wrapText="1"/>
    </xf>
    <xf numFmtId="0" fontId="26" fillId="0" borderId="0" xfId="0" applyFont="1" applyAlignment="1">
      <alignment wrapText="1"/>
    </xf>
    <xf numFmtId="0" fontId="50" fillId="0" borderId="54" xfId="0" applyFont="1" applyBorder="1" applyAlignment="1">
      <alignment vertical="center" wrapText="1"/>
    </xf>
    <xf numFmtId="0" fontId="0" fillId="0" borderId="25" xfId="0" applyBorder="1" applyAlignment="1">
      <alignment wrapText="1"/>
    </xf>
    <xf numFmtId="0" fontId="46" fillId="0" borderId="53" xfId="0" applyFont="1" applyFill="1" applyBorder="1" applyAlignment="1">
      <alignment horizontal="left" vertical="center" wrapText="1"/>
    </xf>
    <xf numFmtId="0" fontId="46" fillId="0" borderId="54" xfId="0" applyFont="1" applyFill="1" applyBorder="1" applyAlignment="1">
      <alignment horizontal="left" vertical="center" wrapText="1"/>
    </xf>
    <xf numFmtId="0" fontId="63"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14" xfId="0" applyFont="1" applyFill="1" applyBorder="1" applyAlignment="1">
      <alignment horizontal="left" wrapText="1"/>
    </xf>
    <xf numFmtId="0" fontId="60" fillId="0" borderId="14" xfId="0" applyFont="1" applyFill="1" applyBorder="1" applyAlignment="1">
      <alignment horizontal="left" vertical="center" wrapText="1"/>
    </xf>
    <xf numFmtId="0" fontId="0" fillId="0" borderId="14" xfId="0" applyFill="1" applyBorder="1" applyAlignment="1">
      <alignment horizontal="left" wrapText="1"/>
    </xf>
    <xf numFmtId="0" fontId="0" fillId="0" borderId="25" xfId="0" applyFill="1" applyBorder="1" applyAlignment="1">
      <alignment wrapText="1"/>
    </xf>
    <xf numFmtId="0" fontId="20" fillId="0" borderId="30" xfId="10" applyNumberFormat="1" applyFont="1" applyFill="1" applyBorder="1" applyAlignment="1" applyProtection="1">
      <alignment horizontal="left" wrapText="1"/>
      <protection locked="0"/>
    </xf>
    <xf numFmtId="0" fontId="20" fillId="0" borderId="31" xfId="10" applyNumberFormat="1" applyFont="1" applyFill="1" applyBorder="1" applyAlignment="1" applyProtection="1">
      <alignment horizontal="left" wrapText="1"/>
      <protection locked="0"/>
    </xf>
    <xf numFmtId="0" fontId="20" fillId="0" borderId="14" xfId="11" applyNumberFormat="1" applyFont="1" applyFill="1" applyBorder="1" applyAlignment="1" applyProtection="1">
      <alignment horizontal="left" wrapText="1"/>
      <protection locked="0"/>
    </xf>
    <xf numFmtId="0" fontId="5" fillId="0" borderId="53" xfId="0" applyFont="1" applyFill="1" applyBorder="1" applyAlignment="1">
      <alignment horizontal="left" vertical="center" wrapText="1"/>
    </xf>
    <xf numFmtId="0" fontId="0" fillId="0" borderId="14" xfId="0" applyFont="1" applyFill="1" applyBorder="1" applyAlignment="1">
      <alignment wrapText="1"/>
    </xf>
    <xf numFmtId="0" fontId="44" fillId="0" borderId="14" xfId="0" applyFont="1" applyFill="1" applyBorder="1" applyAlignment="1">
      <alignment wrapText="1"/>
    </xf>
    <xf numFmtId="0" fontId="42" fillId="0" borderId="14" xfId="0" applyFont="1" applyFill="1" applyBorder="1" applyAlignment="1">
      <alignment wrapText="1"/>
    </xf>
    <xf numFmtId="0" fontId="5" fillId="8" borderId="50" xfId="0" applyFont="1" applyFill="1" applyBorder="1" applyAlignment="1">
      <alignment horizontal="left" vertical="center" wrapText="1"/>
    </xf>
    <xf numFmtId="0" fontId="5" fillId="8" borderId="14" xfId="0" applyFont="1" applyFill="1" applyBorder="1" applyAlignment="1">
      <alignment horizontal="left" vertical="center" wrapText="1"/>
    </xf>
    <xf numFmtId="0" fontId="50" fillId="0" borderId="0" xfId="0" applyFont="1" applyAlignment="1">
      <alignment horizontal="left" vertical="center" wrapText="1"/>
    </xf>
    <xf numFmtId="0" fontId="44" fillId="0" borderId="0" xfId="0" applyFont="1" applyFill="1" applyAlignment="1">
      <alignment horizontal="center" vertical="center"/>
    </xf>
    <xf numFmtId="0" fontId="44" fillId="0" borderId="1" xfId="0" applyFont="1" applyFill="1" applyBorder="1" applyAlignment="1">
      <alignment horizontal="center" vertical="center"/>
    </xf>
    <xf numFmtId="0" fontId="44" fillId="0" borderId="26" xfId="0" applyFont="1" applyFill="1" applyBorder="1" applyAlignment="1">
      <alignment horizontal="left" vertical="top"/>
    </xf>
    <xf numFmtId="0" fontId="44" fillId="0" borderId="54" xfId="0" applyFont="1" applyFill="1" applyBorder="1" applyAlignment="1">
      <alignment horizontal="left" vertical="center" wrapText="1"/>
    </xf>
    <xf numFmtId="0" fontId="44" fillId="0" borderId="55" xfId="0" applyFont="1" applyFill="1" applyBorder="1" applyAlignment="1">
      <alignment horizontal="left" vertical="center" wrapText="1"/>
    </xf>
    <xf numFmtId="0" fontId="0" fillId="0" borderId="14" xfId="0" applyFill="1" applyBorder="1" applyAlignment="1">
      <alignment wrapText="1"/>
    </xf>
    <xf numFmtId="0" fontId="44" fillId="0" borderId="56" xfId="0" applyFont="1" applyFill="1" applyBorder="1" applyAlignment="1">
      <alignment horizontal="left" vertical="center" wrapText="1"/>
    </xf>
    <xf numFmtId="0" fontId="50" fillId="0" borderId="0" xfId="0" applyFont="1" applyFill="1" applyAlignment="1">
      <alignment horizontal="left" vertical="center" wrapText="1"/>
    </xf>
    <xf numFmtId="0" fontId="63" fillId="16" borderId="51" xfId="0" applyFont="1" applyFill="1" applyBorder="1" applyAlignment="1">
      <alignment horizontal="left" vertical="center" wrapText="1"/>
    </xf>
    <xf numFmtId="0" fontId="42" fillId="16" borderId="14" xfId="0" applyFont="1" applyFill="1" applyBorder="1" applyAlignment="1">
      <alignment wrapText="1"/>
    </xf>
    <xf numFmtId="0" fontId="63" fillId="16" borderId="25" xfId="0" applyFont="1" applyFill="1" applyBorder="1" applyAlignment="1">
      <alignment horizontal="left" vertical="center" wrapText="1"/>
    </xf>
    <xf numFmtId="0" fontId="42" fillId="16" borderId="25" xfId="0" applyFont="1" applyFill="1" applyBorder="1" applyAlignment="1">
      <alignment wrapText="1"/>
    </xf>
    <xf numFmtId="0" fontId="42" fillId="16" borderId="14" xfId="0" applyFont="1" applyFill="1" applyBorder="1" applyAlignment="1">
      <alignment wrapText="1"/>
    </xf>
    <xf numFmtId="0" fontId="63" fillId="16" borderId="14" xfId="0" applyFont="1" applyFill="1" applyBorder="1" applyAlignment="1">
      <alignment horizontal="left" vertical="center" wrapText="1"/>
    </xf>
    <xf numFmtId="0" fontId="42" fillId="16" borderId="14" xfId="0" applyFont="1" applyFill="1" applyBorder="1" applyAlignment="1">
      <alignment vertical="center" wrapText="1"/>
    </xf>
    <xf numFmtId="0" fontId="42" fillId="16" borderId="0" xfId="0" applyFont="1" applyFill="1" applyBorder="1" applyAlignment="1">
      <alignment wrapText="1"/>
    </xf>
    <xf numFmtId="0" fontId="44" fillId="0" borderId="25" xfId="0" applyFont="1" applyFill="1" applyBorder="1" applyAlignment="1">
      <alignment horizontal="left" vertical="center" wrapText="1"/>
    </xf>
    <xf numFmtId="0" fontId="44" fillId="0" borderId="1" xfId="0" applyFont="1" applyFill="1" applyBorder="1" applyAlignment="1">
      <alignment horizontal="center" vertical="center"/>
    </xf>
    <xf numFmtId="0" fontId="63" fillId="16" borderId="25" xfId="0" applyFont="1" applyFill="1" applyBorder="1" applyAlignment="1">
      <alignment horizontal="left" vertical="center" wrapText="1"/>
    </xf>
    <xf numFmtId="0" fontId="80" fillId="16" borderId="0" xfId="0" applyFont="1" applyFill="1"/>
    <xf numFmtId="0" fontId="42" fillId="16" borderId="25" xfId="0" applyFont="1" applyFill="1" applyBorder="1" applyAlignment="1">
      <alignment horizontal="left" vertical="center" wrapText="1"/>
    </xf>
    <xf numFmtId="0" fontId="42" fillId="16" borderId="53" xfId="0" applyFont="1" applyFill="1" applyBorder="1" applyAlignment="1">
      <alignment wrapText="1"/>
    </xf>
    <xf numFmtId="0" fontId="42" fillId="16" borderId="53" xfId="0" applyFont="1" applyFill="1" applyBorder="1" applyAlignment="1">
      <alignment horizontal="left" vertical="center" wrapText="1"/>
    </xf>
    <xf numFmtId="0" fontId="42" fillId="16" borderId="14" xfId="0" applyFont="1" applyFill="1" applyBorder="1" applyAlignment="1">
      <alignment horizontal="left" vertical="center" wrapText="1"/>
    </xf>
    <xf numFmtId="0" fontId="63" fillId="16" borderId="14" xfId="0" applyFont="1" applyFill="1" applyBorder="1" applyAlignment="1">
      <alignment wrapText="1"/>
    </xf>
    <xf numFmtId="0" fontId="5" fillId="0" borderId="0" xfId="0" applyFont="1" applyFill="1" applyAlignment="1" applyProtection="1">
      <alignment horizontal="center" vertical="center"/>
      <protection locked="0"/>
    </xf>
    <xf numFmtId="0" fontId="2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9" fillId="0" borderId="1" xfId="0" applyFont="1" applyFill="1" applyBorder="1" applyAlignment="1" applyProtection="1">
      <protection locked="0"/>
    </xf>
    <xf numFmtId="0" fontId="0" fillId="0" borderId="1" xfId="0" applyFill="1" applyBorder="1" applyAlignment="1" applyProtection="1">
      <alignment horizontal="center"/>
      <protection locked="0"/>
    </xf>
    <xf numFmtId="0" fontId="2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79" fillId="0" borderId="1" xfId="0" applyFont="1" applyFill="1" applyBorder="1" applyAlignment="1" applyProtection="1"/>
    <xf numFmtId="0" fontId="79" fillId="0" borderId="1" xfId="0" applyFont="1" applyFill="1" applyBorder="1" applyAlignment="1" applyProtection="1">
      <alignment horizontal="center"/>
    </xf>
    <xf numFmtId="0" fontId="5" fillId="0" borderId="1" xfId="0" applyFont="1" applyFill="1" applyBorder="1" applyAlignment="1" applyProtection="1"/>
    <xf numFmtId="0" fontId="27" fillId="0" borderId="1" xfId="0" applyFont="1" applyFill="1" applyBorder="1" applyAlignment="1" applyProtection="1">
      <alignment horizontal="center" vertical="center"/>
    </xf>
    <xf numFmtId="1" fontId="5"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vertical="center"/>
    </xf>
    <xf numFmtId="0" fontId="0" fillId="0" borderId="1" xfId="0" applyFill="1" applyBorder="1" applyAlignment="1" applyProtection="1">
      <alignment horizontal="center"/>
    </xf>
    <xf numFmtId="0" fontId="79" fillId="0" borderId="1" xfId="0" applyFont="1" applyFill="1" applyBorder="1" applyAlignment="1" applyProtection="1">
      <alignment horizontal="center" vertical="center"/>
    </xf>
    <xf numFmtId="0" fontId="4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44" fillId="0" borderId="0" xfId="0" applyFont="1" applyFill="1" applyAlignment="1" applyProtection="1">
      <alignment horizontal="center" vertical="center"/>
      <protection locked="0"/>
    </xf>
    <xf numFmtId="0" fontId="0" fillId="0" borderId="0" xfId="0" applyFill="1" applyProtection="1">
      <protection locked="0"/>
    </xf>
    <xf numFmtId="0" fontId="44" fillId="0" borderId="0" xfId="0" applyFont="1" applyFill="1" applyBorder="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84" fillId="0" borderId="0" xfId="0" applyFont="1" applyFill="1" applyAlignment="1">
      <alignment horizontal="left" vertical="center" wrapText="1"/>
    </xf>
    <xf numFmtId="0" fontId="86" fillId="0" borderId="0" xfId="0" applyFont="1" applyFill="1" applyAlignment="1">
      <alignment horizontal="center" vertical="center" wrapText="1"/>
    </xf>
    <xf numFmtId="0" fontId="86" fillId="0" borderId="0" xfId="0" applyFont="1" applyFill="1" applyBorder="1" applyAlignment="1">
      <alignment horizontal="center" vertical="center" wrapText="1"/>
    </xf>
    <xf numFmtId="0" fontId="82" fillId="0" borderId="0" xfId="0" applyFont="1" applyFill="1" applyProtection="1"/>
    <xf numFmtId="0" fontId="85" fillId="0" borderId="1" xfId="0" applyFont="1" applyFill="1" applyBorder="1" applyAlignment="1">
      <alignment horizontal="left" vertical="center" wrapText="1"/>
    </xf>
    <xf numFmtId="0" fontId="85" fillId="0" borderId="1" xfId="0" applyFont="1" applyFill="1" applyBorder="1" applyAlignment="1" applyProtection="1">
      <alignment horizontal="left" vertical="center" wrapText="1"/>
      <protection locked="0"/>
    </xf>
    <xf numFmtId="0" fontId="85" fillId="0" borderId="1" xfId="0" applyFont="1" applyFill="1" applyBorder="1" applyAlignment="1" applyProtection="1">
      <alignment horizontal="left" vertical="top" wrapText="1"/>
      <protection locked="0"/>
    </xf>
    <xf numFmtId="0" fontId="37" fillId="0" borderId="1" xfId="0" applyFont="1" applyFill="1" applyBorder="1" applyAlignment="1" applyProtection="1">
      <alignment horizontal="left" vertical="center" wrapText="1"/>
      <protection locked="0"/>
    </xf>
    <xf numFmtId="0" fontId="37"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5" fillId="0" borderId="0" xfId="0" applyFont="1" applyFill="1" applyAlignment="1">
      <alignment horizontal="left" vertical="center" wrapText="1"/>
    </xf>
    <xf numFmtId="0" fontId="92" fillId="0" borderId="1"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85" fillId="0" borderId="0" xfId="0" applyFont="1" applyFill="1" applyAlignment="1">
      <alignment horizontal="left" vertical="center" wrapText="1"/>
    </xf>
    <xf numFmtId="0" fontId="92" fillId="0" borderId="0" xfId="0" applyFont="1" applyFill="1" applyBorder="1" applyAlignment="1">
      <alignment vertical="center" wrapText="1"/>
    </xf>
    <xf numFmtId="0" fontId="92" fillId="0" borderId="34" xfId="0" applyFont="1" applyFill="1" applyBorder="1" applyAlignment="1">
      <alignment horizontal="center" vertical="center" wrapText="1"/>
    </xf>
    <xf numFmtId="0" fontId="85" fillId="0" borderId="13" xfId="0" applyFont="1" applyFill="1" applyBorder="1" applyAlignment="1">
      <alignment horizontal="center" vertical="center" wrapText="1"/>
    </xf>
    <xf numFmtId="0" fontId="85" fillId="0" borderId="1" xfId="0" applyFont="1" applyFill="1" applyBorder="1" applyAlignment="1">
      <alignment horizontal="center" vertical="center" wrapText="1"/>
    </xf>
    <xf numFmtId="0" fontId="85" fillId="0" borderId="14" xfId="0" applyFont="1" applyFill="1" applyBorder="1" applyAlignment="1">
      <alignment horizontal="center" vertical="center" wrapText="1"/>
    </xf>
    <xf numFmtId="1" fontId="85" fillId="0" borderId="1" xfId="0" applyNumberFormat="1" applyFont="1" applyFill="1" applyBorder="1" applyAlignment="1">
      <alignment horizontal="center" vertical="center" wrapText="1"/>
    </xf>
    <xf numFmtId="0" fontId="85" fillId="0" borderId="1" xfId="0" applyFont="1" applyFill="1" applyBorder="1" applyAlignment="1">
      <alignment horizontal="center" vertical="center"/>
    </xf>
    <xf numFmtId="0" fontId="85" fillId="0" borderId="1" xfId="0" applyFont="1" applyFill="1" applyBorder="1" applyAlignment="1">
      <alignment vertical="center" wrapText="1"/>
    </xf>
    <xf numFmtId="0" fontId="85" fillId="0" borderId="17" xfId="0" applyFont="1" applyFill="1" applyBorder="1" applyAlignment="1">
      <alignment horizontal="center" vertical="center" wrapText="1"/>
    </xf>
    <xf numFmtId="0" fontId="37" fillId="0" borderId="1" xfId="0" applyFont="1" applyFill="1" applyBorder="1" applyAlignment="1">
      <alignment vertical="center" wrapText="1"/>
    </xf>
    <xf numFmtId="0" fontId="83" fillId="0" borderId="1" xfId="0" applyFont="1" applyFill="1" applyBorder="1" applyAlignment="1">
      <alignment horizontal="left" vertical="center" wrapText="1"/>
    </xf>
    <xf numFmtId="0" fontId="85" fillId="0" borderId="1" xfId="16" applyFont="1" applyFill="1" applyBorder="1" applyAlignment="1">
      <alignment vertical="center" wrapText="1"/>
    </xf>
    <xf numFmtId="0" fontId="37" fillId="0" borderId="0" xfId="0" applyFont="1" applyFill="1" applyAlignment="1">
      <alignment horizontal="left" vertical="center" wrapText="1"/>
    </xf>
    <xf numFmtId="0" fontId="37" fillId="0" borderId="14" xfId="0" applyFont="1" applyFill="1" applyBorder="1" applyAlignment="1">
      <alignment horizontal="center" vertical="center" wrapText="1"/>
    </xf>
    <xf numFmtId="0" fontId="85" fillId="0" borderId="0" xfId="0" applyFont="1" applyFill="1" applyAlignment="1">
      <alignment vertical="center"/>
    </xf>
    <xf numFmtId="1" fontId="37" fillId="0" borderId="1" xfId="0" applyNumberFormat="1" applyFont="1" applyFill="1" applyBorder="1" applyAlignment="1">
      <alignment horizontal="center" vertical="center" wrapText="1"/>
    </xf>
    <xf numFmtId="1" fontId="85" fillId="0" borderId="1" xfId="0" applyNumberFormat="1" applyFont="1" applyFill="1" applyBorder="1" applyAlignment="1">
      <alignment horizontal="center" vertical="center"/>
    </xf>
    <xf numFmtId="0" fontId="93" fillId="0" borderId="1" xfId="0" applyFont="1" applyFill="1" applyBorder="1" applyAlignment="1">
      <alignment horizontal="left" vertical="center" wrapText="1"/>
    </xf>
    <xf numFmtId="0" fontId="98" fillId="0" borderId="1" xfId="0" applyFont="1" applyFill="1" applyBorder="1" applyAlignment="1">
      <alignment horizontal="left" vertical="top" wrapText="1"/>
    </xf>
    <xf numFmtId="0" fontId="37" fillId="0" borderId="1" xfId="0" applyFont="1" applyFill="1" applyBorder="1" applyAlignment="1">
      <alignment horizontal="center" vertical="center"/>
    </xf>
    <xf numFmtId="0" fontId="37" fillId="0" borderId="1" xfId="0" applyFont="1" applyFill="1" applyBorder="1" applyAlignment="1">
      <alignment vertical="top" wrapText="1"/>
    </xf>
    <xf numFmtId="0" fontId="37" fillId="0" borderId="1" xfId="0" applyFont="1" applyFill="1" applyBorder="1" applyAlignment="1" applyProtection="1">
      <alignment horizontal="center" vertical="center" wrapText="1"/>
      <protection locked="0"/>
    </xf>
    <xf numFmtId="0" fontId="85" fillId="0" borderId="0" xfId="0" applyFont="1" applyFill="1" applyBorder="1" applyAlignment="1">
      <alignment horizontal="left" vertical="center" wrapText="1"/>
    </xf>
    <xf numFmtId="1" fontId="85" fillId="0" borderId="0" xfId="0" applyNumberFormat="1" applyFont="1" applyFill="1" applyBorder="1" applyAlignment="1">
      <alignment horizontal="center" vertical="center" wrapText="1"/>
    </xf>
    <xf numFmtId="0" fontId="85" fillId="0" borderId="0" xfId="0" applyFont="1" applyFill="1" applyBorder="1" applyAlignment="1">
      <alignment horizontal="center" vertical="center" wrapText="1"/>
    </xf>
    <xf numFmtId="0" fontId="85" fillId="0" borderId="0" xfId="0" applyFont="1" applyFill="1" applyAlignment="1">
      <alignment horizontal="center" vertical="center" wrapText="1"/>
    </xf>
    <xf numFmtId="0" fontId="44" fillId="0" borderId="1" xfId="0" applyFont="1" applyFill="1" applyBorder="1" applyAlignment="1">
      <alignment horizontal="center" vertical="center" wrapText="1"/>
    </xf>
    <xf numFmtId="0" fontId="92" fillId="0" borderId="0" xfId="0" applyFont="1" applyFill="1" applyBorder="1" applyAlignment="1">
      <alignment horizontal="left" vertical="center" wrapText="1"/>
    </xf>
    <xf numFmtId="0" fontId="85" fillId="0" borderId="17" xfId="0" applyFont="1" applyFill="1" applyBorder="1" applyAlignment="1">
      <alignment horizontal="center" vertical="center" wrapText="1"/>
    </xf>
    <xf numFmtId="0" fontId="85" fillId="0" borderId="0" xfId="0" applyFont="1" applyFill="1" applyBorder="1" applyAlignment="1">
      <alignment horizontal="left" vertical="center" wrapText="1"/>
    </xf>
    <xf numFmtId="0" fontId="37" fillId="0" borderId="13"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63" fillId="0" borderId="1" xfId="0" applyFont="1" applyFill="1" applyBorder="1" applyAlignment="1">
      <alignment horizontal="left" vertical="center" wrapText="1"/>
    </xf>
    <xf numFmtId="0" fontId="82" fillId="0" borderId="1" xfId="0" applyFont="1" applyFill="1" applyBorder="1" applyAlignment="1">
      <alignment horizontal="center" vertical="center" wrapText="1"/>
    </xf>
    <xf numFmtId="0" fontId="84" fillId="0" borderId="1" xfId="0" applyFont="1" applyFill="1" applyBorder="1" applyAlignment="1">
      <alignment horizontal="left" vertical="center" wrapText="1"/>
    </xf>
    <xf numFmtId="2" fontId="86"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wrapText="1"/>
    </xf>
    <xf numFmtId="0" fontId="35"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1" fillId="0" borderId="1" xfId="3" applyFont="1" applyBorder="1" applyAlignment="1">
      <alignment horizontal="center" vertical="center" wrapText="1"/>
    </xf>
    <xf numFmtId="0" fontId="37" fillId="0" borderId="17" xfId="0" applyFont="1" applyFill="1" applyBorder="1" applyAlignment="1">
      <alignment horizontal="left" vertical="center" wrapText="1"/>
    </xf>
    <xf numFmtId="0" fontId="85" fillId="0" borderId="15" xfId="0" applyFont="1" applyFill="1" applyBorder="1" applyAlignment="1">
      <alignment horizontal="center" vertical="center" wrapText="1"/>
    </xf>
    <xf numFmtId="2" fontId="86" fillId="0" borderId="17" xfId="0" applyNumberFormat="1" applyFont="1" applyFill="1" applyBorder="1" applyAlignment="1">
      <alignment horizontal="center" vertical="center" wrapText="1"/>
    </xf>
    <xf numFmtId="0" fontId="44" fillId="0"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8" xfId="0" applyFont="1" applyFill="1" applyBorder="1" applyAlignment="1">
      <alignment horizontal="center" vertical="center" wrapText="1"/>
    </xf>
    <xf numFmtId="2" fontId="86" fillId="0" borderId="13" xfId="0" applyNumberFormat="1" applyFont="1" applyFill="1" applyBorder="1" applyAlignment="1">
      <alignment horizontal="center" vertical="center" wrapText="1"/>
    </xf>
    <xf numFmtId="0" fontId="44" fillId="0" borderId="13" xfId="0" applyFont="1" applyFill="1" applyBorder="1" applyAlignment="1">
      <alignment horizontal="left" vertical="center" wrapText="1"/>
    </xf>
    <xf numFmtId="0" fontId="85" fillId="21" borderId="13" xfId="0" applyFont="1" applyFill="1" applyBorder="1" applyAlignment="1">
      <alignment horizontal="center" vertical="center" wrapText="1"/>
    </xf>
    <xf numFmtId="0" fontId="85" fillId="21" borderId="18" xfId="0" applyFont="1" applyFill="1" applyBorder="1" applyAlignment="1">
      <alignment horizontal="center" vertical="center" wrapText="1"/>
    </xf>
    <xf numFmtId="0" fontId="35" fillId="21"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4" fillId="0" borderId="21" xfId="0" applyFont="1" applyFill="1" applyBorder="1" applyAlignment="1">
      <alignment vertical="center" wrapText="1"/>
    </xf>
    <xf numFmtId="0" fontId="84" fillId="0" borderId="1" xfId="0" applyFont="1" applyFill="1" applyBorder="1" applyAlignment="1">
      <alignment vertical="center" wrapText="1"/>
    </xf>
    <xf numFmtId="0" fontId="35" fillId="0" borderId="1" xfId="0" applyFont="1" applyFill="1" applyBorder="1" applyAlignment="1">
      <alignment vertical="center" wrapText="1"/>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vertical="center"/>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0" fillId="0" borderId="1" xfId="0" applyBorder="1" applyAlignment="1">
      <alignment horizontal="center"/>
    </xf>
    <xf numFmtId="0" fontId="44" fillId="0" borderId="5" xfId="0" applyFont="1" applyBorder="1" applyAlignment="1">
      <alignment horizontal="center" vertical="center" wrapText="1"/>
    </xf>
    <xf numFmtId="0" fontId="44" fillId="0" borderId="12" xfId="0" applyFont="1" applyBorder="1" applyAlignment="1">
      <alignment horizontal="center" vertical="center"/>
    </xf>
    <xf numFmtId="0" fontId="44" fillId="0" borderId="8"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6" xfId="0" applyFont="1" applyBorder="1" applyAlignment="1">
      <alignment horizontal="center" vertical="center" wrapText="1"/>
    </xf>
    <xf numFmtId="0" fontId="50" fillId="0" borderId="1" xfId="0" applyFont="1" applyBorder="1" applyAlignment="1">
      <alignment vertical="center" wrapText="1"/>
    </xf>
    <xf numFmtId="0" fontId="50" fillId="0" borderId="1" xfId="0" applyFont="1" applyBorder="1" applyAlignment="1">
      <alignment vertical="center"/>
    </xf>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44" fillId="0" borderId="13" xfId="0" applyFont="1" applyFill="1" applyBorder="1" applyAlignment="1">
      <alignment horizontal="center" vertical="top" wrapText="1"/>
    </xf>
    <xf numFmtId="0" fontId="44" fillId="0" borderId="26" xfId="0" applyFont="1" applyFill="1" applyBorder="1" applyAlignment="1">
      <alignment horizontal="center" vertical="top" wrapText="1"/>
    </xf>
    <xf numFmtId="0" fontId="44" fillId="0" borderId="17" xfId="0" applyFont="1" applyFill="1" applyBorder="1" applyAlignment="1">
      <alignment horizontal="center" vertical="top" wrapText="1"/>
    </xf>
    <xf numFmtId="0" fontId="44" fillId="0" borderId="1" xfId="0" applyFont="1" applyBorder="1" applyAlignment="1">
      <alignment horizontal="center" vertical="top"/>
    </xf>
    <xf numFmtId="0" fontId="44" fillId="0" borderId="1" xfId="0" applyFont="1" applyBorder="1" applyAlignment="1">
      <alignment horizontal="center" vertical="top" wrapText="1"/>
    </xf>
    <xf numFmtId="0" fontId="44" fillId="0" borderId="13" xfId="0" applyFont="1" applyBorder="1" applyAlignment="1">
      <alignment horizontal="center" vertical="top"/>
    </xf>
    <xf numFmtId="0" fontId="44" fillId="0" borderId="26" xfId="0" applyFont="1" applyBorder="1" applyAlignment="1">
      <alignment horizontal="center" vertical="top"/>
    </xf>
    <xf numFmtId="0" fontId="44" fillId="0" borderId="17" xfId="0" applyFont="1" applyBorder="1" applyAlignment="1">
      <alignment horizontal="center" vertical="top"/>
    </xf>
    <xf numFmtId="0" fontId="44" fillId="0" borderId="13" xfId="0" applyFont="1" applyBorder="1" applyAlignment="1">
      <alignment horizontal="center" vertical="top" wrapText="1"/>
    </xf>
    <xf numFmtId="0" fontId="44" fillId="0" borderId="26" xfId="0" applyFont="1" applyBorder="1" applyAlignment="1">
      <alignment horizontal="center" vertical="top" wrapText="1"/>
    </xf>
    <xf numFmtId="0" fontId="44" fillId="0" borderId="17" xfId="0" applyFont="1" applyBorder="1" applyAlignment="1">
      <alignment horizontal="center" vertical="top" wrapText="1"/>
    </xf>
    <xf numFmtId="0" fontId="44" fillId="0" borderId="1" xfId="0" applyFont="1" applyFill="1" applyBorder="1" applyAlignment="1">
      <alignment horizontal="center" vertical="center" wrapText="1"/>
    </xf>
    <xf numFmtId="0" fontId="44" fillId="0" borderId="13" xfId="0" applyFont="1" applyFill="1" applyBorder="1" applyAlignment="1">
      <alignment horizontal="center" vertical="top"/>
    </xf>
    <xf numFmtId="0" fontId="44" fillId="0" borderId="26" xfId="0" applyFont="1" applyFill="1" applyBorder="1" applyAlignment="1">
      <alignment horizontal="center" vertical="top"/>
    </xf>
    <xf numFmtId="0" fontId="44" fillId="0" borderId="17" xfId="0" applyFont="1" applyFill="1" applyBorder="1" applyAlignment="1">
      <alignment horizontal="center" vertical="top"/>
    </xf>
    <xf numFmtId="0" fontId="44" fillId="0" borderId="1" xfId="0" applyFont="1" applyFill="1" applyBorder="1" applyAlignment="1">
      <alignment horizontal="center" vertical="top"/>
    </xf>
    <xf numFmtId="0" fontId="44" fillId="0" borderId="1" xfId="0" applyFont="1" applyFill="1" applyBorder="1" applyAlignment="1">
      <alignment horizontal="center" vertical="top" wrapText="1"/>
    </xf>
    <xf numFmtId="0" fontId="44" fillId="0" borderId="1" xfId="0" applyFont="1" applyFill="1" applyBorder="1" applyAlignment="1">
      <alignment horizontal="center" vertical="center"/>
    </xf>
    <xf numFmtId="0" fontId="5" fillId="0" borderId="14" xfId="0" applyFont="1" applyFill="1" applyBorder="1" applyAlignment="1">
      <alignment horizontal="center" wrapText="1"/>
    </xf>
    <xf numFmtId="0" fontId="5" fillId="0" borderId="25" xfId="0" applyFont="1" applyFill="1" applyBorder="1" applyAlignment="1">
      <alignment horizontal="center" wrapText="1"/>
    </xf>
    <xf numFmtId="0" fontId="5" fillId="0" borderId="21" xfId="0" applyFont="1" applyFill="1" applyBorder="1" applyAlignment="1">
      <alignment horizont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4" fillId="0" borderId="14" xfId="0" applyFont="1" applyBorder="1" applyAlignment="1">
      <alignment horizontal="center"/>
    </xf>
    <xf numFmtId="0" fontId="44" fillId="0" borderId="25" xfId="0" applyFont="1" applyBorder="1" applyAlignment="1">
      <alignment horizontal="center"/>
    </xf>
    <xf numFmtId="0" fontId="46"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8" fillId="0" borderId="13" xfId="0" applyFont="1" applyFill="1" applyBorder="1" applyAlignment="1">
      <alignment horizontal="center" vertical="center"/>
    </xf>
    <xf numFmtId="0" fontId="48" fillId="0" borderId="17" xfId="0" applyFont="1" applyFill="1" applyBorder="1" applyAlignment="1">
      <alignment horizontal="center" vertical="center"/>
    </xf>
    <xf numFmtId="0" fontId="46" fillId="0" borderId="1"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87" fillId="0" borderId="35" xfId="0" applyFont="1" applyBorder="1" applyAlignment="1">
      <alignment horizontal="center" vertical="center" wrapText="1"/>
    </xf>
    <xf numFmtId="0" fontId="87" fillId="0" borderId="57" xfId="0" applyFont="1" applyBorder="1" applyAlignment="1">
      <alignment horizontal="center" vertical="center" wrapText="1"/>
    </xf>
    <xf numFmtId="0" fontId="87" fillId="0" borderId="58" xfId="0" applyFont="1" applyBorder="1" applyAlignment="1">
      <alignment horizontal="center" vertical="center" wrapText="1"/>
    </xf>
    <xf numFmtId="0" fontId="87" fillId="0" borderId="39" xfId="0" applyFont="1" applyBorder="1" applyAlignment="1">
      <alignment horizontal="center" vertical="center" wrapText="1"/>
    </xf>
    <xf numFmtId="0" fontId="87" fillId="0" borderId="38"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58"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38" xfId="0" applyFont="1" applyBorder="1" applyAlignment="1">
      <alignment horizontal="center" vertical="center" wrapText="1"/>
    </xf>
    <xf numFmtId="0" fontId="88" fillId="0" borderId="21" xfId="0" applyFont="1" applyBorder="1" applyAlignment="1">
      <alignment horizontal="center" vertical="center" wrapText="1"/>
    </xf>
    <xf numFmtId="0" fontId="88" fillId="0" borderId="19" xfId="0" applyFont="1" applyBorder="1" applyAlignment="1">
      <alignment horizontal="center" vertical="center" wrapText="1"/>
    </xf>
    <xf numFmtId="0" fontId="46" fillId="0" borderId="13" xfId="0" applyFont="1" applyFill="1" applyBorder="1" applyAlignment="1">
      <alignment horizontal="center" vertical="center" wrapText="1"/>
    </xf>
    <xf numFmtId="0" fontId="46" fillId="0" borderId="5" xfId="0" applyFont="1" applyBorder="1" applyAlignment="1">
      <alignment vertical="center" wrapText="1"/>
    </xf>
    <xf numFmtId="0" fontId="46" fillId="0" borderId="59" xfId="0" applyFont="1" applyBorder="1" applyAlignment="1">
      <alignment vertical="center" wrapText="1"/>
    </xf>
    <xf numFmtId="0" fontId="57" fillId="5" borderId="1" xfId="0" applyFont="1" applyFill="1" applyBorder="1" applyAlignment="1">
      <alignment horizontal="center" vertical="top"/>
    </xf>
    <xf numFmtId="0" fontId="57" fillId="6" borderId="1" xfId="0" applyFont="1" applyFill="1" applyBorder="1" applyAlignment="1">
      <alignment horizontal="center" vertical="top"/>
    </xf>
    <xf numFmtId="0" fontId="41" fillId="0" borderId="1" xfId="0" applyFont="1" applyFill="1" applyBorder="1" applyAlignment="1">
      <alignment horizontal="center" vertical="top"/>
    </xf>
    <xf numFmtId="0" fontId="57" fillId="5" borderId="13" xfId="0" applyFont="1" applyFill="1" applyBorder="1" applyAlignment="1">
      <alignment horizontal="center" vertical="top"/>
    </xf>
    <xf numFmtId="0" fontId="57" fillId="5" borderId="26" xfId="0" applyFont="1" applyFill="1" applyBorder="1" applyAlignment="1">
      <alignment horizontal="center" vertical="top"/>
    </xf>
    <xf numFmtId="0" fontId="57" fillId="5" borderId="17" xfId="0" applyFont="1" applyFill="1" applyBorder="1" applyAlignment="1">
      <alignment horizontal="center" vertical="top"/>
    </xf>
    <xf numFmtId="0" fontId="57" fillId="6" borderId="13" xfId="0" applyFont="1" applyFill="1" applyBorder="1" applyAlignment="1">
      <alignment horizontal="center" vertical="top"/>
    </xf>
    <xf numFmtId="0" fontId="57" fillId="6" borderId="26" xfId="0" applyFont="1" applyFill="1" applyBorder="1" applyAlignment="1">
      <alignment horizontal="center" vertical="top"/>
    </xf>
    <xf numFmtId="0" fontId="57" fillId="6" borderId="17" xfId="0" applyFont="1" applyFill="1" applyBorder="1" applyAlignment="1">
      <alignment horizontal="center" vertical="top"/>
    </xf>
    <xf numFmtId="0" fontId="41" fillId="0" borderId="13" xfId="0" applyFont="1" applyFill="1" applyBorder="1" applyAlignment="1">
      <alignment horizontal="center" vertical="top"/>
    </xf>
    <xf numFmtId="0" fontId="41" fillId="0" borderId="26" xfId="0" applyFont="1" applyFill="1" applyBorder="1" applyAlignment="1">
      <alignment horizontal="center" vertical="top"/>
    </xf>
    <xf numFmtId="0" fontId="41" fillId="0" borderId="17" xfId="0" applyFont="1" applyFill="1" applyBorder="1" applyAlignment="1">
      <alignment horizontal="center" vertical="top"/>
    </xf>
    <xf numFmtId="0" fontId="44" fillId="0" borderId="18" xfId="0" applyFont="1" applyFill="1" applyBorder="1" applyAlignment="1">
      <alignment horizontal="center" vertical="top"/>
    </xf>
    <xf numFmtId="0" fontId="44" fillId="0" borderId="34" xfId="0" applyFont="1" applyFill="1" applyBorder="1" applyAlignment="1">
      <alignment horizontal="center" vertical="top"/>
    </xf>
    <xf numFmtId="0" fontId="44" fillId="0" borderId="15" xfId="0" applyFont="1" applyFill="1" applyBorder="1" applyAlignment="1">
      <alignment horizontal="center" vertical="top"/>
    </xf>
    <xf numFmtId="0" fontId="57" fillId="0" borderId="13" xfId="0" applyFont="1" applyFill="1" applyBorder="1" applyAlignment="1">
      <alignment horizontal="center" vertical="top"/>
    </xf>
    <xf numFmtId="0" fontId="57" fillId="0" borderId="26" xfId="0" applyFont="1" applyFill="1" applyBorder="1" applyAlignment="1">
      <alignment horizontal="center" vertical="top"/>
    </xf>
    <xf numFmtId="0" fontId="57" fillId="0" borderId="17" xfId="0" applyFont="1" applyFill="1" applyBorder="1" applyAlignment="1">
      <alignment horizontal="center" vertical="top"/>
    </xf>
    <xf numFmtId="0" fontId="5" fillId="0" borderId="1" xfId="0" applyFont="1" applyFill="1" applyBorder="1" applyAlignment="1">
      <alignment horizontal="center" wrapText="1"/>
    </xf>
    <xf numFmtId="0" fontId="44" fillId="7" borderId="1" xfId="0" applyFont="1" applyFill="1" applyBorder="1" applyAlignment="1">
      <alignment horizontal="center" vertical="top"/>
    </xf>
    <xf numFmtId="0" fontId="44" fillId="7" borderId="1" xfId="0" applyFont="1" applyFill="1" applyBorder="1" applyAlignment="1">
      <alignment horizontal="center" vertical="top" wrapText="1"/>
    </xf>
    <xf numFmtId="0" fontId="44" fillId="0" borderId="1" xfId="0" applyFont="1" applyFill="1" applyBorder="1" applyAlignment="1">
      <alignment horizontal="center"/>
    </xf>
    <xf numFmtId="0" fontId="44" fillId="10" borderId="1" xfId="0" applyFont="1" applyFill="1" applyBorder="1" applyAlignment="1">
      <alignment horizontal="center" vertical="top"/>
    </xf>
    <xf numFmtId="2" fontId="41" fillId="0" borderId="1" xfId="0" applyNumberFormat="1" applyFont="1" applyFill="1" applyBorder="1" applyAlignment="1">
      <alignment horizontal="center" vertical="top"/>
    </xf>
    <xf numFmtId="0" fontId="44" fillId="10" borderId="1" xfId="0" applyFont="1" applyFill="1" applyBorder="1" applyAlignment="1">
      <alignment horizontal="center" vertical="top" wrapText="1"/>
    </xf>
    <xf numFmtId="0" fontId="46" fillId="0" borderId="21" xfId="0" applyFont="1" applyFill="1" applyBorder="1" applyAlignment="1">
      <alignment horizontal="center" vertical="center" wrapText="1"/>
    </xf>
    <xf numFmtId="0" fontId="81" fillId="0" borderId="1" xfId="0" applyFont="1" applyFill="1" applyBorder="1" applyAlignment="1">
      <alignment horizontal="center" wrapText="1"/>
    </xf>
    <xf numFmtId="0" fontId="81" fillId="0" borderId="13" xfId="0" applyFont="1" applyFill="1" applyBorder="1" applyAlignment="1">
      <alignment horizontal="center" vertical="center" wrapText="1"/>
    </xf>
    <xf numFmtId="0" fontId="81" fillId="0" borderId="17"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90" fillId="0" borderId="1" xfId="0" applyFont="1" applyFill="1" applyBorder="1" applyAlignment="1">
      <alignment horizontal="center" wrapText="1"/>
    </xf>
    <xf numFmtId="0" fontId="2" fillId="5" borderId="13" xfId="0" applyFont="1" applyFill="1" applyBorder="1" applyAlignment="1">
      <alignment horizontal="center" vertical="top" wrapText="1"/>
    </xf>
    <xf numFmtId="0" fontId="2" fillId="5" borderId="17" xfId="0" applyFont="1" applyFill="1" applyBorder="1" applyAlignment="1">
      <alignment horizontal="center" vertical="top" wrapText="1"/>
    </xf>
    <xf numFmtId="0" fontId="89" fillId="0" borderId="1" xfId="0" applyFont="1" applyFill="1" applyBorder="1" applyAlignment="1">
      <alignment horizontal="center" vertical="top" wrapText="1"/>
    </xf>
    <xf numFmtId="0" fontId="2" fillId="6" borderId="13" xfId="0" applyFont="1" applyFill="1" applyBorder="1" applyAlignment="1">
      <alignment horizontal="center" vertical="top" wrapText="1"/>
    </xf>
    <xf numFmtId="0" fontId="2" fillId="6" borderId="17" xfId="0" applyFont="1" applyFill="1" applyBorder="1" applyAlignment="1">
      <alignment horizontal="center" vertical="top" wrapText="1"/>
    </xf>
    <xf numFmtId="0" fontId="46"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5" xfId="0" applyFont="1" applyFill="1" applyBorder="1" applyAlignment="1">
      <alignment vertical="center" wrapText="1"/>
    </xf>
    <xf numFmtId="0" fontId="46" fillId="0" borderId="59" xfId="0" applyFont="1" applyFill="1" applyBorder="1" applyAlignment="1">
      <alignment vertical="center" wrapText="1"/>
    </xf>
    <xf numFmtId="0" fontId="46" fillId="0" borderId="28" xfId="0" applyFont="1" applyFill="1" applyBorder="1" applyAlignment="1">
      <alignment horizontal="center" vertical="center" wrapText="1"/>
    </xf>
    <xf numFmtId="0" fontId="87" fillId="0" borderId="35" xfId="0" applyFont="1" applyFill="1" applyBorder="1" applyAlignment="1">
      <alignment horizontal="center" vertical="center" wrapText="1"/>
    </xf>
    <xf numFmtId="0" fontId="87" fillId="0" borderId="57" xfId="0" applyFont="1" applyFill="1" applyBorder="1" applyAlignment="1">
      <alignment horizontal="center" vertical="center" wrapText="1"/>
    </xf>
    <xf numFmtId="0" fontId="87" fillId="0" borderId="58"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87" fillId="0" borderId="38"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57" xfId="0" applyFont="1" applyFill="1" applyBorder="1" applyAlignment="1">
      <alignment horizontal="center" vertical="center" wrapText="1"/>
    </xf>
    <xf numFmtId="0" fontId="64" fillId="0" borderId="58" xfId="0" applyFont="1" applyFill="1" applyBorder="1" applyAlignment="1">
      <alignment horizontal="center" vertical="center" wrapText="1"/>
    </xf>
    <xf numFmtId="0" fontId="64" fillId="0" borderId="39"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44" fillId="0" borderId="1" xfId="0" applyFont="1" applyFill="1" applyBorder="1" applyAlignment="1">
      <alignment horizontal="center" wrapText="1"/>
    </xf>
    <xf numFmtId="0" fontId="44" fillId="12" borderId="1" xfId="0" applyFont="1" applyFill="1" applyBorder="1" applyAlignment="1">
      <alignment horizontal="center" vertical="top" wrapText="1"/>
    </xf>
    <xf numFmtId="0" fontId="0" fillId="12" borderId="1" xfId="0" applyFill="1" applyBorder="1" applyAlignment="1">
      <alignment horizontal="center" vertical="top" wrapText="1"/>
    </xf>
    <xf numFmtId="0" fontId="0" fillId="0" borderId="26" xfId="0" applyBorder="1" applyAlignment="1">
      <alignment horizontal="center" vertical="top"/>
    </xf>
    <xf numFmtId="0" fontId="0" fillId="0" borderId="17" xfId="0" applyBorder="1" applyAlignment="1">
      <alignment horizontal="center" vertical="top"/>
    </xf>
    <xf numFmtId="0" fontId="0" fillId="0" borderId="26" xfId="0" applyBorder="1" applyAlignment="1">
      <alignment horizontal="center" vertical="top" wrapText="1"/>
    </xf>
    <xf numFmtId="0" fontId="0" fillId="0" borderId="17" xfId="0" applyBorder="1" applyAlignment="1">
      <alignment horizontal="center" vertical="top" wrapText="1"/>
    </xf>
    <xf numFmtId="0" fontId="48" fillId="0" borderId="1" xfId="0" applyFont="1" applyFill="1" applyBorder="1" applyAlignment="1">
      <alignment horizontal="center" vertical="center"/>
    </xf>
    <xf numFmtId="0" fontId="39" fillId="0" borderId="43" xfId="7" applyBorder="1" applyAlignment="1">
      <alignment horizontal="center"/>
    </xf>
    <xf numFmtId="0" fontId="39" fillId="0" borderId="44" xfId="7" applyBorder="1" applyAlignment="1">
      <alignment horizontal="center"/>
    </xf>
    <xf numFmtId="0" fontId="39" fillId="0" borderId="45" xfId="7" applyBorder="1" applyAlignment="1">
      <alignment horizontal="center"/>
    </xf>
    <xf numFmtId="0" fontId="39" fillId="0" borderId="60" xfId="7" applyBorder="1" applyAlignment="1">
      <alignment horizontal="center"/>
    </xf>
    <xf numFmtId="0" fontId="39" fillId="0" borderId="49" xfId="7" applyBorder="1" applyAlignment="1">
      <alignment horizontal="center"/>
    </xf>
    <xf numFmtId="0" fontId="91" fillId="0" borderId="0" xfId="7" applyFont="1" applyAlignment="1">
      <alignment horizontal="center"/>
    </xf>
    <xf numFmtId="0" fontId="39" fillId="0" borderId="9" xfId="7" applyBorder="1" applyAlignment="1">
      <alignment horizontal="center"/>
    </xf>
    <xf numFmtId="0" fontId="39" fillId="0" borderId="61" xfId="7" applyBorder="1" applyAlignment="1">
      <alignment horizontal="center"/>
    </xf>
    <xf numFmtId="0" fontId="39" fillId="0" borderId="11" xfId="7" applyBorder="1" applyAlignment="1">
      <alignment horizontal="center"/>
    </xf>
    <xf numFmtId="0" fontId="81" fillId="0" borderId="1" xfId="0" applyFont="1" applyFill="1" applyBorder="1" applyAlignment="1">
      <alignment horizontal="right" vertical="center" wrapText="1"/>
    </xf>
    <xf numFmtId="0" fontId="81" fillId="0" borderId="0" xfId="0" applyFont="1" applyFill="1" applyAlignment="1">
      <alignment horizontal="center" vertical="center" wrapText="1"/>
    </xf>
    <xf numFmtId="0" fontId="85" fillId="0" borderId="1" xfId="0" applyFont="1" applyFill="1" applyBorder="1" applyAlignment="1">
      <alignment horizontal="center" vertical="center" wrapText="1"/>
    </xf>
    <xf numFmtId="0" fontId="81" fillId="0" borderId="14" xfId="0" applyFont="1" applyFill="1" applyBorder="1" applyAlignment="1">
      <alignment horizontal="right" vertical="center" wrapText="1"/>
    </xf>
    <xf numFmtId="0" fontId="81" fillId="0" borderId="25" xfId="0" applyFont="1" applyFill="1" applyBorder="1" applyAlignment="1">
      <alignment horizontal="right" vertical="center" wrapText="1"/>
    </xf>
    <xf numFmtId="0" fontId="101" fillId="0" borderId="0" xfId="0" applyFont="1" applyFill="1" applyBorder="1" applyAlignment="1">
      <alignment horizontal="left" vertical="center" wrapText="1"/>
    </xf>
    <xf numFmtId="0" fontId="85" fillId="0" borderId="13" xfId="0" applyFont="1" applyFill="1" applyBorder="1" applyAlignment="1">
      <alignment horizontal="center" vertical="center" wrapText="1"/>
    </xf>
    <xf numFmtId="0" fontId="85" fillId="0" borderId="26" xfId="0" applyFont="1" applyFill="1" applyBorder="1" applyAlignment="1">
      <alignment horizontal="center" vertical="center" wrapText="1"/>
    </xf>
    <xf numFmtId="0" fontId="85" fillId="0" borderId="17"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99" fillId="0" borderId="34"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2" fillId="0" borderId="1" xfId="0" applyFont="1" applyFill="1" applyBorder="1" applyAlignment="1">
      <alignment horizontal="center" vertical="center" wrapText="1"/>
    </xf>
    <xf numFmtId="0" fontId="92" fillId="0" borderId="1" xfId="0" applyFont="1" applyFill="1" applyBorder="1" applyAlignment="1">
      <alignment horizontal="center" vertical="center" textRotation="90" wrapText="1"/>
    </xf>
    <xf numFmtId="0" fontId="92" fillId="0" borderId="0" xfId="0" applyFont="1" applyFill="1" applyBorder="1" applyAlignment="1">
      <alignment horizontal="center" vertical="center" wrapText="1"/>
    </xf>
    <xf numFmtId="0" fontId="100" fillId="0" borderId="14" xfId="0" applyFont="1" applyFill="1" applyBorder="1" applyAlignment="1">
      <alignment horizontal="center" vertical="center" wrapText="1"/>
    </xf>
    <xf numFmtId="0" fontId="100" fillId="0" borderId="25" xfId="0" applyFont="1" applyFill="1" applyBorder="1" applyAlignment="1">
      <alignment horizontal="center" vertical="center" wrapText="1"/>
    </xf>
    <xf numFmtId="0" fontId="100" fillId="0" borderId="21"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25" xfId="0" applyFont="1" applyFill="1" applyBorder="1" applyAlignment="1">
      <alignment horizontal="center" vertical="center" wrapText="1"/>
    </xf>
  </cellXfs>
  <cellStyles count="18">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6" xfId="8" xr:uid="{00000000-0005-0000-0000-000008000000}"/>
    <cellStyle name="Normal 6 2" xfId="9" xr:uid="{00000000-0005-0000-0000-000009000000}"/>
    <cellStyle name="Normal_Sheet1" xfId="10" xr:uid="{00000000-0005-0000-0000-00000A000000}"/>
    <cellStyle name="Normal_Sheet1 2" xfId="11" xr:uid="{00000000-0005-0000-0000-00000B000000}"/>
    <cellStyle name="Normal_Sheet1 2 2" xfId="12" xr:uid="{00000000-0005-0000-0000-00000C000000}"/>
    <cellStyle name="Normal_Sheet1 3" xfId="13" xr:uid="{00000000-0005-0000-0000-00000D000000}"/>
    <cellStyle name="Normalny_Arkusz1" xfId="14" xr:uid="{00000000-0005-0000-0000-00000E000000}"/>
    <cellStyle name="Percent 2" xfId="15" xr:uid="{00000000-0005-0000-0000-00000F000000}"/>
    <cellStyle name="Плохой - Eliza" xfId="16" xr:uid="{00000000-0005-0000-0000-000010000000}"/>
    <cellStyle name="Хорошый-Pasūtīts" xfId="17" xr:uid="{00000000-0005-0000-0000-00001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J136"/>
  <sheetViews>
    <sheetView topLeftCell="A106" workbookViewId="0">
      <selection activeCell="K24" sqref="K24"/>
    </sheetView>
  </sheetViews>
  <sheetFormatPr defaultRowHeight="15" x14ac:dyDescent="0.25"/>
  <cols>
    <col min="2" max="2" width="16.42578125" customWidth="1"/>
    <col min="3" max="3" width="24.140625" customWidth="1"/>
    <col min="4" max="4" width="11.140625" customWidth="1"/>
    <col min="9" max="9" width="10.85546875" hidden="1" customWidth="1"/>
    <col min="10" max="10" width="0" hidden="1" customWidth="1"/>
  </cols>
  <sheetData>
    <row r="2" spans="1:10" x14ac:dyDescent="0.25">
      <c r="A2" s="10"/>
      <c r="B2" s="3"/>
      <c r="C2" s="10"/>
      <c r="D2" s="10"/>
      <c r="E2" s="4"/>
      <c r="G2" t="s">
        <v>1481</v>
      </c>
    </row>
    <row r="3" spans="1:10" x14ac:dyDescent="0.25">
      <c r="A3" s="835" t="s">
        <v>1482</v>
      </c>
      <c r="B3" s="835" t="s">
        <v>1483</v>
      </c>
      <c r="C3" s="835" t="s">
        <v>1484</v>
      </c>
      <c r="D3" s="836" t="s">
        <v>1890</v>
      </c>
      <c r="E3" s="836"/>
      <c r="F3" s="836"/>
      <c r="G3" s="836"/>
      <c r="H3" s="837" t="s">
        <v>1485</v>
      </c>
      <c r="I3" s="837" t="s">
        <v>1486</v>
      </c>
      <c r="J3" s="838" t="s">
        <v>1487</v>
      </c>
    </row>
    <row r="4" spans="1:10" x14ac:dyDescent="0.25">
      <c r="A4" s="835"/>
      <c r="B4" s="835"/>
      <c r="C4" s="835"/>
      <c r="D4" s="11" t="s">
        <v>1327</v>
      </c>
      <c r="E4" s="7" t="s">
        <v>1328</v>
      </c>
      <c r="F4" s="6" t="s">
        <v>1329</v>
      </c>
      <c r="G4" s="6" t="s">
        <v>1330</v>
      </c>
      <c r="H4" s="837"/>
      <c r="I4" s="837"/>
      <c r="J4" s="838"/>
    </row>
    <row r="5" spans="1:10" x14ac:dyDescent="0.25">
      <c r="A5" s="839">
        <v>1</v>
      </c>
      <c r="B5" s="839" t="s">
        <v>1488</v>
      </c>
      <c r="C5" s="12" t="s">
        <v>1489</v>
      </c>
      <c r="D5" s="839">
        <v>20</v>
      </c>
      <c r="E5" s="841"/>
      <c r="F5" s="843"/>
      <c r="G5" s="843"/>
      <c r="H5" s="843">
        <f>SUM(D5:G6)</f>
        <v>20</v>
      </c>
      <c r="I5" s="843">
        <v>136.5</v>
      </c>
      <c r="J5" s="843">
        <f>I5*H5</f>
        <v>2730</v>
      </c>
    </row>
    <row r="6" spans="1:10" ht="15.75" thickBot="1" x14ac:dyDescent="0.3">
      <c r="A6" s="839"/>
      <c r="B6" s="839"/>
      <c r="C6" s="13" t="s">
        <v>1490</v>
      </c>
      <c r="D6" s="840"/>
      <c r="E6" s="842"/>
      <c r="F6" s="843"/>
      <c r="G6" s="843"/>
      <c r="H6" s="843"/>
      <c r="I6" s="843"/>
      <c r="J6" s="843"/>
    </row>
    <row r="7" spans="1:10" x14ac:dyDescent="0.25">
      <c r="A7" s="839"/>
      <c r="B7" s="839"/>
      <c r="C7" s="12" t="s">
        <v>1491</v>
      </c>
      <c r="D7" s="844">
        <v>20</v>
      </c>
      <c r="E7" s="845"/>
      <c r="F7" s="843"/>
      <c r="G7" s="843"/>
      <c r="H7" s="843">
        <f>SUM(D7:G8)</f>
        <v>20</v>
      </c>
      <c r="I7" s="843">
        <v>115.4</v>
      </c>
      <c r="J7" s="843">
        <f>I7*H7</f>
        <v>2308</v>
      </c>
    </row>
    <row r="8" spans="1:10" ht="15.75" thickBot="1" x14ac:dyDescent="0.3">
      <c r="A8" s="840"/>
      <c r="B8" s="840"/>
      <c r="C8" s="13" t="s">
        <v>1490</v>
      </c>
      <c r="D8" s="840"/>
      <c r="E8" s="842"/>
      <c r="F8" s="843"/>
      <c r="G8" s="843"/>
      <c r="H8" s="843"/>
      <c r="I8" s="843"/>
      <c r="J8" s="843"/>
    </row>
    <row r="9" spans="1:10" x14ac:dyDescent="0.25">
      <c r="A9" s="844">
        <v>2</v>
      </c>
      <c r="B9" s="844" t="s">
        <v>1488</v>
      </c>
      <c r="C9" s="12" t="s">
        <v>1492</v>
      </c>
      <c r="D9" s="844">
        <v>16</v>
      </c>
      <c r="E9" s="845"/>
      <c r="F9" s="843"/>
      <c r="G9" s="843"/>
      <c r="H9" s="843">
        <f>SUM(D9:G10)</f>
        <v>16</v>
      </c>
      <c r="I9" s="843">
        <v>73.2</v>
      </c>
      <c r="J9" s="843">
        <f>I9*H9</f>
        <v>1171.2</v>
      </c>
    </row>
    <row r="10" spans="1:10" ht="15.75" thickBot="1" x14ac:dyDescent="0.3">
      <c r="A10" s="839"/>
      <c r="B10" s="839"/>
      <c r="C10" s="13" t="s">
        <v>1493</v>
      </c>
      <c r="D10" s="840"/>
      <c r="E10" s="842"/>
      <c r="F10" s="843"/>
      <c r="G10" s="843"/>
      <c r="H10" s="843"/>
      <c r="I10" s="843"/>
      <c r="J10" s="843"/>
    </row>
    <row r="11" spans="1:10" x14ac:dyDescent="0.25">
      <c r="A11" s="839"/>
      <c r="B11" s="839"/>
      <c r="C11" s="12" t="s">
        <v>1494</v>
      </c>
      <c r="D11" s="844">
        <v>16</v>
      </c>
      <c r="E11" s="845"/>
      <c r="F11" s="843"/>
      <c r="G11" s="843"/>
      <c r="H11" s="843">
        <f>SUM(D11:G12)</f>
        <v>16</v>
      </c>
      <c r="I11" s="843">
        <v>64.8</v>
      </c>
      <c r="J11" s="843">
        <f>I11*H11</f>
        <v>1036.8</v>
      </c>
    </row>
    <row r="12" spans="1:10" ht="15.75" thickBot="1" x14ac:dyDescent="0.3">
      <c r="A12" s="840"/>
      <c r="B12" s="840"/>
      <c r="C12" s="13" t="s">
        <v>1493</v>
      </c>
      <c r="D12" s="840"/>
      <c r="E12" s="842"/>
      <c r="F12" s="843"/>
      <c r="G12" s="843"/>
      <c r="H12" s="843"/>
      <c r="I12" s="843"/>
      <c r="J12" s="843"/>
    </row>
    <row r="13" spans="1:10" x14ac:dyDescent="0.25">
      <c r="A13" s="844">
        <v>3</v>
      </c>
      <c r="B13" s="844" t="s">
        <v>1488</v>
      </c>
      <c r="C13" s="12" t="s">
        <v>1495</v>
      </c>
      <c r="D13" s="844">
        <v>32</v>
      </c>
      <c r="E13" s="845"/>
      <c r="F13" s="843"/>
      <c r="G13" s="843"/>
      <c r="H13" s="843">
        <f>SUM(D13:G14)</f>
        <v>32</v>
      </c>
      <c r="I13" s="843">
        <v>64.5</v>
      </c>
      <c r="J13" s="843">
        <f>I13*H13</f>
        <v>2064</v>
      </c>
    </row>
    <row r="14" spans="1:10" ht="15.75" thickBot="1" x14ac:dyDescent="0.3">
      <c r="A14" s="840"/>
      <c r="B14" s="840"/>
      <c r="C14" s="13" t="s">
        <v>1493</v>
      </c>
      <c r="D14" s="840"/>
      <c r="E14" s="842"/>
      <c r="F14" s="843"/>
      <c r="G14" s="843"/>
      <c r="H14" s="843"/>
      <c r="I14" s="843"/>
      <c r="J14" s="843"/>
    </row>
    <row r="15" spans="1:10" x14ac:dyDescent="0.25">
      <c r="A15" s="844">
        <v>4</v>
      </c>
      <c r="B15" s="844" t="s">
        <v>1488</v>
      </c>
      <c r="C15" s="14" t="s">
        <v>1496</v>
      </c>
      <c r="D15" s="846">
        <v>70</v>
      </c>
      <c r="E15" s="845"/>
      <c r="F15" s="843"/>
      <c r="G15" s="843"/>
      <c r="H15" s="843">
        <f>SUM(D15:G19)</f>
        <v>70</v>
      </c>
      <c r="I15" s="843">
        <v>110</v>
      </c>
      <c r="J15" s="843">
        <f>I15*H15</f>
        <v>7700</v>
      </c>
    </row>
    <row r="16" spans="1:10" x14ac:dyDescent="0.25">
      <c r="A16" s="839"/>
      <c r="B16" s="839"/>
      <c r="C16" s="15" t="s">
        <v>1497</v>
      </c>
      <c r="D16" s="847"/>
      <c r="E16" s="841"/>
      <c r="F16" s="843"/>
      <c r="G16" s="843"/>
      <c r="H16" s="843"/>
      <c r="I16" s="843"/>
      <c r="J16" s="843"/>
    </row>
    <row r="17" spans="1:10" x14ac:dyDescent="0.25">
      <c r="A17" s="839"/>
      <c r="B17" s="839"/>
      <c r="C17" s="15" t="s">
        <v>1498</v>
      </c>
      <c r="D17" s="847"/>
      <c r="E17" s="841"/>
      <c r="F17" s="843"/>
      <c r="G17" s="843"/>
      <c r="H17" s="843"/>
      <c r="I17" s="843"/>
      <c r="J17" s="843"/>
    </row>
    <row r="18" spans="1:10" x14ac:dyDescent="0.25">
      <c r="A18" s="839"/>
      <c r="B18" s="839"/>
      <c r="C18" s="15" t="s">
        <v>1499</v>
      </c>
      <c r="D18" s="847"/>
      <c r="E18" s="841"/>
      <c r="F18" s="843"/>
      <c r="G18" s="843"/>
      <c r="H18" s="843"/>
      <c r="I18" s="843"/>
      <c r="J18" s="843"/>
    </row>
    <row r="19" spans="1:10" ht="15.75" thickBot="1" x14ac:dyDescent="0.3">
      <c r="A19" s="839"/>
      <c r="B19" s="839"/>
      <c r="C19" s="16"/>
      <c r="D19" s="848"/>
      <c r="E19" s="842"/>
      <c r="F19" s="843"/>
      <c r="G19" s="843"/>
      <c r="H19" s="843"/>
      <c r="I19" s="843"/>
      <c r="J19" s="843"/>
    </row>
    <row r="20" spans="1:10" x14ac:dyDescent="0.25">
      <c r="A20" s="839"/>
      <c r="B20" s="839"/>
      <c r="C20" s="12" t="s">
        <v>1500</v>
      </c>
      <c r="D20" s="844">
        <v>70</v>
      </c>
      <c r="E20" s="845"/>
      <c r="F20" s="843"/>
      <c r="G20" s="843"/>
      <c r="H20" s="843">
        <f>SUM(D20:G24)</f>
        <v>70</v>
      </c>
      <c r="I20" s="843">
        <v>180</v>
      </c>
      <c r="J20" s="843">
        <f>I20*H20</f>
        <v>12600</v>
      </c>
    </row>
    <row r="21" spans="1:10" x14ac:dyDescent="0.25">
      <c r="A21" s="839"/>
      <c r="B21" s="839"/>
      <c r="C21" s="12" t="s">
        <v>1501</v>
      </c>
      <c r="D21" s="839"/>
      <c r="E21" s="841"/>
      <c r="F21" s="843"/>
      <c r="G21" s="843"/>
      <c r="H21" s="843"/>
      <c r="I21" s="843"/>
      <c r="J21" s="843"/>
    </row>
    <row r="22" spans="1:10" x14ac:dyDescent="0.25">
      <c r="A22" s="839"/>
      <c r="B22" s="839"/>
      <c r="C22" s="12" t="s">
        <v>1497</v>
      </c>
      <c r="D22" s="839"/>
      <c r="E22" s="841"/>
      <c r="F22" s="843"/>
      <c r="G22" s="843"/>
      <c r="H22" s="843"/>
      <c r="I22" s="843"/>
      <c r="J22" s="843"/>
    </row>
    <row r="23" spans="1:10" x14ac:dyDescent="0.25">
      <c r="A23" s="839"/>
      <c r="B23" s="839"/>
      <c r="C23" s="12" t="s">
        <v>1498</v>
      </c>
      <c r="D23" s="839"/>
      <c r="E23" s="841"/>
      <c r="F23" s="843"/>
      <c r="G23" s="843"/>
      <c r="H23" s="843"/>
      <c r="I23" s="843"/>
      <c r="J23" s="843"/>
    </row>
    <row r="24" spans="1:10" ht="15.75" thickBot="1" x14ac:dyDescent="0.3">
      <c r="A24" s="840"/>
      <c r="B24" s="840"/>
      <c r="C24" s="13" t="s">
        <v>1502</v>
      </c>
      <c r="D24" s="840"/>
      <c r="E24" s="842"/>
      <c r="F24" s="843"/>
      <c r="G24" s="843"/>
      <c r="H24" s="843"/>
      <c r="I24" s="843"/>
      <c r="J24" s="843"/>
    </row>
    <row r="25" spans="1:10" x14ac:dyDescent="0.25">
      <c r="A25" s="844">
        <v>5</v>
      </c>
      <c r="B25" s="17" t="s">
        <v>1503</v>
      </c>
      <c r="C25" s="18">
        <v>204</v>
      </c>
      <c r="D25" s="844">
        <v>60</v>
      </c>
      <c r="E25" s="845"/>
      <c r="F25" s="843"/>
      <c r="G25" s="843"/>
      <c r="H25" s="843">
        <f>SUM(D25:G26)</f>
        <v>60</v>
      </c>
      <c r="I25" s="843">
        <v>0.63</v>
      </c>
      <c r="J25" s="843">
        <f>I25*H25</f>
        <v>37.799999999999997</v>
      </c>
    </row>
    <row r="26" spans="1:10" ht="30.75" thickBot="1" x14ac:dyDescent="0.3">
      <c r="A26" s="840"/>
      <c r="B26" s="19" t="s">
        <v>1504</v>
      </c>
      <c r="C26" s="13" t="s">
        <v>1505</v>
      </c>
      <c r="D26" s="840"/>
      <c r="E26" s="841"/>
      <c r="F26" s="843"/>
      <c r="G26" s="843"/>
      <c r="H26" s="843"/>
      <c r="I26" s="843"/>
      <c r="J26" s="843"/>
    </row>
    <row r="27" spans="1:10" x14ac:dyDescent="0.25">
      <c r="A27" s="844">
        <v>6</v>
      </c>
      <c r="B27" s="844" t="s">
        <v>1506</v>
      </c>
      <c r="C27" s="12">
        <v>1202</v>
      </c>
      <c r="D27" s="844">
        <v>120</v>
      </c>
      <c r="E27" s="845"/>
      <c r="F27" s="843"/>
      <c r="G27" s="843"/>
      <c r="H27" s="843">
        <f>SUM(D27:G28)</f>
        <v>120</v>
      </c>
      <c r="I27" s="843">
        <v>0.75</v>
      </c>
      <c r="J27" s="843">
        <f>I27*H27</f>
        <v>90</v>
      </c>
    </row>
    <row r="28" spans="1:10" ht="15.75" thickBot="1" x14ac:dyDescent="0.3">
      <c r="A28" s="840"/>
      <c r="B28" s="840"/>
      <c r="C28" s="13" t="s">
        <v>1507</v>
      </c>
      <c r="D28" s="840"/>
      <c r="E28" s="842"/>
      <c r="F28" s="843"/>
      <c r="G28" s="843"/>
      <c r="H28" s="843"/>
      <c r="I28" s="843"/>
      <c r="J28" s="843"/>
    </row>
    <row r="29" spans="1:10" x14ac:dyDescent="0.25">
      <c r="A29" s="839">
        <v>7</v>
      </c>
      <c r="B29" s="844" t="s">
        <v>1508</v>
      </c>
      <c r="C29" s="12" t="s">
        <v>1509</v>
      </c>
      <c r="D29" s="844">
        <v>300</v>
      </c>
      <c r="E29" s="845"/>
      <c r="F29" s="843"/>
      <c r="G29" s="843"/>
      <c r="H29" s="843">
        <f>SUM(D29:G30)</f>
        <v>300</v>
      </c>
      <c r="I29" s="843">
        <v>1.72</v>
      </c>
      <c r="J29" s="843">
        <f>I29*H29</f>
        <v>516</v>
      </c>
    </row>
    <row r="30" spans="1:10" ht="15.75" thickBot="1" x14ac:dyDescent="0.3">
      <c r="A30" s="840"/>
      <c r="B30" s="840"/>
      <c r="C30" s="13" t="s">
        <v>1510</v>
      </c>
      <c r="D30" s="840"/>
      <c r="E30" s="841"/>
      <c r="F30" s="843"/>
      <c r="G30" s="843"/>
      <c r="H30" s="843"/>
      <c r="I30" s="843"/>
      <c r="J30" s="843"/>
    </row>
    <row r="31" spans="1:10" x14ac:dyDescent="0.25">
      <c r="A31" s="844">
        <v>8</v>
      </c>
      <c r="B31" s="844" t="s">
        <v>1503</v>
      </c>
      <c r="C31" s="12" t="s">
        <v>1511</v>
      </c>
      <c r="D31" s="844" t="s">
        <v>1512</v>
      </c>
      <c r="E31" s="845"/>
      <c r="F31" s="843"/>
      <c r="G31" s="843"/>
      <c r="H31" s="843">
        <f>SUM(A31:G33)</f>
        <v>8</v>
      </c>
      <c r="I31" s="843">
        <v>0.85</v>
      </c>
      <c r="J31" s="843">
        <f>I31*H31</f>
        <v>6.8</v>
      </c>
    </row>
    <row r="32" spans="1:10" x14ac:dyDescent="0.25">
      <c r="A32" s="839"/>
      <c r="B32" s="839"/>
      <c r="C32" s="12" t="s">
        <v>1505</v>
      </c>
      <c r="D32" s="839"/>
      <c r="E32" s="841"/>
      <c r="F32" s="843"/>
      <c r="G32" s="843"/>
      <c r="H32" s="843"/>
      <c r="I32" s="843"/>
      <c r="J32" s="843"/>
    </row>
    <row r="33" spans="1:10" ht="15.75" thickBot="1" x14ac:dyDescent="0.3">
      <c r="A33" s="840"/>
      <c r="B33" s="840"/>
      <c r="C33" s="13"/>
      <c r="D33" s="840"/>
      <c r="E33" s="842"/>
      <c r="F33" s="843"/>
      <c r="G33" s="843"/>
      <c r="H33" s="843"/>
      <c r="I33" s="843"/>
      <c r="J33" s="843"/>
    </row>
    <row r="34" spans="1:10" x14ac:dyDescent="0.25">
      <c r="A34" s="844">
        <v>9</v>
      </c>
      <c r="B34" s="844" t="s">
        <v>1503</v>
      </c>
      <c r="C34" s="12">
        <v>304</v>
      </c>
      <c r="D34" s="844" t="s">
        <v>1512</v>
      </c>
      <c r="E34" s="845"/>
      <c r="F34" s="843"/>
      <c r="G34" s="843"/>
      <c r="H34" s="843">
        <f>SUM(D34:G35)</f>
        <v>0</v>
      </c>
      <c r="I34" s="843">
        <v>0.8</v>
      </c>
      <c r="J34" s="843">
        <f>I34*H34</f>
        <v>0</v>
      </c>
    </row>
    <row r="35" spans="1:10" ht="15.75" thickBot="1" x14ac:dyDescent="0.3">
      <c r="A35" s="839"/>
      <c r="B35" s="839"/>
      <c r="C35" s="13" t="s">
        <v>1505</v>
      </c>
      <c r="D35" s="840"/>
      <c r="E35" s="841"/>
      <c r="F35" s="843"/>
      <c r="G35" s="843"/>
      <c r="H35" s="843"/>
      <c r="I35" s="843"/>
      <c r="J35" s="843"/>
    </row>
    <row r="36" spans="1:10" x14ac:dyDescent="0.25">
      <c r="A36" s="839"/>
      <c r="B36" s="839"/>
      <c r="C36" s="12">
        <v>302</v>
      </c>
      <c r="D36" s="844" t="s">
        <v>1512</v>
      </c>
      <c r="E36" s="845"/>
      <c r="F36" s="843"/>
      <c r="G36" s="843"/>
      <c r="H36" s="843">
        <f>SUM(D36:G37)</f>
        <v>0</v>
      </c>
      <c r="I36" s="843">
        <v>0.8</v>
      </c>
      <c r="J36" s="843">
        <f>I36*H36</f>
        <v>0</v>
      </c>
    </row>
    <row r="37" spans="1:10" ht="15.75" thickBot="1" x14ac:dyDescent="0.3">
      <c r="A37" s="839"/>
      <c r="B37" s="840"/>
      <c r="C37" s="13" t="s">
        <v>1505</v>
      </c>
      <c r="D37" s="840"/>
      <c r="E37" s="842"/>
      <c r="F37" s="843"/>
      <c r="G37" s="843"/>
      <c r="H37" s="843"/>
      <c r="I37" s="843"/>
      <c r="J37" s="843"/>
    </row>
    <row r="38" spans="1:10" x14ac:dyDescent="0.25">
      <c r="A38" s="844">
        <v>10</v>
      </c>
      <c r="B38" s="844" t="s">
        <v>1503</v>
      </c>
      <c r="C38" s="12">
        <v>307</v>
      </c>
      <c r="D38" s="844" t="s">
        <v>1512</v>
      </c>
      <c r="E38" s="845"/>
      <c r="F38" s="843"/>
      <c r="G38" s="843"/>
      <c r="H38" s="843">
        <f>SUM(D38:G39)</f>
        <v>0</v>
      </c>
      <c r="I38" s="843">
        <v>1.25</v>
      </c>
      <c r="J38" s="843">
        <f>I38*H38</f>
        <v>0</v>
      </c>
    </row>
    <row r="39" spans="1:10" ht="15.75" thickBot="1" x14ac:dyDescent="0.3">
      <c r="A39" s="840"/>
      <c r="B39" s="840"/>
      <c r="C39" s="13" t="s">
        <v>1505</v>
      </c>
      <c r="D39" s="840"/>
      <c r="E39" s="842"/>
      <c r="F39" s="843"/>
      <c r="G39" s="843"/>
      <c r="H39" s="843"/>
      <c r="I39" s="843"/>
      <c r="J39" s="843"/>
    </row>
    <row r="40" spans="1:10" x14ac:dyDescent="0.25">
      <c r="A40" s="844">
        <v>11</v>
      </c>
      <c r="B40" s="844" t="s">
        <v>1513</v>
      </c>
      <c r="C40" s="18">
        <v>305</v>
      </c>
      <c r="D40" s="844" t="s">
        <v>1512</v>
      </c>
      <c r="E40" s="841"/>
      <c r="F40" s="843"/>
      <c r="G40" s="843"/>
      <c r="H40" s="843">
        <f>SUM(D40:G41)</f>
        <v>0</v>
      </c>
      <c r="I40" s="843">
        <v>0.75</v>
      </c>
      <c r="J40" s="843">
        <f>I40*H40</f>
        <v>0</v>
      </c>
    </row>
    <row r="41" spans="1:10" ht="15.75" thickBot="1" x14ac:dyDescent="0.3">
      <c r="A41" s="840"/>
      <c r="B41" s="840"/>
      <c r="C41" s="13" t="s">
        <v>1505</v>
      </c>
      <c r="D41" s="840"/>
      <c r="E41" s="841"/>
      <c r="F41" s="843"/>
      <c r="G41" s="843"/>
      <c r="H41" s="843"/>
      <c r="I41" s="843"/>
      <c r="J41" s="843"/>
    </row>
    <row r="42" spans="1:10" x14ac:dyDescent="0.25">
      <c r="A42" s="844">
        <v>12</v>
      </c>
      <c r="B42" s="849" t="s">
        <v>1488</v>
      </c>
      <c r="C42" s="18" t="s">
        <v>1514</v>
      </c>
      <c r="D42" s="844">
        <v>15</v>
      </c>
      <c r="E42" s="845"/>
      <c r="F42" s="843"/>
      <c r="G42" s="843"/>
      <c r="H42" s="843">
        <f>SUM(D42:G43)</f>
        <v>15</v>
      </c>
      <c r="I42" s="843">
        <v>14.5</v>
      </c>
      <c r="J42" s="843">
        <f>I42*H42</f>
        <v>217.5</v>
      </c>
    </row>
    <row r="43" spans="1:10" ht="15.75" thickBot="1" x14ac:dyDescent="0.3">
      <c r="A43" s="840"/>
      <c r="B43" s="850"/>
      <c r="C43" s="20" t="s">
        <v>1505</v>
      </c>
      <c r="D43" s="840"/>
      <c r="E43" s="842"/>
      <c r="F43" s="843"/>
      <c r="G43" s="843"/>
      <c r="H43" s="843"/>
      <c r="I43" s="843"/>
      <c r="J43" s="843"/>
    </row>
    <row r="44" spans="1:10" x14ac:dyDescent="0.25">
      <c r="A44" s="844">
        <v>13</v>
      </c>
      <c r="B44" s="849" t="s">
        <v>1488</v>
      </c>
      <c r="C44" s="18" t="s">
        <v>1515</v>
      </c>
      <c r="D44" s="844">
        <v>15</v>
      </c>
      <c r="E44" s="845"/>
      <c r="F44" s="843"/>
      <c r="G44" s="843"/>
      <c r="H44" s="843">
        <f>SUM(D44:G45)</f>
        <v>15</v>
      </c>
      <c r="I44" s="843">
        <v>64.53</v>
      </c>
      <c r="J44" s="843">
        <f>I44*H44</f>
        <v>967.95</v>
      </c>
    </row>
    <row r="45" spans="1:10" ht="15.75" thickBot="1" x14ac:dyDescent="0.3">
      <c r="A45" s="840"/>
      <c r="B45" s="850"/>
      <c r="C45" s="13" t="s">
        <v>1516</v>
      </c>
      <c r="D45" s="840"/>
      <c r="E45" s="841"/>
      <c r="F45" s="843"/>
      <c r="G45" s="843"/>
      <c r="H45" s="843"/>
      <c r="I45" s="843"/>
      <c r="J45" s="843"/>
    </row>
    <row r="46" spans="1:10" x14ac:dyDescent="0.25">
      <c r="A46" s="844">
        <v>14</v>
      </c>
      <c r="B46" s="849" t="s">
        <v>1488</v>
      </c>
      <c r="C46" s="12" t="s">
        <v>1517</v>
      </c>
      <c r="D46" s="844">
        <v>8</v>
      </c>
      <c r="E46" s="845"/>
      <c r="F46" s="843"/>
      <c r="G46" s="843"/>
      <c r="H46" s="843">
        <f>SUM(D46:G47)</f>
        <v>8</v>
      </c>
      <c r="I46" s="843">
        <v>204.5</v>
      </c>
      <c r="J46" s="843">
        <f>I46*H46</f>
        <v>1636</v>
      </c>
    </row>
    <row r="47" spans="1:10" ht="15.75" thickBot="1" x14ac:dyDescent="0.3">
      <c r="A47" s="839"/>
      <c r="B47" s="851"/>
      <c r="C47" s="13" t="s">
        <v>1497</v>
      </c>
      <c r="D47" s="840"/>
      <c r="E47" s="842"/>
      <c r="F47" s="843"/>
      <c r="G47" s="843"/>
      <c r="H47" s="843"/>
      <c r="I47" s="843"/>
      <c r="J47" s="843"/>
    </row>
    <row r="48" spans="1:10" x14ac:dyDescent="0.25">
      <c r="A48" s="839"/>
      <c r="B48" s="849" t="s">
        <v>1488</v>
      </c>
      <c r="C48" s="12" t="s">
        <v>1518</v>
      </c>
      <c r="D48" s="844">
        <v>8</v>
      </c>
      <c r="E48" s="845"/>
      <c r="F48" s="843"/>
      <c r="G48" s="843"/>
      <c r="H48" s="843">
        <f>SUM(D48:G49)</f>
        <v>8</v>
      </c>
      <c r="I48" s="843">
        <v>142.5</v>
      </c>
      <c r="J48" s="843">
        <f>I48*H48</f>
        <v>1140</v>
      </c>
    </row>
    <row r="49" spans="1:10" ht="15.75" thickBot="1" x14ac:dyDescent="0.3">
      <c r="A49" s="840"/>
      <c r="B49" s="851"/>
      <c r="C49" s="13" t="s">
        <v>1497</v>
      </c>
      <c r="D49" s="840"/>
      <c r="E49" s="841"/>
      <c r="F49" s="843"/>
      <c r="G49" s="843"/>
      <c r="H49" s="843"/>
      <c r="I49" s="843"/>
      <c r="J49" s="843"/>
    </row>
    <row r="50" spans="1:10" x14ac:dyDescent="0.25">
      <c r="A50" s="844">
        <v>15</v>
      </c>
      <c r="B50" s="849" t="s">
        <v>1488</v>
      </c>
      <c r="C50" s="12">
        <v>32310</v>
      </c>
      <c r="D50" s="844">
        <v>10</v>
      </c>
      <c r="E50" s="845"/>
      <c r="F50" s="843"/>
      <c r="G50" s="843"/>
      <c r="H50" s="843">
        <f>SUM(D50:G51)</f>
        <v>10</v>
      </c>
      <c r="I50" s="843">
        <v>15.65</v>
      </c>
      <c r="J50" s="843">
        <f>I50*H50</f>
        <v>156.5</v>
      </c>
    </row>
    <row r="51" spans="1:10" ht="15.75" thickBot="1" x14ac:dyDescent="0.3">
      <c r="A51" s="840"/>
      <c r="B51" s="850"/>
      <c r="C51" s="13" t="s">
        <v>1516</v>
      </c>
      <c r="D51" s="840"/>
      <c r="E51" s="842"/>
      <c r="F51" s="843"/>
      <c r="G51" s="843"/>
      <c r="H51" s="843"/>
      <c r="I51" s="843"/>
      <c r="J51" s="843"/>
    </row>
    <row r="52" spans="1:10" x14ac:dyDescent="0.25">
      <c r="A52" s="844">
        <v>16</v>
      </c>
      <c r="B52" s="849" t="s">
        <v>1503</v>
      </c>
      <c r="C52" s="12">
        <v>408</v>
      </c>
      <c r="D52" s="844">
        <v>10</v>
      </c>
      <c r="E52" s="845"/>
      <c r="F52" s="843"/>
      <c r="G52" s="843"/>
      <c r="H52" s="843">
        <f>SUM(D52:G53)</f>
        <v>10</v>
      </c>
      <c r="I52" s="843">
        <v>5.01</v>
      </c>
      <c r="J52" s="843">
        <f>I52*H52</f>
        <v>50.099999999999994</v>
      </c>
    </row>
    <row r="53" spans="1:10" ht="15.75" thickBot="1" x14ac:dyDescent="0.3">
      <c r="A53" s="840"/>
      <c r="B53" s="840"/>
      <c r="C53" s="13" t="s">
        <v>1505</v>
      </c>
      <c r="D53" s="840"/>
      <c r="E53" s="841"/>
      <c r="F53" s="843"/>
      <c r="G53" s="843"/>
      <c r="H53" s="843"/>
      <c r="I53" s="843"/>
      <c r="J53" s="843"/>
    </row>
    <row r="54" spans="1:10" x14ac:dyDescent="0.25">
      <c r="A54" s="844">
        <v>17</v>
      </c>
      <c r="B54" s="844" t="s">
        <v>1488</v>
      </c>
      <c r="C54" s="12" t="s">
        <v>1519</v>
      </c>
      <c r="D54" s="844">
        <v>60</v>
      </c>
      <c r="E54" s="845"/>
      <c r="F54" s="843"/>
      <c r="G54" s="843"/>
      <c r="H54" s="843">
        <f>SUM(D54:G56)</f>
        <v>60</v>
      </c>
      <c r="I54" s="843">
        <v>110.5</v>
      </c>
      <c r="J54" s="843">
        <f>I54*H54</f>
        <v>6630</v>
      </c>
    </row>
    <row r="55" spans="1:10" x14ac:dyDescent="0.25">
      <c r="A55" s="839"/>
      <c r="B55" s="839"/>
      <c r="C55" s="12" t="s">
        <v>1520</v>
      </c>
      <c r="D55" s="839"/>
      <c r="E55" s="841"/>
      <c r="F55" s="843"/>
      <c r="G55" s="843"/>
      <c r="H55" s="843"/>
      <c r="I55" s="843"/>
      <c r="J55" s="843"/>
    </row>
    <row r="56" spans="1:10" ht="15.75" thickBot="1" x14ac:dyDescent="0.3">
      <c r="A56" s="840"/>
      <c r="B56" s="840"/>
      <c r="C56" s="13" t="s">
        <v>1521</v>
      </c>
      <c r="D56" s="840"/>
      <c r="E56" s="842"/>
      <c r="F56" s="843"/>
      <c r="G56" s="843"/>
      <c r="H56" s="843"/>
      <c r="I56" s="843"/>
      <c r="J56" s="843"/>
    </row>
    <row r="57" spans="1:10" x14ac:dyDescent="0.25">
      <c r="A57" s="844">
        <v>18</v>
      </c>
      <c r="B57" s="844" t="s">
        <v>1488</v>
      </c>
      <c r="C57" s="12" t="s">
        <v>1522</v>
      </c>
      <c r="D57" s="844">
        <v>60</v>
      </c>
      <c r="E57" s="845"/>
      <c r="F57" s="843"/>
      <c r="G57" s="843"/>
      <c r="H57" s="843">
        <f>SUM(D57:G59)</f>
        <v>60</v>
      </c>
      <c r="I57" s="843">
        <v>108.4</v>
      </c>
      <c r="J57" s="843">
        <f>I57*H57</f>
        <v>6504</v>
      </c>
    </row>
    <row r="58" spans="1:10" x14ac:dyDescent="0.25">
      <c r="A58" s="839"/>
      <c r="B58" s="839"/>
      <c r="C58" s="12" t="s">
        <v>1523</v>
      </c>
      <c r="D58" s="839"/>
      <c r="E58" s="841"/>
      <c r="F58" s="843"/>
      <c r="G58" s="843"/>
      <c r="H58" s="843"/>
      <c r="I58" s="843"/>
      <c r="J58" s="843"/>
    </row>
    <row r="59" spans="1:10" ht="15.75" thickBot="1" x14ac:dyDescent="0.3">
      <c r="A59" s="840"/>
      <c r="B59" s="840"/>
      <c r="C59" s="13" t="s">
        <v>1521</v>
      </c>
      <c r="D59" s="840"/>
      <c r="E59" s="841"/>
      <c r="F59" s="843"/>
      <c r="G59" s="843"/>
      <c r="H59" s="843"/>
      <c r="I59" s="843"/>
      <c r="J59" s="843"/>
    </row>
    <row r="60" spans="1:10" x14ac:dyDescent="0.25">
      <c r="A60" s="844">
        <v>19</v>
      </c>
      <c r="B60" s="844" t="s">
        <v>1488</v>
      </c>
      <c r="C60" s="844" t="s">
        <v>1524</v>
      </c>
      <c r="D60" s="844">
        <v>8</v>
      </c>
      <c r="E60" s="845"/>
      <c r="F60" s="843"/>
      <c r="G60" s="843"/>
      <c r="H60" s="843">
        <f>SUM(D60:G63)</f>
        <v>8</v>
      </c>
      <c r="I60" s="843">
        <v>25.05</v>
      </c>
      <c r="J60" s="843">
        <f>I60*H60</f>
        <v>200.4</v>
      </c>
    </row>
    <row r="61" spans="1:10" x14ac:dyDescent="0.25">
      <c r="A61" s="839"/>
      <c r="B61" s="839"/>
      <c r="C61" s="839"/>
      <c r="D61" s="839"/>
      <c r="E61" s="841"/>
      <c r="F61" s="843"/>
      <c r="G61" s="843"/>
      <c r="H61" s="843"/>
      <c r="I61" s="843"/>
      <c r="J61" s="843"/>
    </row>
    <row r="62" spans="1:10" x14ac:dyDescent="0.25">
      <c r="A62" s="839"/>
      <c r="B62" s="839"/>
      <c r="C62" s="839"/>
      <c r="D62" s="839"/>
      <c r="E62" s="841"/>
      <c r="F62" s="843"/>
      <c r="G62" s="843"/>
      <c r="H62" s="843"/>
      <c r="I62" s="843"/>
      <c r="J62" s="843"/>
    </row>
    <row r="63" spans="1:10" ht="15.75" thickBot="1" x14ac:dyDescent="0.3">
      <c r="A63" s="840"/>
      <c r="B63" s="840"/>
      <c r="C63" s="840"/>
      <c r="D63" s="840"/>
      <c r="E63" s="841"/>
      <c r="F63" s="843"/>
      <c r="G63" s="843"/>
      <c r="H63" s="843"/>
      <c r="I63" s="843"/>
      <c r="J63" s="843"/>
    </row>
    <row r="64" spans="1:10" x14ac:dyDescent="0.25">
      <c r="A64" s="844">
        <v>20</v>
      </c>
      <c r="B64" s="844" t="s">
        <v>1513</v>
      </c>
      <c r="C64" s="18" t="s">
        <v>1525</v>
      </c>
      <c r="D64" s="844">
        <v>8</v>
      </c>
      <c r="E64" s="841"/>
      <c r="F64" s="843"/>
      <c r="G64" s="843"/>
      <c r="H64" s="843">
        <f>SUM(D64:G65)</f>
        <v>8</v>
      </c>
      <c r="I64" s="843">
        <v>10.61</v>
      </c>
      <c r="J64" s="843">
        <f>I64*H64</f>
        <v>84.88</v>
      </c>
    </row>
    <row r="65" spans="1:10" ht="15.75" thickBot="1" x14ac:dyDescent="0.3">
      <c r="A65" s="840"/>
      <c r="B65" s="840"/>
      <c r="C65" s="13" t="s">
        <v>1516</v>
      </c>
      <c r="D65" s="840"/>
      <c r="E65" s="841"/>
      <c r="F65" s="843"/>
      <c r="G65" s="843"/>
      <c r="H65" s="843"/>
      <c r="I65" s="843"/>
      <c r="J65" s="843"/>
    </row>
    <row r="66" spans="1:10" x14ac:dyDescent="0.25">
      <c r="A66" s="844">
        <v>21</v>
      </c>
      <c r="B66" s="844" t="s">
        <v>1488</v>
      </c>
      <c r="C66" s="18" t="s">
        <v>1526</v>
      </c>
      <c r="D66" s="844" t="s">
        <v>1512</v>
      </c>
      <c r="E66" s="845"/>
      <c r="F66" s="843">
        <v>20</v>
      </c>
      <c r="G66" s="843"/>
      <c r="H66" s="843">
        <f>SUM(F66:G67)</f>
        <v>20</v>
      </c>
      <c r="I66" s="843">
        <v>92.4</v>
      </c>
      <c r="J66" s="843">
        <f>I66*H66</f>
        <v>1848</v>
      </c>
    </row>
    <row r="67" spans="1:10" ht="15.75" thickBot="1" x14ac:dyDescent="0.3">
      <c r="A67" s="840"/>
      <c r="B67" s="840"/>
      <c r="C67" s="13" t="s">
        <v>1516</v>
      </c>
      <c r="D67" s="840"/>
      <c r="E67" s="842"/>
      <c r="F67" s="843"/>
      <c r="G67" s="843"/>
      <c r="H67" s="843"/>
      <c r="I67" s="843"/>
      <c r="J67" s="843"/>
    </row>
    <row r="68" spans="1:10" x14ac:dyDescent="0.25">
      <c r="A68" s="844">
        <v>22</v>
      </c>
      <c r="B68" s="844" t="s">
        <v>1488</v>
      </c>
      <c r="C68" s="18" t="s">
        <v>1527</v>
      </c>
      <c r="D68" s="844" t="s">
        <v>1512</v>
      </c>
      <c r="E68" s="845"/>
      <c r="F68" s="843">
        <v>10</v>
      </c>
      <c r="G68" s="843"/>
      <c r="H68" s="843">
        <f>SUM(F68:G69)</f>
        <v>10</v>
      </c>
      <c r="I68" s="843">
        <v>94.06</v>
      </c>
      <c r="J68" s="843">
        <f>I68*H68</f>
        <v>940.6</v>
      </c>
    </row>
    <row r="69" spans="1:10" ht="15.75" thickBot="1" x14ac:dyDescent="0.3">
      <c r="A69" s="840"/>
      <c r="B69" s="840"/>
      <c r="C69" s="13" t="s">
        <v>1516</v>
      </c>
      <c r="D69" s="840"/>
      <c r="E69" s="841"/>
      <c r="F69" s="843"/>
      <c r="G69" s="843"/>
      <c r="H69" s="843"/>
      <c r="I69" s="843"/>
      <c r="J69" s="843"/>
    </row>
    <row r="70" spans="1:10" x14ac:dyDescent="0.25">
      <c r="A70" s="844">
        <v>23</v>
      </c>
      <c r="B70" s="844" t="s">
        <v>1513</v>
      </c>
      <c r="C70" s="12" t="s">
        <v>1528</v>
      </c>
      <c r="D70" s="844" t="s">
        <v>1512</v>
      </c>
      <c r="E70" s="845"/>
      <c r="F70" s="843">
        <v>40</v>
      </c>
      <c r="G70" s="843"/>
      <c r="H70" s="843">
        <f>SUM(F70:G71)</f>
        <v>40</v>
      </c>
      <c r="I70" s="843">
        <v>103.53</v>
      </c>
      <c r="J70" s="843">
        <f>I70*H70</f>
        <v>4141.2</v>
      </c>
    </row>
    <row r="71" spans="1:10" ht="15.75" thickBot="1" x14ac:dyDescent="0.3">
      <c r="A71" s="840"/>
      <c r="B71" s="840"/>
      <c r="C71" s="13" t="s">
        <v>1505</v>
      </c>
      <c r="D71" s="840"/>
      <c r="E71" s="842"/>
      <c r="F71" s="843"/>
      <c r="G71" s="843"/>
      <c r="H71" s="843"/>
      <c r="I71" s="843"/>
      <c r="J71" s="843"/>
    </row>
    <row r="72" spans="1:10" x14ac:dyDescent="0.25">
      <c r="A72" s="844">
        <v>24</v>
      </c>
      <c r="B72" s="844" t="s">
        <v>1488</v>
      </c>
      <c r="C72" s="12" t="s">
        <v>1529</v>
      </c>
      <c r="D72" s="844" t="s">
        <v>1512</v>
      </c>
      <c r="E72" s="845"/>
      <c r="F72" s="843">
        <v>30</v>
      </c>
      <c r="G72" s="843"/>
      <c r="H72" s="843">
        <f>SUM(F72:G73)</f>
        <v>30</v>
      </c>
      <c r="I72" s="843">
        <v>215.5</v>
      </c>
      <c r="J72" s="843">
        <f>I72*H72</f>
        <v>6465</v>
      </c>
    </row>
    <row r="73" spans="1:10" ht="15.75" thickBot="1" x14ac:dyDescent="0.3">
      <c r="A73" s="840"/>
      <c r="B73" s="840"/>
      <c r="C73" s="13" t="s">
        <v>1516</v>
      </c>
      <c r="D73" s="840"/>
      <c r="E73" s="842"/>
      <c r="F73" s="843"/>
      <c r="G73" s="843"/>
      <c r="H73" s="843"/>
      <c r="I73" s="843"/>
      <c r="J73" s="843"/>
    </row>
    <row r="74" spans="1:10" x14ac:dyDescent="0.25">
      <c r="A74" s="844">
        <v>25</v>
      </c>
      <c r="B74" s="844" t="s">
        <v>1513</v>
      </c>
      <c r="C74" s="12" t="s">
        <v>1530</v>
      </c>
      <c r="D74" s="844" t="s">
        <v>1512</v>
      </c>
      <c r="E74" s="845"/>
      <c r="F74" s="843">
        <v>50</v>
      </c>
      <c r="G74" s="843"/>
      <c r="H74" s="843">
        <f>SUM(F74:G75)</f>
        <v>50</v>
      </c>
      <c r="I74" s="843">
        <v>2.31</v>
      </c>
      <c r="J74" s="843">
        <f>I74*H74</f>
        <v>115.5</v>
      </c>
    </row>
    <row r="75" spans="1:10" ht="15.75" thickBot="1" x14ac:dyDescent="0.3">
      <c r="A75" s="840"/>
      <c r="B75" s="840"/>
      <c r="C75" s="13" t="s">
        <v>1505</v>
      </c>
      <c r="D75" s="840"/>
      <c r="E75" s="842"/>
      <c r="F75" s="843"/>
      <c r="G75" s="843"/>
      <c r="H75" s="843"/>
      <c r="I75" s="843"/>
      <c r="J75" s="843"/>
    </row>
    <row r="76" spans="1:10" x14ac:dyDescent="0.25">
      <c r="A76" s="844">
        <v>26</v>
      </c>
      <c r="B76" s="844" t="s">
        <v>1513</v>
      </c>
      <c r="C76" s="12" t="s">
        <v>1531</v>
      </c>
      <c r="D76" s="844" t="s">
        <v>1512</v>
      </c>
      <c r="E76" s="841"/>
      <c r="F76" s="843">
        <v>20</v>
      </c>
      <c r="G76" s="843"/>
      <c r="H76" s="843">
        <f>SUM(F76:G77)</f>
        <v>20</v>
      </c>
      <c r="I76" s="843">
        <v>17.79</v>
      </c>
      <c r="J76" s="843">
        <f>I76*H76</f>
        <v>355.79999999999995</v>
      </c>
    </row>
    <row r="77" spans="1:10" ht="15.75" thickBot="1" x14ac:dyDescent="0.3">
      <c r="A77" s="840"/>
      <c r="B77" s="840"/>
      <c r="C77" s="13" t="s">
        <v>1505</v>
      </c>
      <c r="D77" s="840"/>
      <c r="E77" s="841"/>
      <c r="F77" s="843"/>
      <c r="G77" s="843"/>
      <c r="H77" s="843"/>
      <c r="I77" s="843"/>
      <c r="J77" s="843"/>
    </row>
    <row r="78" spans="1:10" x14ac:dyDescent="0.25">
      <c r="A78" s="844">
        <v>27</v>
      </c>
      <c r="B78" s="844" t="s">
        <v>1513</v>
      </c>
      <c r="C78" s="12" t="s">
        <v>1532</v>
      </c>
      <c r="D78" s="844" t="s">
        <v>1512</v>
      </c>
      <c r="E78" s="845"/>
      <c r="F78" s="843">
        <v>40</v>
      </c>
      <c r="G78" s="843"/>
      <c r="H78" s="843">
        <f>SUM(F78:G79)</f>
        <v>40</v>
      </c>
      <c r="I78" s="843">
        <v>6.83</v>
      </c>
      <c r="J78" s="843">
        <f>I78*H78</f>
        <v>273.2</v>
      </c>
    </row>
    <row r="79" spans="1:10" ht="15.75" thickBot="1" x14ac:dyDescent="0.3">
      <c r="A79" s="840"/>
      <c r="B79" s="840"/>
      <c r="C79" s="13" t="s">
        <v>1505</v>
      </c>
      <c r="D79" s="840"/>
      <c r="E79" s="842"/>
      <c r="F79" s="843"/>
      <c r="G79" s="843"/>
      <c r="H79" s="843"/>
      <c r="I79" s="843"/>
      <c r="J79" s="843"/>
    </row>
    <row r="80" spans="1:10" x14ac:dyDescent="0.25">
      <c r="A80" s="844">
        <v>28</v>
      </c>
      <c r="B80" s="844" t="s">
        <v>1513</v>
      </c>
      <c r="C80" s="12" t="s">
        <v>1533</v>
      </c>
      <c r="D80" s="844" t="s">
        <v>1512</v>
      </c>
      <c r="E80" s="845"/>
      <c r="F80" s="843">
        <v>20</v>
      </c>
      <c r="G80" s="843"/>
      <c r="H80" s="843">
        <f>SUM(F80:G81)</f>
        <v>20</v>
      </c>
      <c r="I80" s="843">
        <v>17.45</v>
      </c>
      <c r="J80" s="843">
        <f>I80*H80</f>
        <v>349</v>
      </c>
    </row>
    <row r="81" spans="1:10" ht="15.75" thickBot="1" x14ac:dyDescent="0.3">
      <c r="A81" s="840"/>
      <c r="B81" s="840"/>
      <c r="C81" s="13" t="s">
        <v>1534</v>
      </c>
      <c r="D81" s="840"/>
      <c r="E81" s="842"/>
      <c r="F81" s="843"/>
      <c r="G81" s="843"/>
      <c r="H81" s="843"/>
      <c r="I81" s="843"/>
      <c r="J81" s="843"/>
    </row>
    <row r="82" spans="1:10" x14ac:dyDescent="0.25">
      <c r="A82" s="844">
        <v>29</v>
      </c>
      <c r="B82" s="844" t="s">
        <v>1513</v>
      </c>
      <c r="C82" s="12" t="s">
        <v>1535</v>
      </c>
      <c r="D82" s="844" t="s">
        <v>1512</v>
      </c>
      <c r="E82" s="845"/>
      <c r="F82" s="843">
        <v>20</v>
      </c>
      <c r="G82" s="843"/>
      <c r="H82" s="843">
        <f>SUM(F82:G83)</f>
        <v>20</v>
      </c>
      <c r="I82" s="843">
        <v>1.21</v>
      </c>
      <c r="J82" s="843">
        <f>I82*H82</f>
        <v>24.2</v>
      </c>
    </row>
    <row r="83" spans="1:10" ht="15.75" thickBot="1" x14ac:dyDescent="0.3">
      <c r="A83" s="840"/>
      <c r="B83" s="840"/>
      <c r="C83" s="13" t="s">
        <v>1505</v>
      </c>
      <c r="D83" s="840"/>
      <c r="E83" s="842"/>
      <c r="F83" s="843"/>
      <c r="G83" s="843"/>
      <c r="H83" s="843"/>
      <c r="I83" s="843"/>
      <c r="J83" s="843"/>
    </row>
    <row r="84" spans="1:10" x14ac:dyDescent="0.25">
      <c r="A84" s="844">
        <v>30</v>
      </c>
      <c r="B84" s="844" t="s">
        <v>1513</v>
      </c>
      <c r="C84" s="12">
        <v>205</v>
      </c>
      <c r="D84" s="844" t="s">
        <v>1512</v>
      </c>
      <c r="E84" s="841"/>
      <c r="F84" s="843">
        <v>30</v>
      </c>
      <c r="G84" s="843"/>
      <c r="H84" s="843">
        <f>SUM(F84:G85)</f>
        <v>30</v>
      </c>
      <c r="I84" s="843">
        <v>0.54</v>
      </c>
      <c r="J84" s="843">
        <f>I84*H84</f>
        <v>16.200000000000003</v>
      </c>
    </row>
    <row r="85" spans="1:10" ht="15.75" thickBot="1" x14ac:dyDescent="0.3">
      <c r="A85" s="840"/>
      <c r="B85" s="840"/>
      <c r="C85" s="13" t="s">
        <v>1505</v>
      </c>
      <c r="D85" s="840"/>
      <c r="E85" s="842"/>
      <c r="F85" s="843"/>
      <c r="G85" s="843"/>
      <c r="H85" s="843"/>
      <c r="I85" s="843"/>
      <c r="J85" s="843"/>
    </row>
    <row r="86" spans="1:10" x14ac:dyDescent="0.25">
      <c r="A86" s="844">
        <v>31</v>
      </c>
      <c r="B86" s="844" t="s">
        <v>1488</v>
      </c>
      <c r="C86" s="18" t="s">
        <v>1536</v>
      </c>
      <c r="D86" s="844" t="s">
        <v>1512</v>
      </c>
      <c r="E86" s="845"/>
      <c r="F86" s="843">
        <v>10</v>
      </c>
      <c r="G86" s="843"/>
      <c r="H86" s="843">
        <f>SUM(F86:G87)</f>
        <v>10</v>
      </c>
      <c r="I86" s="843">
        <v>50.4</v>
      </c>
      <c r="J86" s="843">
        <f>I86*H86</f>
        <v>504</v>
      </c>
    </row>
    <row r="87" spans="1:10" ht="15.75" thickBot="1" x14ac:dyDescent="0.3">
      <c r="A87" s="840"/>
      <c r="B87" s="840"/>
      <c r="C87" s="13" t="s">
        <v>1516</v>
      </c>
      <c r="D87" s="840"/>
      <c r="E87" s="842"/>
      <c r="F87" s="843"/>
      <c r="G87" s="843"/>
      <c r="H87" s="843"/>
      <c r="I87" s="843"/>
      <c r="J87" s="843"/>
    </row>
    <row r="88" spans="1:10" x14ac:dyDescent="0.25">
      <c r="A88" s="844">
        <v>32</v>
      </c>
      <c r="B88" s="844" t="s">
        <v>1513</v>
      </c>
      <c r="C88" s="12">
        <v>202</v>
      </c>
      <c r="D88" s="844" t="s">
        <v>1512</v>
      </c>
      <c r="E88" s="841">
        <v>40</v>
      </c>
      <c r="F88" s="843">
        <v>100</v>
      </c>
      <c r="G88" s="843"/>
      <c r="H88" s="843">
        <f>SUM(E88:G89)</f>
        <v>140</v>
      </c>
      <c r="I88" s="843">
        <v>0.37</v>
      </c>
      <c r="J88" s="843">
        <f>I88*H88</f>
        <v>51.8</v>
      </c>
    </row>
    <row r="89" spans="1:10" ht="15.75" thickBot="1" x14ac:dyDescent="0.3">
      <c r="A89" s="840"/>
      <c r="B89" s="840"/>
      <c r="C89" s="13" t="s">
        <v>1505</v>
      </c>
      <c r="D89" s="840"/>
      <c r="E89" s="842"/>
      <c r="F89" s="843"/>
      <c r="G89" s="843"/>
      <c r="H89" s="843"/>
      <c r="I89" s="843"/>
      <c r="J89" s="843"/>
    </row>
    <row r="90" spans="1:10" x14ac:dyDescent="0.25">
      <c r="A90" s="844">
        <v>33</v>
      </c>
      <c r="B90" s="844" t="s">
        <v>1537</v>
      </c>
      <c r="C90" s="12" t="s">
        <v>1538</v>
      </c>
      <c r="D90" s="844">
        <v>30</v>
      </c>
      <c r="E90" s="845"/>
      <c r="F90" s="843"/>
      <c r="G90" s="843"/>
      <c r="H90" s="843">
        <f>SUM(D90:G91)</f>
        <v>30</v>
      </c>
      <c r="I90" s="843">
        <v>3.91</v>
      </c>
      <c r="J90" s="843">
        <f>I90*H90</f>
        <v>117.30000000000001</v>
      </c>
    </row>
    <row r="91" spans="1:10" ht="15.75" thickBot="1" x14ac:dyDescent="0.3">
      <c r="A91" s="840"/>
      <c r="B91" s="840"/>
      <c r="C91" s="13" t="s">
        <v>1510</v>
      </c>
      <c r="D91" s="840"/>
      <c r="E91" s="842"/>
      <c r="F91" s="843"/>
      <c r="G91" s="843"/>
      <c r="H91" s="843"/>
      <c r="I91" s="843"/>
      <c r="J91" s="843"/>
    </row>
    <row r="92" spans="1:10" x14ac:dyDescent="0.25">
      <c r="A92" s="844">
        <v>34</v>
      </c>
      <c r="B92" s="844" t="s">
        <v>1513</v>
      </c>
      <c r="C92" s="12">
        <v>217</v>
      </c>
      <c r="D92" s="844" t="s">
        <v>1512</v>
      </c>
      <c r="E92" s="841"/>
      <c r="F92" s="843">
        <v>20</v>
      </c>
      <c r="G92" s="843"/>
      <c r="H92" s="843">
        <f>SUM(F92:G93)</f>
        <v>20</v>
      </c>
      <c r="I92" s="843">
        <v>10.34</v>
      </c>
      <c r="J92" s="843">
        <f>I92*H92</f>
        <v>206.8</v>
      </c>
    </row>
    <row r="93" spans="1:10" ht="15.75" thickBot="1" x14ac:dyDescent="0.3">
      <c r="A93" s="840"/>
      <c r="B93" s="840"/>
      <c r="C93" s="13" t="s">
        <v>1505</v>
      </c>
      <c r="D93" s="840"/>
      <c r="E93" s="842"/>
      <c r="F93" s="843"/>
      <c r="G93" s="843"/>
      <c r="H93" s="843"/>
      <c r="I93" s="843"/>
      <c r="J93" s="843"/>
    </row>
    <row r="94" spans="1:10" x14ac:dyDescent="0.25">
      <c r="A94" s="844">
        <v>35</v>
      </c>
      <c r="B94" s="849" t="s">
        <v>1513</v>
      </c>
      <c r="C94" s="12" t="s">
        <v>1539</v>
      </c>
      <c r="D94" s="844" t="s">
        <v>1512</v>
      </c>
      <c r="E94" s="845"/>
      <c r="F94" s="843">
        <v>10</v>
      </c>
      <c r="G94" s="843"/>
      <c r="H94" s="843">
        <f>SUM(F94:G95)</f>
        <v>10</v>
      </c>
      <c r="I94" s="843">
        <v>22.58</v>
      </c>
      <c r="J94" s="843">
        <f>I94*H94</f>
        <v>225.79999999999998</v>
      </c>
    </row>
    <row r="95" spans="1:10" ht="15.75" thickBot="1" x14ac:dyDescent="0.3">
      <c r="A95" s="840"/>
      <c r="B95" s="850"/>
      <c r="C95" s="13" t="s">
        <v>1534</v>
      </c>
      <c r="D95" s="840"/>
      <c r="E95" s="842"/>
      <c r="F95" s="843"/>
      <c r="G95" s="843"/>
      <c r="H95" s="843"/>
      <c r="I95" s="843"/>
      <c r="J95" s="843"/>
    </row>
    <row r="96" spans="1:10" x14ac:dyDescent="0.25">
      <c r="A96" s="844">
        <v>36</v>
      </c>
      <c r="B96" s="849" t="s">
        <v>1488</v>
      </c>
      <c r="C96" s="12">
        <v>3613</v>
      </c>
      <c r="D96" s="844" t="s">
        <v>1512</v>
      </c>
      <c r="E96" s="841"/>
      <c r="F96" s="843"/>
      <c r="G96" s="843"/>
      <c r="H96" s="843">
        <f>SUM(D96:G97)</f>
        <v>0</v>
      </c>
      <c r="I96" s="843">
        <v>32.549999999999997</v>
      </c>
      <c r="J96" s="843">
        <f>I96*H96</f>
        <v>0</v>
      </c>
    </row>
    <row r="97" spans="1:10" ht="15.75" thickBot="1" x14ac:dyDescent="0.3">
      <c r="A97" s="840"/>
      <c r="B97" s="850"/>
      <c r="C97" s="13" t="s">
        <v>1493</v>
      </c>
      <c r="D97" s="840"/>
      <c r="E97" s="842"/>
      <c r="F97" s="843"/>
      <c r="G97" s="843"/>
      <c r="H97" s="843"/>
      <c r="I97" s="843"/>
      <c r="J97" s="843"/>
    </row>
    <row r="98" spans="1:10" x14ac:dyDescent="0.25">
      <c r="A98" s="844">
        <v>37</v>
      </c>
      <c r="B98" s="849" t="s">
        <v>1488</v>
      </c>
      <c r="C98" s="12">
        <v>3615</v>
      </c>
      <c r="D98" s="844" t="s">
        <v>1512</v>
      </c>
      <c r="E98" s="845"/>
      <c r="F98" s="843"/>
      <c r="G98" s="843"/>
      <c r="H98" s="843">
        <f>SUM(D98:G99)</f>
        <v>0</v>
      </c>
      <c r="I98" s="843">
        <v>43.05</v>
      </c>
      <c r="J98" s="843">
        <f>I98*H98</f>
        <v>0</v>
      </c>
    </row>
    <row r="99" spans="1:10" ht="15.75" thickBot="1" x14ac:dyDescent="0.3">
      <c r="A99" s="840"/>
      <c r="B99" s="850"/>
      <c r="C99" s="13" t="s">
        <v>1493</v>
      </c>
      <c r="D99" s="840"/>
      <c r="E99" s="842"/>
      <c r="F99" s="843"/>
      <c r="G99" s="843"/>
      <c r="H99" s="843"/>
      <c r="I99" s="843"/>
      <c r="J99" s="843"/>
    </row>
    <row r="100" spans="1:10" x14ac:dyDescent="0.25">
      <c r="A100" s="844">
        <v>38</v>
      </c>
      <c r="B100" s="844" t="s">
        <v>1506</v>
      </c>
      <c r="C100" s="12">
        <v>1205</v>
      </c>
      <c r="D100" s="844">
        <v>50</v>
      </c>
      <c r="E100" s="841"/>
      <c r="F100" s="843"/>
      <c r="G100" s="843"/>
      <c r="H100" s="843">
        <f>SUM(D100:G101)</f>
        <v>50</v>
      </c>
      <c r="I100" s="843">
        <v>1.94</v>
      </c>
      <c r="J100" s="843">
        <f>I100*H100</f>
        <v>97</v>
      </c>
    </row>
    <row r="101" spans="1:10" ht="15.75" thickBot="1" x14ac:dyDescent="0.3">
      <c r="A101" s="840"/>
      <c r="B101" s="840"/>
      <c r="C101" s="13" t="s">
        <v>1507</v>
      </c>
      <c r="D101" s="840"/>
      <c r="E101" s="842"/>
      <c r="F101" s="843"/>
      <c r="G101" s="843"/>
      <c r="H101" s="843"/>
      <c r="I101" s="843"/>
      <c r="J101" s="843"/>
    </row>
    <row r="102" spans="1:10" x14ac:dyDescent="0.25">
      <c r="A102" s="844">
        <v>39</v>
      </c>
      <c r="B102" s="849" t="s">
        <v>1513</v>
      </c>
      <c r="C102" s="18">
        <v>413</v>
      </c>
      <c r="D102" s="844">
        <v>8</v>
      </c>
      <c r="E102" s="845"/>
      <c r="F102" s="843"/>
      <c r="G102" s="843"/>
      <c r="H102" s="843">
        <f>SUM(D102:G103)</f>
        <v>8</v>
      </c>
      <c r="I102" s="843">
        <v>13.7</v>
      </c>
      <c r="J102" s="843">
        <f>I102*H102</f>
        <v>109.6</v>
      </c>
    </row>
    <row r="103" spans="1:10" ht="15.75" thickBot="1" x14ac:dyDescent="0.3">
      <c r="A103" s="840"/>
      <c r="B103" s="850"/>
      <c r="C103" s="13" t="s">
        <v>1505</v>
      </c>
      <c r="D103" s="840"/>
      <c r="E103" s="842"/>
      <c r="F103" s="843"/>
      <c r="G103" s="843"/>
      <c r="H103" s="843"/>
      <c r="I103" s="843"/>
      <c r="J103" s="843"/>
    </row>
    <row r="104" spans="1:10" x14ac:dyDescent="0.25">
      <c r="A104" s="844">
        <v>40</v>
      </c>
      <c r="B104" s="849" t="s">
        <v>1537</v>
      </c>
      <c r="C104" s="18" t="s">
        <v>1540</v>
      </c>
      <c r="D104" s="844">
        <v>100</v>
      </c>
      <c r="E104" s="841"/>
      <c r="F104" s="843"/>
      <c r="G104" s="843"/>
      <c r="H104" s="843">
        <f>SUM(D104:G105)</f>
        <v>100</v>
      </c>
      <c r="I104" s="843">
        <v>3.56</v>
      </c>
      <c r="J104" s="843">
        <f>I104*H104</f>
        <v>356</v>
      </c>
    </row>
    <row r="105" spans="1:10" ht="15.75" thickBot="1" x14ac:dyDescent="0.3">
      <c r="A105" s="840"/>
      <c r="B105" s="850"/>
      <c r="C105" s="13" t="s">
        <v>1510</v>
      </c>
      <c r="D105" s="840"/>
      <c r="E105" s="842"/>
      <c r="F105" s="843"/>
      <c r="G105" s="843"/>
      <c r="H105" s="843"/>
      <c r="I105" s="843"/>
      <c r="J105" s="843"/>
    </row>
    <row r="106" spans="1:10" ht="15.75" thickBot="1" x14ac:dyDescent="0.3">
      <c r="A106" s="21">
        <v>41</v>
      </c>
      <c r="B106" s="22" t="s">
        <v>1541</v>
      </c>
      <c r="C106" s="23">
        <v>22313</v>
      </c>
      <c r="D106" s="21" t="s">
        <v>1512</v>
      </c>
      <c r="E106" s="24"/>
      <c r="F106" s="2"/>
      <c r="G106" s="2"/>
      <c r="H106" s="2">
        <f>SUM(D106:G106)</f>
        <v>0</v>
      </c>
      <c r="I106" s="25">
        <v>30.03</v>
      </c>
      <c r="J106" s="2">
        <f>I106*H106</f>
        <v>0</v>
      </c>
    </row>
    <row r="107" spans="1:10" ht="75.75" thickBot="1" x14ac:dyDescent="0.3">
      <c r="A107" s="26">
        <v>42</v>
      </c>
      <c r="B107" s="27" t="s">
        <v>1542</v>
      </c>
      <c r="C107" s="28">
        <v>824912</v>
      </c>
      <c r="D107" s="29" t="s">
        <v>1512</v>
      </c>
      <c r="E107" s="24"/>
      <c r="F107" s="2">
        <v>40</v>
      </c>
      <c r="G107" s="2"/>
      <c r="H107" s="2">
        <f>SUM(F107:G107)</f>
        <v>40</v>
      </c>
      <c r="I107" s="25">
        <v>28.35</v>
      </c>
      <c r="J107" s="2">
        <f>I107*H107</f>
        <v>1134</v>
      </c>
    </row>
    <row r="108" spans="1:10" ht="90" x14ac:dyDescent="0.25">
      <c r="A108" s="21">
        <v>43</v>
      </c>
      <c r="B108" s="30" t="s">
        <v>1543</v>
      </c>
      <c r="C108" s="14" t="s">
        <v>1544</v>
      </c>
      <c r="D108" s="31" t="s">
        <v>1512</v>
      </c>
      <c r="E108" s="32"/>
      <c r="F108" s="33"/>
      <c r="G108" s="33"/>
      <c r="H108" s="33">
        <f>SUM(D108:G108)</f>
        <v>0</v>
      </c>
      <c r="I108" s="34"/>
      <c r="J108" s="33">
        <f>I108*H108</f>
        <v>0</v>
      </c>
    </row>
    <row r="109" spans="1:10" x14ac:dyDescent="0.25">
      <c r="A109" s="11">
        <v>44</v>
      </c>
      <c r="B109" s="8" t="s">
        <v>1545</v>
      </c>
      <c r="C109" s="9" t="s">
        <v>1546</v>
      </c>
      <c r="D109" s="11"/>
      <c r="E109" s="7"/>
      <c r="F109" s="2"/>
      <c r="G109" s="2">
        <v>20</v>
      </c>
      <c r="H109" s="2">
        <f>SUM(D109:G109)</f>
        <v>20</v>
      </c>
      <c r="I109" s="25">
        <v>4.5</v>
      </c>
      <c r="J109" s="2">
        <f>I109*H109</f>
        <v>90</v>
      </c>
    </row>
    <row r="110" spans="1:10" x14ac:dyDescent="0.25">
      <c r="A110" s="11">
        <v>45</v>
      </c>
      <c r="B110" s="8" t="s">
        <v>1545</v>
      </c>
      <c r="C110" s="9" t="s">
        <v>1547</v>
      </c>
      <c r="D110" s="11"/>
      <c r="E110" s="7"/>
      <c r="F110" s="2"/>
      <c r="G110" s="2">
        <v>20</v>
      </c>
      <c r="H110" s="2">
        <f t="shared" ref="H110:H132" si="0">SUM(D110:G110)</f>
        <v>20</v>
      </c>
      <c r="I110" s="25">
        <v>4.5</v>
      </c>
      <c r="J110" s="2">
        <f t="shared" ref="J110:J132" si="1">I110*H110</f>
        <v>90</v>
      </c>
    </row>
    <row r="111" spans="1:10" x14ac:dyDescent="0.25">
      <c r="A111" s="11">
        <v>46</v>
      </c>
      <c r="B111" s="8" t="s">
        <v>1548</v>
      </c>
      <c r="C111" s="9">
        <v>203</v>
      </c>
      <c r="D111" s="11"/>
      <c r="E111" s="7"/>
      <c r="F111" s="2"/>
      <c r="G111" s="2">
        <v>10</v>
      </c>
      <c r="H111" s="2">
        <f t="shared" si="0"/>
        <v>10</v>
      </c>
      <c r="I111" s="25">
        <v>0.87</v>
      </c>
      <c r="J111" s="2">
        <f t="shared" si="1"/>
        <v>8.6999999999999993</v>
      </c>
    </row>
    <row r="112" spans="1:10" x14ac:dyDescent="0.25">
      <c r="A112" s="11">
        <v>47</v>
      </c>
      <c r="B112" s="8" t="s">
        <v>1549</v>
      </c>
      <c r="C112" s="9">
        <v>6209</v>
      </c>
      <c r="D112" s="11"/>
      <c r="E112" s="7"/>
      <c r="F112" s="2"/>
      <c r="G112" s="1">
        <v>10</v>
      </c>
      <c r="H112" s="2">
        <f t="shared" si="0"/>
        <v>10</v>
      </c>
      <c r="I112" s="25">
        <v>4</v>
      </c>
      <c r="J112" s="2">
        <f t="shared" si="1"/>
        <v>40</v>
      </c>
    </row>
    <row r="113" spans="1:10" x14ac:dyDescent="0.25">
      <c r="A113" s="11">
        <v>48</v>
      </c>
      <c r="B113" s="8" t="s">
        <v>1549</v>
      </c>
      <c r="C113" s="9">
        <v>6309</v>
      </c>
      <c r="D113" s="11"/>
      <c r="E113" s="7"/>
      <c r="F113" s="2"/>
      <c r="G113" s="1">
        <v>10</v>
      </c>
      <c r="H113" s="2">
        <f t="shared" si="0"/>
        <v>10</v>
      </c>
      <c r="I113" s="25">
        <v>3.65</v>
      </c>
      <c r="J113" s="2">
        <f t="shared" si="1"/>
        <v>36.5</v>
      </c>
    </row>
    <row r="114" spans="1:10" x14ac:dyDescent="0.25">
      <c r="A114" s="11">
        <v>49</v>
      </c>
      <c r="B114" s="8" t="s">
        <v>1550</v>
      </c>
      <c r="C114" s="9">
        <v>4074114</v>
      </c>
      <c r="D114" s="11"/>
      <c r="E114" s="7"/>
      <c r="F114" s="2"/>
      <c r="G114" s="1">
        <v>24</v>
      </c>
      <c r="H114" s="2">
        <f t="shared" si="0"/>
        <v>24</v>
      </c>
      <c r="I114" s="25">
        <v>35</v>
      </c>
      <c r="J114" s="2">
        <f t="shared" si="1"/>
        <v>840</v>
      </c>
    </row>
    <row r="115" spans="1:10" x14ac:dyDescent="0.25">
      <c r="A115" s="11">
        <v>50</v>
      </c>
      <c r="B115" s="8" t="s">
        <v>1551</v>
      </c>
      <c r="C115" s="9">
        <v>6208</v>
      </c>
      <c r="D115" s="11"/>
      <c r="E115" s="7"/>
      <c r="F115" s="2"/>
      <c r="G115" s="1">
        <v>10</v>
      </c>
      <c r="H115" s="2">
        <f t="shared" si="0"/>
        <v>10</v>
      </c>
      <c r="I115" s="25">
        <v>1.1000000000000001</v>
      </c>
      <c r="J115" s="2">
        <f t="shared" si="1"/>
        <v>11</v>
      </c>
    </row>
    <row r="116" spans="1:10" x14ac:dyDescent="0.25">
      <c r="A116" s="11">
        <v>51</v>
      </c>
      <c r="B116" s="8" t="s">
        <v>1551</v>
      </c>
      <c r="C116" s="9">
        <v>6008</v>
      </c>
      <c r="D116" s="11"/>
      <c r="E116" s="7"/>
      <c r="F116" s="2"/>
      <c r="G116" s="1">
        <v>16</v>
      </c>
      <c r="H116" s="2">
        <f t="shared" si="0"/>
        <v>16</v>
      </c>
      <c r="I116" s="25">
        <v>1</v>
      </c>
      <c r="J116" s="2">
        <f t="shared" si="1"/>
        <v>16</v>
      </c>
    </row>
    <row r="117" spans="1:10" ht="30" x14ac:dyDescent="0.25">
      <c r="A117" s="11">
        <v>52</v>
      </c>
      <c r="B117" s="8" t="s">
        <v>1552</v>
      </c>
      <c r="C117" s="9">
        <v>7506</v>
      </c>
      <c r="D117" s="11"/>
      <c r="E117" s="7"/>
      <c r="F117" s="2"/>
      <c r="G117" s="1">
        <v>10</v>
      </c>
      <c r="H117" s="2">
        <f t="shared" si="0"/>
        <v>10</v>
      </c>
      <c r="I117" s="25">
        <v>8.07</v>
      </c>
      <c r="J117" s="2">
        <f t="shared" si="1"/>
        <v>80.7</v>
      </c>
    </row>
    <row r="118" spans="1:10" x14ac:dyDescent="0.25">
      <c r="A118" s="11">
        <v>53</v>
      </c>
      <c r="B118" s="8" t="s">
        <v>1549</v>
      </c>
      <c r="C118" s="9">
        <v>53516</v>
      </c>
      <c r="D118" s="11"/>
      <c r="E118" s="7"/>
      <c r="F118" s="2">
        <v>10</v>
      </c>
      <c r="G118" s="1"/>
      <c r="H118" s="2">
        <f t="shared" si="0"/>
        <v>10</v>
      </c>
      <c r="I118" s="25">
        <v>5</v>
      </c>
      <c r="J118" s="2">
        <f t="shared" si="1"/>
        <v>50</v>
      </c>
    </row>
    <row r="119" spans="1:10" x14ac:dyDescent="0.25">
      <c r="A119" s="11">
        <v>54</v>
      </c>
      <c r="B119" s="8" t="s">
        <v>1549</v>
      </c>
      <c r="C119" s="9">
        <v>9039414</v>
      </c>
      <c r="D119" s="11"/>
      <c r="E119" s="7"/>
      <c r="F119" s="2">
        <v>5</v>
      </c>
      <c r="G119" s="1"/>
      <c r="H119" s="2">
        <f t="shared" si="0"/>
        <v>5</v>
      </c>
      <c r="I119" s="25">
        <v>25</v>
      </c>
      <c r="J119" s="2">
        <f t="shared" si="1"/>
        <v>125</v>
      </c>
    </row>
    <row r="120" spans="1:10" x14ac:dyDescent="0.25">
      <c r="A120" s="11">
        <v>55</v>
      </c>
      <c r="B120" s="8" t="s">
        <v>1548</v>
      </c>
      <c r="C120" s="9" t="s">
        <v>1553</v>
      </c>
      <c r="D120" s="11"/>
      <c r="E120" s="7"/>
      <c r="F120" s="2">
        <v>10</v>
      </c>
      <c r="G120" s="1"/>
      <c r="H120" s="2">
        <f t="shared" si="0"/>
        <v>10</v>
      </c>
      <c r="I120" s="25">
        <v>330</v>
      </c>
      <c r="J120" s="2">
        <f t="shared" si="1"/>
        <v>3300</v>
      </c>
    </row>
    <row r="121" spans="1:10" x14ac:dyDescent="0.25">
      <c r="A121" s="11"/>
      <c r="B121" s="8" t="s">
        <v>1548</v>
      </c>
      <c r="C121" s="9" t="s">
        <v>1554</v>
      </c>
      <c r="D121" s="11"/>
      <c r="E121" s="7"/>
      <c r="F121" s="2"/>
      <c r="G121" s="1"/>
      <c r="H121" s="2">
        <f t="shared" si="0"/>
        <v>0</v>
      </c>
      <c r="I121" s="25">
        <v>0.9</v>
      </c>
      <c r="J121" s="2">
        <f t="shared" si="1"/>
        <v>0</v>
      </c>
    </row>
    <row r="122" spans="1:10" x14ac:dyDescent="0.25">
      <c r="A122" s="11"/>
      <c r="B122" s="8" t="s">
        <v>1548</v>
      </c>
      <c r="C122" s="9" t="s">
        <v>1555</v>
      </c>
      <c r="D122" s="11"/>
      <c r="E122" s="7"/>
      <c r="F122" s="2"/>
      <c r="G122" s="1"/>
      <c r="H122" s="2">
        <f t="shared" si="0"/>
        <v>0</v>
      </c>
      <c r="I122" s="25">
        <v>0.21</v>
      </c>
      <c r="J122" s="2">
        <f t="shared" si="1"/>
        <v>0</v>
      </c>
    </row>
    <row r="123" spans="1:10" x14ac:dyDescent="0.25">
      <c r="A123" s="11"/>
      <c r="B123" s="8" t="s">
        <v>1548</v>
      </c>
      <c r="C123" s="9" t="s">
        <v>1556</v>
      </c>
      <c r="D123" s="11"/>
      <c r="E123" s="7"/>
      <c r="F123" s="2"/>
      <c r="G123" s="1"/>
      <c r="H123" s="2">
        <f t="shared" si="0"/>
        <v>0</v>
      </c>
      <c r="I123" s="25">
        <v>0.28000000000000003</v>
      </c>
      <c r="J123" s="2">
        <f t="shared" si="1"/>
        <v>0</v>
      </c>
    </row>
    <row r="124" spans="1:10" x14ac:dyDescent="0.25">
      <c r="A124" s="11"/>
      <c r="B124" s="8" t="s">
        <v>1548</v>
      </c>
      <c r="C124" s="9" t="s">
        <v>1557</v>
      </c>
      <c r="D124" s="11"/>
      <c r="E124" s="7"/>
      <c r="F124" s="2"/>
      <c r="G124" s="1"/>
      <c r="H124" s="2">
        <f t="shared" si="0"/>
        <v>0</v>
      </c>
      <c r="I124" s="25">
        <v>0.75</v>
      </c>
      <c r="J124" s="2">
        <f t="shared" si="1"/>
        <v>0</v>
      </c>
    </row>
    <row r="125" spans="1:10" x14ac:dyDescent="0.25">
      <c r="A125" s="11"/>
      <c r="B125" s="8" t="s">
        <v>1549</v>
      </c>
      <c r="C125" s="9" t="s">
        <v>1558</v>
      </c>
      <c r="D125" s="11"/>
      <c r="E125" s="7"/>
      <c r="F125" s="2"/>
      <c r="G125" s="1"/>
      <c r="H125" s="2">
        <f t="shared" si="0"/>
        <v>0</v>
      </c>
      <c r="I125" s="25">
        <v>1.55</v>
      </c>
      <c r="J125" s="2">
        <f t="shared" si="1"/>
        <v>0</v>
      </c>
    </row>
    <row r="126" spans="1:10" x14ac:dyDescent="0.25">
      <c r="A126" s="11"/>
      <c r="B126" s="8" t="s">
        <v>1549</v>
      </c>
      <c r="C126" s="9" t="s">
        <v>1559</v>
      </c>
      <c r="D126" s="11"/>
      <c r="E126" s="7"/>
      <c r="F126" s="2"/>
      <c r="G126" s="1"/>
      <c r="H126" s="2">
        <f t="shared" si="0"/>
        <v>0</v>
      </c>
      <c r="I126" s="25">
        <v>0.99</v>
      </c>
      <c r="J126" s="2">
        <f t="shared" si="1"/>
        <v>0</v>
      </c>
    </row>
    <row r="127" spans="1:10" x14ac:dyDescent="0.25">
      <c r="A127" s="11"/>
      <c r="B127" s="8" t="s">
        <v>1549</v>
      </c>
      <c r="C127" s="9" t="s">
        <v>1560</v>
      </c>
      <c r="D127" s="11"/>
      <c r="E127" s="7"/>
      <c r="F127" s="2"/>
      <c r="G127" s="1"/>
      <c r="H127" s="2">
        <f t="shared" si="0"/>
        <v>0</v>
      </c>
      <c r="I127" s="25">
        <v>2.0299999999999998</v>
      </c>
      <c r="J127" s="2">
        <f t="shared" si="1"/>
        <v>0</v>
      </c>
    </row>
    <row r="128" spans="1:10" x14ac:dyDescent="0.25">
      <c r="A128" s="11"/>
      <c r="B128" s="8" t="s">
        <v>1549</v>
      </c>
      <c r="C128" s="9">
        <v>6018</v>
      </c>
      <c r="D128" s="11"/>
      <c r="E128" s="7"/>
      <c r="F128" s="2"/>
      <c r="G128" s="1"/>
      <c r="H128" s="2">
        <f t="shared" si="0"/>
        <v>0</v>
      </c>
      <c r="I128" s="25">
        <v>19.77</v>
      </c>
      <c r="J128" s="2">
        <f t="shared" si="1"/>
        <v>0</v>
      </c>
    </row>
    <row r="129" spans="1:10" x14ac:dyDescent="0.25">
      <c r="A129" s="11"/>
      <c r="B129" s="8" t="s">
        <v>1549</v>
      </c>
      <c r="C129" s="9" t="s">
        <v>1561</v>
      </c>
      <c r="D129" s="11"/>
      <c r="E129" s="7"/>
      <c r="F129" s="2"/>
      <c r="G129" s="1"/>
      <c r="H129" s="2">
        <f t="shared" si="0"/>
        <v>0</v>
      </c>
      <c r="I129" s="25">
        <v>35</v>
      </c>
      <c r="J129" s="2">
        <f t="shared" si="1"/>
        <v>0</v>
      </c>
    </row>
    <row r="130" spans="1:10" x14ac:dyDescent="0.25">
      <c r="A130" s="11"/>
      <c r="B130" s="8" t="s">
        <v>1549</v>
      </c>
      <c r="C130" s="9">
        <v>29</v>
      </c>
      <c r="D130" s="11"/>
      <c r="E130" s="7"/>
      <c r="F130" s="2"/>
      <c r="G130" s="1"/>
      <c r="H130" s="2">
        <f t="shared" si="0"/>
        <v>0</v>
      </c>
      <c r="I130" s="25">
        <v>0.3</v>
      </c>
      <c r="J130" s="2">
        <f t="shared" si="1"/>
        <v>0</v>
      </c>
    </row>
    <row r="131" spans="1:10" x14ac:dyDescent="0.25">
      <c r="A131" s="11"/>
      <c r="B131" s="8" t="s">
        <v>1549</v>
      </c>
      <c r="C131" s="9">
        <v>51109</v>
      </c>
      <c r="D131" s="11"/>
      <c r="E131" s="7"/>
      <c r="F131" s="2"/>
      <c r="G131" s="1"/>
      <c r="H131" s="2">
        <f t="shared" si="0"/>
        <v>0</v>
      </c>
      <c r="I131" s="25">
        <v>1.25</v>
      </c>
      <c r="J131" s="2">
        <f t="shared" si="1"/>
        <v>0</v>
      </c>
    </row>
    <row r="132" spans="1:10" x14ac:dyDescent="0.25">
      <c r="A132" s="11"/>
      <c r="B132" s="8" t="s">
        <v>1549</v>
      </c>
      <c r="C132" s="9">
        <v>7507</v>
      </c>
      <c r="D132" s="11"/>
      <c r="E132" s="7"/>
      <c r="F132" s="2"/>
      <c r="G132" s="1"/>
      <c r="H132" s="2">
        <f t="shared" si="0"/>
        <v>0</v>
      </c>
      <c r="I132" s="25">
        <v>3.38</v>
      </c>
      <c r="J132" s="2">
        <f t="shared" si="1"/>
        <v>0</v>
      </c>
    </row>
    <row r="133" spans="1:10" x14ac:dyDescent="0.25">
      <c r="A133" s="35"/>
      <c r="B133" s="36"/>
      <c r="C133" s="37" t="s">
        <v>1562</v>
      </c>
      <c r="D133" s="35">
        <v>1368</v>
      </c>
      <c r="E133" s="4"/>
      <c r="J133">
        <f>SUM(J1:J132)</f>
        <v>69866.83</v>
      </c>
    </row>
    <row r="134" spans="1:10" x14ac:dyDescent="0.25">
      <c r="A134" s="38"/>
      <c r="B134" s="3"/>
      <c r="C134" s="10"/>
      <c r="D134" s="10"/>
      <c r="E134" s="4"/>
    </row>
    <row r="135" spans="1:10" x14ac:dyDescent="0.25">
      <c r="A135" s="38"/>
      <c r="B135" s="3"/>
      <c r="C135" s="10"/>
      <c r="D135" s="10"/>
      <c r="E135" s="4"/>
    </row>
    <row r="136" spans="1:10" x14ac:dyDescent="0.25">
      <c r="A136" s="39"/>
      <c r="B136" s="3"/>
      <c r="C136" s="40"/>
      <c r="D136" s="10"/>
      <c r="E136" s="4"/>
    </row>
  </sheetData>
  <mergeCells count="403">
    <mergeCell ref="A104:A105"/>
    <mergeCell ref="B104:B105"/>
    <mergeCell ref="D104:D105"/>
    <mergeCell ref="E104:E105"/>
    <mergeCell ref="F104:F105"/>
    <mergeCell ref="G104:G105"/>
    <mergeCell ref="H104:H105"/>
    <mergeCell ref="I104:I105"/>
    <mergeCell ref="J104:J105"/>
    <mergeCell ref="I100:I101"/>
    <mergeCell ref="J100:J101"/>
    <mergeCell ref="A102:A103"/>
    <mergeCell ref="B102:B103"/>
    <mergeCell ref="D102:D103"/>
    <mergeCell ref="E102:E103"/>
    <mergeCell ref="F102:F103"/>
    <mergeCell ref="G102:G103"/>
    <mergeCell ref="H102:H103"/>
    <mergeCell ref="I102:I103"/>
    <mergeCell ref="A100:A101"/>
    <mergeCell ref="B100:B101"/>
    <mergeCell ref="D100:D101"/>
    <mergeCell ref="E100:E101"/>
    <mergeCell ref="F100:F101"/>
    <mergeCell ref="G100:G101"/>
    <mergeCell ref="H100:H101"/>
    <mergeCell ref="J102:J103"/>
    <mergeCell ref="A98:A99"/>
    <mergeCell ref="B98:B99"/>
    <mergeCell ref="D98:D99"/>
    <mergeCell ref="E98:E99"/>
    <mergeCell ref="F98:F99"/>
    <mergeCell ref="G98:G99"/>
    <mergeCell ref="H98:H99"/>
    <mergeCell ref="I98:I99"/>
    <mergeCell ref="J98:J99"/>
    <mergeCell ref="A96:A97"/>
    <mergeCell ref="B96:B97"/>
    <mergeCell ref="D96:D97"/>
    <mergeCell ref="E96:E97"/>
    <mergeCell ref="F96:F97"/>
    <mergeCell ref="G96:G97"/>
    <mergeCell ref="H96:H97"/>
    <mergeCell ref="I96:I97"/>
    <mergeCell ref="J96:J97"/>
    <mergeCell ref="I92:I93"/>
    <mergeCell ref="J92:J93"/>
    <mergeCell ref="A94:A95"/>
    <mergeCell ref="B94:B95"/>
    <mergeCell ref="D94:D95"/>
    <mergeCell ref="E94:E95"/>
    <mergeCell ref="F94:F95"/>
    <mergeCell ref="G94:G95"/>
    <mergeCell ref="H94:H95"/>
    <mergeCell ref="I94:I95"/>
    <mergeCell ref="A92:A93"/>
    <mergeCell ref="B92:B93"/>
    <mergeCell ref="D92:D93"/>
    <mergeCell ref="E92:E93"/>
    <mergeCell ref="F92:F93"/>
    <mergeCell ref="G92:G93"/>
    <mergeCell ref="H92:H93"/>
    <mergeCell ref="J94:J95"/>
    <mergeCell ref="A90:A91"/>
    <mergeCell ref="B90:B91"/>
    <mergeCell ref="D90:D91"/>
    <mergeCell ref="E90:E91"/>
    <mergeCell ref="F90:F91"/>
    <mergeCell ref="G90:G91"/>
    <mergeCell ref="H90:H91"/>
    <mergeCell ref="I90:I91"/>
    <mergeCell ref="J90:J91"/>
    <mergeCell ref="A88:A89"/>
    <mergeCell ref="B88:B89"/>
    <mergeCell ref="D88:D89"/>
    <mergeCell ref="E88:E89"/>
    <mergeCell ref="F88:F89"/>
    <mergeCell ref="G88:G89"/>
    <mergeCell ref="H88:H89"/>
    <mergeCell ref="I88:I89"/>
    <mergeCell ref="J88:J89"/>
    <mergeCell ref="I84:I85"/>
    <mergeCell ref="J84:J85"/>
    <mergeCell ref="A86:A87"/>
    <mergeCell ref="B86:B87"/>
    <mergeCell ref="D86:D87"/>
    <mergeCell ref="E86:E87"/>
    <mergeCell ref="F86:F87"/>
    <mergeCell ref="G86:G87"/>
    <mergeCell ref="H86:H87"/>
    <mergeCell ref="I86:I87"/>
    <mergeCell ref="A84:A85"/>
    <mergeCell ref="B84:B85"/>
    <mergeCell ref="D84:D85"/>
    <mergeCell ref="E84:E85"/>
    <mergeCell ref="F84:F85"/>
    <mergeCell ref="G84:G85"/>
    <mergeCell ref="H84:H85"/>
    <mergeCell ref="J86:J87"/>
    <mergeCell ref="A82:A83"/>
    <mergeCell ref="B82:B83"/>
    <mergeCell ref="D82:D83"/>
    <mergeCell ref="E82:E83"/>
    <mergeCell ref="F82:F83"/>
    <mergeCell ref="G82:G83"/>
    <mergeCell ref="H82:H83"/>
    <mergeCell ref="I82:I83"/>
    <mergeCell ref="J82:J83"/>
    <mergeCell ref="A80:A81"/>
    <mergeCell ref="B80:B81"/>
    <mergeCell ref="D80:D81"/>
    <mergeCell ref="E80:E81"/>
    <mergeCell ref="F80:F81"/>
    <mergeCell ref="G80:G81"/>
    <mergeCell ref="H80:H81"/>
    <mergeCell ref="I80:I81"/>
    <mergeCell ref="J80:J81"/>
    <mergeCell ref="I76:I77"/>
    <mergeCell ref="J76:J77"/>
    <mergeCell ref="A78:A79"/>
    <mergeCell ref="B78:B79"/>
    <mergeCell ref="D78:D79"/>
    <mergeCell ref="E78:E79"/>
    <mergeCell ref="F78:F79"/>
    <mergeCell ref="G78:G79"/>
    <mergeCell ref="H78:H79"/>
    <mergeCell ref="I78:I79"/>
    <mergeCell ref="A76:A77"/>
    <mergeCell ref="B76:B77"/>
    <mergeCell ref="D76:D77"/>
    <mergeCell ref="E76:E77"/>
    <mergeCell ref="F76:F77"/>
    <mergeCell ref="G76:G77"/>
    <mergeCell ref="H76:H77"/>
    <mergeCell ref="J78:J79"/>
    <mergeCell ref="A74:A75"/>
    <mergeCell ref="B74:B75"/>
    <mergeCell ref="D74:D75"/>
    <mergeCell ref="E74:E75"/>
    <mergeCell ref="F74:F75"/>
    <mergeCell ref="G74:G75"/>
    <mergeCell ref="H74:H75"/>
    <mergeCell ref="I74:I75"/>
    <mergeCell ref="J74:J75"/>
    <mergeCell ref="A66:A67"/>
    <mergeCell ref="I68:I69"/>
    <mergeCell ref="J68:J69"/>
    <mergeCell ref="A64:A65"/>
    <mergeCell ref="A72:A73"/>
    <mergeCell ref="B72:B73"/>
    <mergeCell ref="D72:D73"/>
    <mergeCell ref="E72:E73"/>
    <mergeCell ref="F72:F73"/>
    <mergeCell ref="G72:G73"/>
    <mergeCell ref="H72:H73"/>
    <mergeCell ref="I72:I73"/>
    <mergeCell ref="J72:J73"/>
    <mergeCell ref="A70:A71"/>
    <mergeCell ref="B70:B71"/>
    <mergeCell ref="D70:D71"/>
    <mergeCell ref="E70:E71"/>
    <mergeCell ref="F70:F71"/>
    <mergeCell ref="G70:G71"/>
    <mergeCell ref="H70:H71"/>
    <mergeCell ref="I70:I71"/>
    <mergeCell ref="G68:G69"/>
    <mergeCell ref="H68:H69"/>
    <mergeCell ref="A68:A69"/>
    <mergeCell ref="B68:B69"/>
    <mergeCell ref="D68:D69"/>
    <mergeCell ref="E68:E69"/>
    <mergeCell ref="F68:F69"/>
    <mergeCell ref="J70:J71"/>
    <mergeCell ref="B66:B67"/>
    <mergeCell ref="D66:D67"/>
    <mergeCell ref="E66:E67"/>
    <mergeCell ref="F66:F67"/>
    <mergeCell ref="G66:G67"/>
    <mergeCell ref="H66:H67"/>
    <mergeCell ref="I66:I67"/>
    <mergeCell ref="J66:J67"/>
    <mergeCell ref="J57:J59"/>
    <mergeCell ref="J60:J63"/>
    <mergeCell ref="B64:B65"/>
    <mergeCell ref="D64:D65"/>
    <mergeCell ref="E64:E65"/>
    <mergeCell ref="F64:F65"/>
    <mergeCell ref="G64:G65"/>
    <mergeCell ref="H64:H65"/>
    <mergeCell ref="I64:I65"/>
    <mergeCell ref="J64:J65"/>
    <mergeCell ref="A57:A59"/>
    <mergeCell ref="B57:B59"/>
    <mergeCell ref="D57:D59"/>
    <mergeCell ref="E57:E59"/>
    <mergeCell ref="F57:F59"/>
    <mergeCell ref="G57:G59"/>
    <mergeCell ref="H60:H63"/>
    <mergeCell ref="I60:I63"/>
    <mergeCell ref="A60:A63"/>
    <mergeCell ref="B60:B63"/>
    <mergeCell ref="C60:C63"/>
    <mergeCell ref="D60:D63"/>
    <mergeCell ref="E60:E63"/>
    <mergeCell ref="F60:F63"/>
    <mergeCell ref="H57:H59"/>
    <mergeCell ref="I57:I59"/>
    <mergeCell ref="G60:G63"/>
    <mergeCell ref="A50:A51"/>
    <mergeCell ref="B50:B51"/>
    <mergeCell ref="D50:D51"/>
    <mergeCell ref="E50:E51"/>
    <mergeCell ref="F50:F51"/>
    <mergeCell ref="H54:H56"/>
    <mergeCell ref="A52:A53"/>
    <mergeCell ref="B52:B53"/>
    <mergeCell ref="F52:F53"/>
    <mergeCell ref="G52:G53"/>
    <mergeCell ref="A54:A56"/>
    <mergeCell ref="B54:B56"/>
    <mergeCell ref="D54:D56"/>
    <mergeCell ref="E54:E56"/>
    <mergeCell ref="F54:F56"/>
    <mergeCell ref="G54:G56"/>
    <mergeCell ref="H52:H53"/>
    <mergeCell ref="D52:D53"/>
    <mergeCell ref="E52:E53"/>
    <mergeCell ref="G50:G51"/>
    <mergeCell ref="H50:H51"/>
    <mergeCell ref="I50:I51"/>
    <mergeCell ref="J46:J47"/>
    <mergeCell ref="I48:I49"/>
    <mergeCell ref="G46:G47"/>
    <mergeCell ref="J48:J49"/>
    <mergeCell ref="I54:I56"/>
    <mergeCell ref="J54:J56"/>
    <mergeCell ref="J52:J53"/>
    <mergeCell ref="J50:J51"/>
    <mergeCell ref="I52:I53"/>
    <mergeCell ref="A44:A45"/>
    <mergeCell ref="B44:B45"/>
    <mergeCell ref="D44:D45"/>
    <mergeCell ref="E44:E45"/>
    <mergeCell ref="F44:F45"/>
    <mergeCell ref="G44:G45"/>
    <mergeCell ref="H44:H45"/>
    <mergeCell ref="I44:I45"/>
    <mergeCell ref="J44:J45"/>
    <mergeCell ref="A46:A49"/>
    <mergeCell ref="B46:B47"/>
    <mergeCell ref="D46:D47"/>
    <mergeCell ref="E46:E47"/>
    <mergeCell ref="F46:F47"/>
    <mergeCell ref="B48:B49"/>
    <mergeCell ref="D48:D49"/>
    <mergeCell ref="H46:H47"/>
    <mergeCell ref="I46:I47"/>
    <mergeCell ref="E48:E49"/>
    <mergeCell ref="F48:F49"/>
    <mergeCell ref="G48:G49"/>
    <mergeCell ref="H48:H49"/>
    <mergeCell ref="I40:I41"/>
    <mergeCell ref="J40:J41"/>
    <mergeCell ref="A42:A43"/>
    <mergeCell ref="B42:B43"/>
    <mergeCell ref="D42:D43"/>
    <mergeCell ref="E42:E43"/>
    <mergeCell ref="F42:F43"/>
    <mergeCell ref="G42:G43"/>
    <mergeCell ref="H42:H43"/>
    <mergeCell ref="I42:I43"/>
    <mergeCell ref="A40:A41"/>
    <mergeCell ref="B40:B41"/>
    <mergeCell ref="D40:D41"/>
    <mergeCell ref="E40:E41"/>
    <mergeCell ref="F40:F41"/>
    <mergeCell ref="G40:G41"/>
    <mergeCell ref="H40:H41"/>
    <mergeCell ref="J42:J43"/>
    <mergeCell ref="A38:A39"/>
    <mergeCell ref="B38:B39"/>
    <mergeCell ref="D38:D39"/>
    <mergeCell ref="E38:E39"/>
    <mergeCell ref="F38:F39"/>
    <mergeCell ref="G38:G39"/>
    <mergeCell ref="H38:H39"/>
    <mergeCell ref="I38:I39"/>
    <mergeCell ref="J38:J39"/>
    <mergeCell ref="I34:I35"/>
    <mergeCell ref="J34:J35"/>
    <mergeCell ref="D36:D37"/>
    <mergeCell ref="E36:E37"/>
    <mergeCell ref="F36:F37"/>
    <mergeCell ref="G36:G37"/>
    <mergeCell ref="H36:H37"/>
    <mergeCell ref="I36:I37"/>
    <mergeCell ref="J36:J37"/>
    <mergeCell ref="G34:G35"/>
    <mergeCell ref="H34:H35"/>
    <mergeCell ref="A31:A33"/>
    <mergeCell ref="B31:B33"/>
    <mergeCell ref="D31:D33"/>
    <mergeCell ref="E31:E33"/>
    <mergeCell ref="F31:F33"/>
    <mergeCell ref="G31:G33"/>
    <mergeCell ref="H27:H28"/>
    <mergeCell ref="I27:I28"/>
    <mergeCell ref="H31:H33"/>
    <mergeCell ref="I31:I33"/>
    <mergeCell ref="H25:H26"/>
    <mergeCell ref="I25:I26"/>
    <mergeCell ref="J31:J33"/>
    <mergeCell ref="A34:A37"/>
    <mergeCell ref="B34:B37"/>
    <mergeCell ref="D34:D35"/>
    <mergeCell ref="E34:E35"/>
    <mergeCell ref="F34:F35"/>
    <mergeCell ref="A27:A28"/>
    <mergeCell ref="B27:B28"/>
    <mergeCell ref="D27:D28"/>
    <mergeCell ref="E27:E28"/>
    <mergeCell ref="F27:F28"/>
    <mergeCell ref="G27:G28"/>
    <mergeCell ref="J27:J28"/>
    <mergeCell ref="A29:A30"/>
    <mergeCell ref="B29:B30"/>
    <mergeCell ref="D29:D30"/>
    <mergeCell ref="E29:E30"/>
    <mergeCell ref="F29:F30"/>
    <mergeCell ref="G29:G30"/>
    <mergeCell ref="H29:H30"/>
    <mergeCell ref="I29:I30"/>
    <mergeCell ref="J29:J30"/>
    <mergeCell ref="F11:F12"/>
    <mergeCell ref="G11:G12"/>
    <mergeCell ref="J25:J26"/>
    <mergeCell ref="A15:A24"/>
    <mergeCell ref="B15:B24"/>
    <mergeCell ref="D15:D19"/>
    <mergeCell ref="E15:E19"/>
    <mergeCell ref="F15:F19"/>
    <mergeCell ref="G15:G19"/>
    <mergeCell ref="H15:H19"/>
    <mergeCell ref="I15:I19"/>
    <mergeCell ref="J15:J19"/>
    <mergeCell ref="D20:D24"/>
    <mergeCell ref="E20:E24"/>
    <mergeCell ref="F20:F24"/>
    <mergeCell ref="G20:G24"/>
    <mergeCell ref="H20:H24"/>
    <mergeCell ref="I20:I24"/>
    <mergeCell ref="J20:J24"/>
    <mergeCell ref="A25:A26"/>
    <mergeCell ref="D25:D26"/>
    <mergeCell ref="E25:E26"/>
    <mergeCell ref="F25:F26"/>
    <mergeCell ref="G25:G26"/>
    <mergeCell ref="H11:H12"/>
    <mergeCell ref="I11:I12"/>
    <mergeCell ref="J9:J10"/>
    <mergeCell ref="J5:J6"/>
    <mergeCell ref="J11:J12"/>
    <mergeCell ref="A13:A14"/>
    <mergeCell ref="B13:B14"/>
    <mergeCell ref="D13:D14"/>
    <mergeCell ref="E13:E14"/>
    <mergeCell ref="F13:F14"/>
    <mergeCell ref="G13:G14"/>
    <mergeCell ref="H13:H14"/>
    <mergeCell ref="I13:I14"/>
    <mergeCell ref="J13:J14"/>
    <mergeCell ref="H9:H10"/>
    <mergeCell ref="I9:I10"/>
    <mergeCell ref="A9:A12"/>
    <mergeCell ref="B9:B12"/>
    <mergeCell ref="D9:D10"/>
    <mergeCell ref="E9:E10"/>
    <mergeCell ref="F9:F10"/>
    <mergeCell ref="G9:G10"/>
    <mergeCell ref="D11:D12"/>
    <mergeCell ref="E11:E12"/>
    <mergeCell ref="A3:A4"/>
    <mergeCell ref="B3:B4"/>
    <mergeCell ref="C3:C4"/>
    <mergeCell ref="D3:G3"/>
    <mergeCell ref="H3:H4"/>
    <mergeCell ref="I3:I4"/>
    <mergeCell ref="J3:J4"/>
    <mergeCell ref="A5:A8"/>
    <mergeCell ref="B5:B8"/>
    <mergeCell ref="D5:D6"/>
    <mergeCell ref="E5:E6"/>
    <mergeCell ref="F5:F6"/>
    <mergeCell ref="G5:G6"/>
    <mergeCell ref="H5:H6"/>
    <mergeCell ref="I5:I6"/>
    <mergeCell ref="J7:J8"/>
    <mergeCell ref="D7:D8"/>
    <mergeCell ref="E7:E8"/>
    <mergeCell ref="F7:F8"/>
    <mergeCell ref="G7:G8"/>
    <mergeCell ref="H7:H8"/>
    <mergeCell ref="I7:I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0"/>
  <sheetViews>
    <sheetView topLeftCell="A28" workbookViewId="0">
      <selection activeCell="D42" sqref="D42"/>
    </sheetView>
  </sheetViews>
  <sheetFormatPr defaultColWidth="9.140625" defaultRowHeight="15" x14ac:dyDescent="0.25"/>
  <cols>
    <col min="1" max="1" width="9.140625" style="150"/>
    <col min="2" max="2" width="17.42578125" style="150" customWidth="1"/>
    <col min="3" max="3" width="63.7109375" style="150" customWidth="1"/>
    <col min="4" max="4" width="32.5703125" style="150" customWidth="1"/>
    <col min="5" max="5" width="21.140625" style="150" customWidth="1"/>
    <col min="6" max="6" width="26" style="150" customWidth="1"/>
    <col min="7" max="7" width="47.42578125" style="150" customWidth="1"/>
    <col min="8" max="16384" width="9.140625" style="150"/>
  </cols>
  <sheetData>
    <row r="1" spans="1:9" x14ac:dyDescent="0.25">
      <c r="A1" s="150" t="s">
        <v>2915</v>
      </c>
      <c r="B1" s="150" t="s">
        <v>2916</v>
      </c>
      <c r="C1" s="150" t="s">
        <v>2917</v>
      </c>
      <c r="D1" s="150" t="s">
        <v>2918</v>
      </c>
      <c r="E1" s="150" t="s">
        <v>2919</v>
      </c>
      <c r="F1" s="150" t="s">
        <v>2920</v>
      </c>
      <c r="G1" s="150" t="s">
        <v>2921</v>
      </c>
    </row>
    <row r="3" spans="1:9" x14ac:dyDescent="0.25">
      <c r="A3" s="552" t="s">
        <v>2922</v>
      </c>
      <c r="B3" s="552" t="s">
        <v>2923</v>
      </c>
      <c r="C3" s="552" t="s">
        <v>2914</v>
      </c>
      <c r="D3" s="552" t="s">
        <v>2924</v>
      </c>
      <c r="E3" s="553">
        <v>42369</v>
      </c>
      <c r="F3" s="551">
        <v>168532</v>
      </c>
      <c r="G3" s="550" t="s">
        <v>2925</v>
      </c>
      <c r="H3" s="552"/>
      <c r="I3" s="550"/>
    </row>
    <row r="4" spans="1:9" x14ac:dyDescent="0.25">
      <c r="A4" s="552" t="s">
        <v>2922</v>
      </c>
      <c r="B4" s="552" t="s">
        <v>2926</v>
      </c>
      <c r="C4" s="552" t="s">
        <v>2927</v>
      </c>
      <c r="D4" s="552" t="s">
        <v>2928</v>
      </c>
      <c r="E4" s="553">
        <v>42369</v>
      </c>
      <c r="F4" s="551">
        <v>39905</v>
      </c>
      <c r="G4" s="550" t="s">
        <v>2925</v>
      </c>
      <c r="H4" s="552"/>
      <c r="I4" s="550"/>
    </row>
    <row r="5" spans="1:9" x14ac:dyDescent="0.25">
      <c r="A5" s="552" t="s">
        <v>2929</v>
      </c>
      <c r="B5" s="552" t="s">
        <v>2930</v>
      </c>
      <c r="C5" s="552" t="s">
        <v>2931</v>
      </c>
      <c r="D5" s="552" t="s">
        <v>2932</v>
      </c>
      <c r="E5" s="553">
        <v>42369</v>
      </c>
      <c r="F5" s="551">
        <v>62107.55</v>
      </c>
      <c r="G5" s="550" t="s">
        <v>2925</v>
      </c>
      <c r="H5" s="552"/>
      <c r="I5" s="550"/>
    </row>
    <row r="6" spans="1:9" x14ac:dyDescent="0.25">
      <c r="A6" s="552" t="s">
        <v>2929</v>
      </c>
      <c r="B6" s="552" t="s">
        <v>2930</v>
      </c>
      <c r="C6" s="552" t="s">
        <v>2933</v>
      </c>
      <c r="D6" s="552" t="s">
        <v>2934</v>
      </c>
      <c r="E6" s="553">
        <v>42369</v>
      </c>
      <c r="F6" s="551">
        <v>63306.9</v>
      </c>
      <c r="G6" s="550" t="s">
        <v>2925</v>
      </c>
      <c r="H6" s="552"/>
      <c r="I6" s="550"/>
    </row>
    <row r="7" spans="1:9" x14ac:dyDescent="0.25">
      <c r="A7" s="552" t="s">
        <v>2929</v>
      </c>
      <c r="B7" s="552" t="s">
        <v>2930</v>
      </c>
      <c r="C7" s="552" t="s">
        <v>2935</v>
      </c>
      <c r="D7" s="552" t="s">
        <v>2936</v>
      </c>
      <c r="E7" s="553">
        <v>42369</v>
      </c>
      <c r="F7" s="551">
        <v>47640</v>
      </c>
      <c r="G7" s="550" t="s">
        <v>2925</v>
      </c>
      <c r="H7" s="552"/>
      <c r="I7" s="550"/>
    </row>
    <row r="8" spans="1:9" x14ac:dyDescent="0.25">
      <c r="A8" s="552" t="s">
        <v>2922</v>
      </c>
      <c r="B8" s="552" t="s">
        <v>2937</v>
      </c>
      <c r="C8" s="552" t="s">
        <v>2938</v>
      </c>
      <c r="D8" s="552" t="s">
        <v>2939</v>
      </c>
      <c r="E8" s="553">
        <v>42735</v>
      </c>
      <c r="F8" s="551">
        <v>21746.080000000002</v>
      </c>
      <c r="G8" s="550" t="s">
        <v>2925</v>
      </c>
      <c r="H8" s="552"/>
      <c r="I8" s="550"/>
    </row>
    <row r="9" spans="1:9" x14ac:dyDescent="0.25">
      <c r="A9" s="552" t="s">
        <v>2922</v>
      </c>
      <c r="B9" s="552" t="s">
        <v>2940</v>
      </c>
      <c r="C9" s="552" t="s">
        <v>2941</v>
      </c>
      <c r="D9" s="552" t="s">
        <v>2928</v>
      </c>
      <c r="E9" s="553">
        <v>42735</v>
      </c>
      <c r="F9" s="551">
        <v>19625</v>
      </c>
      <c r="G9" s="550" t="s">
        <v>2925</v>
      </c>
      <c r="H9" s="552"/>
      <c r="I9" s="550"/>
    </row>
    <row r="10" spans="1:9" x14ac:dyDescent="0.25">
      <c r="A10" s="552" t="s">
        <v>2922</v>
      </c>
      <c r="B10" s="552" t="s">
        <v>2942</v>
      </c>
      <c r="C10" s="552" t="s">
        <v>2943</v>
      </c>
      <c r="D10" s="552" t="s">
        <v>2944</v>
      </c>
      <c r="E10" s="553">
        <v>42644</v>
      </c>
      <c r="F10" s="551">
        <v>19810.849999999999</v>
      </c>
      <c r="G10" s="550" t="s">
        <v>2925</v>
      </c>
      <c r="H10" s="552"/>
      <c r="I10" s="550"/>
    </row>
    <row r="11" spans="1:9" x14ac:dyDescent="0.25">
      <c r="A11" s="552" t="s">
        <v>2922</v>
      </c>
      <c r="B11" s="552" t="s">
        <v>2945</v>
      </c>
      <c r="C11" s="552" t="s">
        <v>2946</v>
      </c>
      <c r="D11" s="552" t="s">
        <v>2947</v>
      </c>
      <c r="E11" s="553">
        <v>42622</v>
      </c>
      <c r="F11" s="551">
        <v>9800</v>
      </c>
      <c r="G11" s="550" t="s">
        <v>2925</v>
      </c>
      <c r="H11" s="552"/>
      <c r="I11" s="550"/>
    </row>
    <row r="12" spans="1:9" x14ac:dyDescent="0.25">
      <c r="A12" s="552" t="s">
        <v>2922</v>
      </c>
      <c r="B12" s="552" t="s">
        <v>2930</v>
      </c>
      <c r="C12" s="552" t="s">
        <v>2948</v>
      </c>
      <c r="D12" s="552" t="s">
        <v>2949</v>
      </c>
      <c r="E12" s="553">
        <v>42523</v>
      </c>
      <c r="F12" s="551">
        <v>2952</v>
      </c>
      <c r="G12" s="550" t="s">
        <v>2950</v>
      </c>
      <c r="H12" s="552"/>
      <c r="I12" s="550"/>
    </row>
    <row r="13" spans="1:9" x14ac:dyDescent="0.25">
      <c r="A13" s="552" t="s">
        <v>2922</v>
      </c>
      <c r="B13" s="552" t="s">
        <v>2951</v>
      </c>
      <c r="C13" s="552" t="s">
        <v>2952</v>
      </c>
      <c r="D13" s="552" t="s">
        <v>2953</v>
      </c>
      <c r="E13" s="553">
        <v>42369</v>
      </c>
      <c r="F13" s="551">
        <v>2524.9</v>
      </c>
      <c r="G13" s="550" t="s">
        <v>2950</v>
      </c>
      <c r="H13" s="552"/>
      <c r="I13" s="550"/>
    </row>
    <row r="14" spans="1:9" x14ac:dyDescent="0.25">
      <c r="A14" s="552" t="s">
        <v>2922</v>
      </c>
      <c r="B14" s="552" t="s">
        <v>2954</v>
      </c>
      <c r="C14" s="552" t="s">
        <v>2955</v>
      </c>
      <c r="D14" s="552" t="s">
        <v>2956</v>
      </c>
      <c r="E14" s="553">
        <v>42735</v>
      </c>
      <c r="F14" s="551">
        <v>238149</v>
      </c>
      <c r="G14" s="550" t="s">
        <v>2925</v>
      </c>
      <c r="H14" s="552"/>
      <c r="I14" s="550"/>
    </row>
    <row r="15" spans="1:9" x14ac:dyDescent="0.25">
      <c r="A15" s="552" t="s">
        <v>2922</v>
      </c>
      <c r="B15" s="552" t="s">
        <v>2957</v>
      </c>
      <c r="C15" s="552" t="s">
        <v>2958</v>
      </c>
      <c r="D15" s="552" t="s">
        <v>2959</v>
      </c>
      <c r="E15" s="553">
        <v>42369</v>
      </c>
      <c r="F15" s="551">
        <v>19994.3</v>
      </c>
      <c r="G15" s="550" t="s">
        <v>2925</v>
      </c>
      <c r="H15" s="552"/>
      <c r="I15" s="550"/>
    </row>
    <row r="16" spans="1:9" x14ac:dyDescent="0.25">
      <c r="A16" s="552" t="s">
        <v>2922</v>
      </c>
      <c r="B16" s="552" t="s">
        <v>2960</v>
      </c>
      <c r="C16" s="552" t="s">
        <v>2961</v>
      </c>
      <c r="D16" s="552" t="s">
        <v>2962</v>
      </c>
      <c r="E16" s="553">
        <v>42582</v>
      </c>
      <c r="F16" s="551">
        <v>3216.6</v>
      </c>
      <c r="G16" s="550" t="s">
        <v>2950</v>
      </c>
      <c r="H16" s="552"/>
      <c r="I16" s="550"/>
    </row>
    <row r="17" spans="1:9" x14ac:dyDescent="0.25">
      <c r="A17" s="552" t="s">
        <v>2922</v>
      </c>
      <c r="B17" s="552" t="s">
        <v>2963</v>
      </c>
      <c r="C17" s="552" t="s">
        <v>2964</v>
      </c>
      <c r="D17" s="552" t="s">
        <v>2965</v>
      </c>
      <c r="E17" s="553">
        <v>42564</v>
      </c>
      <c r="F17" s="551">
        <v>2800</v>
      </c>
      <c r="G17" s="550" t="s">
        <v>2950</v>
      </c>
      <c r="H17" s="552"/>
      <c r="I17" s="550"/>
    </row>
    <row r="18" spans="1:9" x14ac:dyDescent="0.25">
      <c r="A18" s="552" t="s">
        <v>2922</v>
      </c>
      <c r="B18" s="552" t="s">
        <v>2966</v>
      </c>
      <c r="C18" s="552" t="s">
        <v>2967</v>
      </c>
      <c r="D18" s="552" t="s">
        <v>2949</v>
      </c>
      <c r="E18" s="553">
        <v>42564</v>
      </c>
      <c r="F18" s="551">
        <v>1683.72</v>
      </c>
      <c r="G18" s="550" t="s">
        <v>2950</v>
      </c>
      <c r="H18" s="552"/>
      <c r="I18" s="550"/>
    </row>
    <row r="19" spans="1:9" x14ac:dyDescent="0.25">
      <c r="A19" s="552" t="s">
        <v>2922</v>
      </c>
      <c r="B19" s="552" t="s">
        <v>2968</v>
      </c>
      <c r="C19" s="552" t="s">
        <v>2969</v>
      </c>
      <c r="D19" s="552" t="s">
        <v>2970</v>
      </c>
      <c r="E19" s="553">
        <v>42561</v>
      </c>
      <c r="F19" s="551">
        <v>2000</v>
      </c>
      <c r="G19" s="550" t="s">
        <v>2950</v>
      </c>
      <c r="H19" s="552"/>
      <c r="I19" s="550"/>
    </row>
    <row r="20" spans="1:9" x14ac:dyDescent="0.25">
      <c r="A20" s="552" t="s">
        <v>2922</v>
      </c>
      <c r="B20" s="552" t="s">
        <v>2971</v>
      </c>
      <c r="C20" s="552" t="s">
        <v>2972</v>
      </c>
      <c r="D20" s="552" t="s">
        <v>2973</v>
      </c>
      <c r="E20" s="553">
        <v>42558</v>
      </c>
      <c r="F20" s="551">
        <v>27460.799999999999</v>
      </c>
      <c r="G20" s="550" t="s">
        <v>2950</v>
      </c>
      <c r="H20" s="552"/>
      <c r="I20" s="550"/>
    </row>
    <row r="21" spans="1:9" x14ac:dyDescent="0.25">
      <c r="A21" s="552" t="s">
        <v>2922</v>
      </c>
      <c r="B21" s="552" t="s">
        <v>2974</v>
      </c>
      <c r="C21" s="552" t="s">
        <v>2975</v>
      </c>
      <c r="D21" s="552" t="s">
        <v>2976</v>
      </c>
      <c r="E21" s="553">
        <v>42551</v>
      </c>
      <c r="F21" s="551">
        <v>2944.92</v>
      </c>
      <c r="G21" s="550" t="s">
        <v>2950</v>
      </c>
      <c r="H21" s="552"/>
      <c r="I21" s="550"/>
    </row>
    <row r="22" spans="1:9" x14ac:dyDescent="0.25">
      <c r="A22" s="552" t="s">
        <v>2922</v>
      </c>
      <c r="B22" s="552" t="s">
        <v>2977</v>
      </c>
      <c r="C22" s="552" t="s">
        <v>2978</v>
      </c>
      <c r="D22" s="552" t="s">
        <v>2979</v>
      </c>
      <c r="E22" s="553">
        <v>42568</v>
      </c>
      <c r="F22" s="551">
        <v>3006.29</v>
      </c>
      <c r="G22" s="550" t="s">
        <v>2950</v>
      </c>
      <c r="H22" s="552"/>
      <c r="I22" s="550"/>
    </row>
    <row r="23" spans="1:9" x14ac:dyDescent="0.25">
      <c r="A23" s="552" t="s">
        <v>2922</v>
      </c>
      <c r="B23" s="552" t="s">
        <v>2980</v>
      </c>
      <c r="C23" s="552" t="s">
        <v>2948</v>
      </c>
      <c r="D23" s="552" t="s">
        <v>2981</v>
      </c>
      <c r="E23" s="553">
        <v>42523</v>
      </c>
      <c r="F23" s="551">
        <v>5548</v>
      </c>
      <c r="G23" s="550" t="s">
        <v>2950</v>
      </c>
      <c r="H23" s="552"/>
      <c r="I23" s="550"/>
    </row>
    <row r="24" spans="1:9" x14ac:dyDescent="0.25">
      <c r="A24" s="552" t="s">
        <v>2922</v>
      </c>
      <c r="B24" s="552" t="s">
        <v>2982</v>
      </c>
      <c r="C24" s="552" t="s">
        <v>2983</v>
      </c>
      <c r="D24" s="552" t="s">
        <v>2984</v>
      </c>
      <c r="E24" s="553">
        <v>42551</v>
      </c>
      <c r="F24" s="551">
        <v>8269.2000000000007</v>
      </c>
      <c r="G24" s="550" t="s">
        <v>2950</v>
      </c>
      <c r="H24" s="552"/>
      <c r="I24" s="550"/>
    </row>
    <row r="25" spans="1:9" x14ac:dyDescent="0.25">
      <c r="A25" s="552" t="s">
        <v>2922</v>
      </c>
      <c r="B25" s="552" t="s">
        <v>2985</v>
      </c>
      <c r="C25" s="552" t="s">
        <v>2986</v>
      </c>
      <c r="D25" s="552" t="s">
        <v>2981</v>
      </c>
      <c r="E25" s="553">
        <v>42558</v>
      </c>
      <c r="F25" s="551">
        <v>5549.9</v>
      </c>
      <c r="G25" s="550" t="s">
        <v>2950</v>
      </c>
      <c r="H25" s="552"/>
      <c r="I25" s="550"/>
    </row>
    <row r="26" spans="1:9" x14ac:dyDescent="0.25">
      <c r="A26" s="552" t="s">
        <v>2922</v>
      </c>
      <c r="B26" s="552" t="s">
        <v>2987</v>
      </c>
      <c r="C26" s="552" t="s">
        <v>2988</v>
      </c>
      <c r="D26" s="552" t="s">
        <v>2989</v>
      </c>
      <c r="E26" s="553">
        <v>42557</v>
      </c>
      <c r="F26" s="551">
        <v>143.1</v>
      </c>
      <c r="G26" s="550" t="s">
        <v>2950</v>
      </c>
      <c r="H26" s="552"/>
      <c r="I26" s="550"/>
    </row>
    <row r="27" spans="1:9" x14ac:dyDescent="0.25">
      <c r="A27" s="552" t="s">
        <v>2922</v>
      </c>
      <c r="B27" s="552" t="s">
        <v>2990</v>
      </c>
      <c r="C27" s="552" t="s">
        <v>2991</v>
      </c>
      <c r="D27" s="552" t="s">
        <v>2970</v>
      </c>
      <c r="E27" s="553">
        <v>42557</v>
      </c>
      <c r="F27" s="551">
        <v>19357.599999999999</v>
      </c>
      <c r="G27" s="550" t="s">
        <v>2950</v>
      </c>
      <c r="H27" s="552"/>
      <c r="I27" s="550"/>
    </row>
    <row r="28" spans="1:9" x14ac:dyDescent="0.25">
      <c r="A28" s="552" t="s">
        <v>2922</v>
      </c>
      <c r="B28" s="552" t="s">
        <v>2992</v>
      </c>
      <c r="C28" s="552" t="s">
        <v>2993</v>
      </c>
      <c r="D28" s="552" t="s">
        <v>2973</v>
      </c>
      <c r="E28" s="553">
        <v>42558</v>
      </c>
      <c r="F28" s="551">
        <v>182880</v>
      </c>
      <c r="G28" s="550" t="s">
        <v>2950</v>
      </c>
      <c r="H28" s="552"/>
      <c r="I28" s="550"/>
    </row>
    <row r="29" spans="1:9" x14ac:dyDescent="0.25">
      <c r="A29" s="552" t="s">
        <v>2922</v>
      </c>
      <c r="B29" s="552" t="s">
        <v>2994</v>
      </c>
      <c r="C29" s="552" t="s">
        <v>2988</v>
      </c>
      <c r="D29" s="552" t="s">
        <v>2970</v>
      </c>
      <c r="E29" s="553">
        <v>42557</v>
      </c>
      <c r="F29" s="551">
        <v>43286.36</v>
      </c>
      <c r="G29" s="550" t="s">
        <v>2950</v>
      </c>
      <c r="H29" s="552"/>
      <c r="I29" s="550"/>
    </row>
    <row r="30" spans="1:9" x14ac:dyDescent="0.25">
      <c r="A30" s="552" t="s">
        <v>2922</v>
      </c>
      <c r="B30" s="552" t="s">
        <v>2995</v>
      </c>
      <c r="C30" s="552" t="s">
        <v>2996</v>
      </c>
      <c r="D30" s="552" t="s">
        <v>2997</v>
      </c>
      <c r="E30" s="553">
        <v>43922</v>
      </c>
      <c r="F30" s="551">
        <v>7500</v>
      </c>
      <c r="G30" s="550" t="s">
        <v>2998</v>
      </c>
      <c r="H30" s="552"/>
      <c r="I30" s="550"/>
    </row>
    <row r="31" spans="1:9" x14ac:dyDescent="0.25">
      <c r="A31" s="552" t="s">
        <v>2922</v>
      </c>
      <c r="B31" s="552" t="s">
        <v>2999</v>
      </c>
      <c r="C31" s="552" t="s">
        <v>3000</v>
      </c>
      <c r="D31" s="552" t="s">
        <v>3001</v>
      </c>
      <c r="E31" s="553">
        <v>42548</v>
      </c>
      <c r="F31" s="551">
        <v>2530.8000000000002</v>
      </c>
      <c r="G31" s="550" t="s">
        <v>2950</v>
      </c>
      <c r="H31" s="552"/>
      <c r="I31" s="550"/>
    </row>
    <row r="32" spans="1:9" x14ac:dyDescent="0.25">
      <c r="A32" s="552" t="s">
        <v>2922</v>
      </c>
      <c r="B32" s="552" t="s">
        <v>3002</v>
      </c>
      <c r="C32" s="552" t="s">
        <v>3003</v>
      </c>
      <c r="D32" s="552" t="s">
        <v>3004</v>
      </c>
      <c r="E32" s="553">
        <v>42578</v>
      </c>
      <c r="F32" s="551">
        <v>2556.9</v>
      </c>
      <c r="G32" s="550" t="s">
        <v>2950</v>
      </c>
      <c r="H32" s="552"/>
      <c r="I32" s="550"/>
    </row>
    <row r="33" spans="1:9" x14ac:dyDescent="0.25">
      <c r="A33" s="552" t="s">
        <v>2922</v>
      </c>
      <c r="B33" s="552" t="s">
        <v>3005</v>
      </c>
      <c r="C33" s="552" t="s">
        <v>3006</v>
      </c>
      <c r="D33" s="552" t="s">
        <v>3007</v>
      </c>
      <c r="E33" s="553">
        <v>42568</v>
      </c>
      <c r="F33" s="551">
        <v>3456.5</v>
      </c>
      <c r="G33" s="550" t="s">
        <v>2950</v>
      </c>
      <c r="H33" s="552"/>
      <c r="I33" s="550"/>
    </row>
    <row r="34" spans="1:9" x14ac:dyDescent="0.25">
      <c r="A34" s="552" t="s">
        <v>2922</v>
      </c>
      <c r="B34" s="552" t="s">
        <v>3008</v>
      </c>
      <c r="C34" s="552" t="s">
        <v>3009</v>
      </c>
      <c r="D34" s="552" t="s">
        <v>3010</v>
      </c>
      <c r="E34" s="553">
        <v>42565</v>
      </c>
      <c r="F34" s="551">
        <v>19855</v>
      </c>
      <c r="G34" s="550" t="s">
        <v>2950</v>
      </c>
      <c r="H34" s="552"/>
      <c r="I34" s="550"/>
    </row>
    <row r="35" spans="1:9" x14ac:dyDescent="0.25">
      <c r="A35" s="552" t="s">
        <v>2922</v>
      </c>
      <c r="B35" s="552" t="s">
        <v>3011</v>
      </c>
      <c r="C35" s="552" t="s">
        <v>2969</v>
      </c>
      <c r="D35" s="552" t="s">
        <v>3007</v>
      </c>
      <c r="E35" s="553">
        <v>42561</v>
      </c>
      <c r="F35" s="551">
        <v>4427.8999999999996</v>
      </c>
      <c r="G35" s="550" t="s">
        <v>2950</v>
      </c>
      <c r="H35" s="552"/>
      <c r="I35" s="550"/>
    </row>
    <row r="36" spans="1:9" x14ac:dyDescent="0.25">
      <c r="A36" s="552" t="s">
        <v>2922</v>
      </c>
      <c r="B36" s="552" t="s">
        <v>3012</v>
      </c>
      <c r="C36" s="552" t="s">
        <v>3013</v>
      </c>
      <c r="D36" s="552" t="s">
        <v>3014</v>
      </c>
      <c r="E36" s="553">
        <v>42561</v>
      </c>
      <c r="F36" s="551">
        <v>2100</v>
      </c>
      <c r="G36" s="550" t="s">
        <v>2950</v>
      </c>
      <c r="H36" s="552"/>
      <c r="I36" s="550"/>
    </row>
    <row r="37" spans="1:9" x14ac:dyDescent="0.25">
      <c r="A37" s="552" t="s">
        <v>2922</v>
      </c>
      <c r="B37" s="552" t="s">
        <v>3015</v>
      </c>
      <c r="C37" s="552" t="s">
        <v>3016</v>
      </c>
      <c r="D37" s="552" t="s">
        <v>3017</v>
      </c>
      <c r="E37" s="553">
        <v>42557</v>
      </c>
      <c r="F37" s="551">
        <v>6218</v>
      </c>
      <c r="G37" s="550" t="s">
        <v>2950</v>
      </c>
      <c r="H37" s="552"/>
      <c r="I37" s="550"/>
    </row>
    <row r="38" spans="1:9" x14ac:dyDescent="0.25">
      <c r="A38" s="552" t="s">
        <v>2922</v>
      </c>
      <c r="B38" s="552" t="s">
        <v>3018</v>
      </c>
      <c r="C38" s="552" t="s">
        <v>3019</v>
      </c>
      <c r="D38" s="552" t="s">
        <v>3020</v>
      </c>
      <c r="E38" s="553">
        <v>42369</v>
      </c>
      <c r="F38" s="551">
        <v>4247.2</v>
      </c>
      <c r="G38" s="550" t="s">
        <v>2925</v>
      </c>
      <c r="H38" s="552"/>
      <c r="I38" s="550"/>
    </row>
    <row r="39" spans="1:9" x14ac:dyDescent="0.25">
      <c r="A39" s="552" t="s">
        <v>2922</v>
      </c>
      <c r="B39" s="552" t="s">
        <v>3021</v>
      </c>
      <c r="C39" s="552" t="s">
        <v>3022</v>
      </c>
      <c r="D39" s="552" t="s">
        <v>3023</v>
      </c>
      <c r="E39" s="553">
        <v>42551</v>
      </c>
      <c r="F39" s="551">
        <v>2618.4899999999998</v>
      </c>
      <c r="G39" s="550" t="s">
        <v>2950</v>
      </c>
      <c r="H39" s="552"/>
      <c r="I39" s="550"/>
    </row>
    <row r="40" spans="1:9" x14ac:dyDescent="0.25">
      <c r="A40" s="552" t="s">
        <v>2922</v>
      </c>
      <c r="B40" s="552" t="s">
        <v>3024</v>
      </c>
      <c r="C40" s="552" t="s">
        <v>3025</v>
      </c>
      <c r="D40" s="552" t="s">
        <v>3026</v>
      </c>
      <c r="E40" s="553">
        <v>42369</v>
      </c>
      <c r="F40" s="551">
        <v>19724</v>
      </c>
      <c r="G40" s="550" t="s">
        <v>2925</v>
      </c>
      <c r="H40" s="552"/>
      <c r="I40" s="550"/>
    </row>
    <row r="41" spans="1:9" x14ac:dyDescent="0.25">
      <c r="A41" s="552" t="s">
        <v>2922</v>
      </c>
      <c r="B41" s="552" t="s">
        <v>3027</v>
      </c>
      <c r="C41" s="552" t="s">
        <v>3028</v>
      </c>
      <c r="D41" s="552" t="s">
        <v>3029</v>
      </c>
      <c r="E41" s="553">
        <v>42369</v>
      </c>
      <c r="F41" s="551">
        <v>5035</v>
      </c>
      <c r="G41" s="550" t="s">
        <v>2950</v>
      </c>
      <c r="H41" s="552"/>
      <c r="I41" s="550"/>
    </row>
    <row r="42" spans="1:9" x14ac:dyDescent="0.25">
      <c r="A42" s="552" t="s">
        <v>2922</v>
      </c>
      <c r="B42" s="552" t="s">
        <v>3030</v>
      </c>
      <c r="C42" s="552" t="s">
        <v>3031</v>
      </c>
      <c r="D42" s="552" t="s">
        <v>2970</v>
      </c>
      <c r="E42" s="553">
        <v>42490</v>
      </c>
      <c r="F42" s="551">
        <v>11060.8</v>
      </c>
      <c r="G42" s="550" t="s">
        <v>2950</v>
      </c>
      <c r="H42" s="552"/>
      <c r="I42" s="550"/>
    </row>
    <row r="43" spans="1:9" x14ac:dyDescent="0.25">
      <c r="A43" s="552" t="s">
        <v>2922</v>
      </c>
      <c r="B43" s="552" t="s">
        <v>3032</v>
      </c>
      <c r="C43" s="552" t="s">
        <v>3033</v>
      </c>
      <c r="D43" s="552" t="s">
        <v>3034</v>
      </c>
      <c r="E43" s="553">
        <v>42277</v>
      </c>
      <c r="F43" s="551">
        <v>10262.719999999999</v>
      </c>
      <c r="G43" s="550" t="s">
        <v>2950</v>
      </c>
      <c r="H43" s="552"/>
      <c r="I43" s="550"/>
    </row>
    <row r="44" spans="1:9" x14ac:dyDescent="0.25">
      <c r="A44" s="552" t="s">
        <v>2922</v>
      </c>
      <c r="B44" s="552" t="s">
        <v>3035</v>
      </c>
      <c r="C44" s="552" t="s">
        <v>3036</v>
      </c>
      <c r="D44" s="552" t="s">
        <v>2953</v>
      </c>
      <c r="E44" s="553">
        <v>42523</v>
      </c>
      <c r="F44" s="551">
        <v>356</v>
      </c>
      <c r="G44" s="550" t="s">
        <v>2950</v>
      </c>
      <c r="H44" s="552"/>
      <c r="I44" s="550"/>
    </row>
    <row r="45" spans="1:9" x14ac:dyDescent="0.25">
      <c r="A45" s="552"/>
      <c r="B45" s="552"/>
      <c r="C45" s="552"/>
      <c r="D45" s="552"/>
      <c r="E45" s="553"/>
      <c r="F45" s="551">
        <f>SUM(F3:F44)</f>
        <v>1126189.3799999999</v>
      </c>
      <c r="G45" s="550"/>
      <c r="H45" s="552"/>
      <c r="I45" s="550"/>
    </row>
    <row r="46" spans="1:9" x14ac:dyDescent="0.25">
      <c r="A46" s="552"/>
      <c r="B46" s="552"/>
      <c r="C46" s="552"/>
      <c r="D46" s="552"/>
      <c r="E46" s="553"/>
      <c r="F46" s="550"/>
      <c r="G46" s="550"/>
      <c r="H46" s="552"/>
      <c r="I46" s="550"/>
    </row>
    <row r="47" spans="1:9" x14ac:dyDescent="0.25">
      <c r="A47" s="552"/>
      <c r="B47" s="552"/>
      <c r="C47" s="552"/>
      <c r="D47" s="552"/>
      <c r="E47" s="553"/>
      <c r="F47" s="550"/>
      <c r="G47" s="550"/>
      <c r="H47" s="552"/>
      <c r="I47" s="550"/>
    </row>
    <row r="48" spans="1:9" x14ac:dyDescent="0.25">
      <c r="A48" s="552"/>
      <c r="B48" s="552"/>
      <c r="C48" s="552"/>
      <c r="D48" s="552"/>
      <c r="E48" s="553"/>
      <c r="F48" s="550"/>
      <c r="G48" s="550"/>
      <c r="H48" s="552"/>
      <c r="I48" s="550"/>
    </row>
    <row r="49" spans="1:9" x14ac:dyDescent="0.25">
      <c r="A49" s="552"/>
      <c r="B49" s="552"/>
      <c r="C49" s="552"/>
      <c r="D49" s="552"/>
      <c r="E49" s="553"/>
      <c r="F49" s="550"/>
      <c r="G49" s="550"/>
      <c r="H49" s="552"/>
      <c r="I49" s="550"/>
    </row>
    <row r="50" spans="1:9" x14ac:dyDescent="0.25">
      <c r="A50" s="552"/>
      <c r="B50" s="552"/>
      <c r="C50" s="552"/>
      <c r="D50" s="552"/>
      <c r="E50" s="553"/>
      <c r="F50" s="550"/>
      <c r="G50" s="550"/>
      <c r="H50" s="552"/>
      <c r="I50" s="55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N1986"/>
  <sheetViews>
    <sheetView zoomScale="85" zoomScaleNormal="85" workbookViewId="0">
      <pane ySplit="3" topLeftCell="A1637" activePane="bottomLeft" state="frozen"/>
      <selection pane="bottomLeft" activeCell="M1" sqref="M1:M65536"/>
    </sheetView>
  </sheetViews>
  <sheetFormatPr defaultColWidth="9.140625" defaultRowHeight="15" x14ac:dyDescent="0.25"/>
  <cols>
    <col min="1" max="1" width="9.140625" style="516"/>
    <col min="2" max="2" width="26.7109375" style="358" customWidth="1"/>
    <col min="3" max="3" width="42.5703125" style="662" customWidth="1"/>
    <col min="4" max="4" width="45.42578125" style="716" customWidth="1"/>
    <col min="5" max="5" width="10.7109375" style="757" bestFit="1" customWidth="1"/>
    <col min="6" max="7" width="10.140625" style="757" bestFit="1" customWidth="1"/>
    <col min="8" max="8" width="10.140625" style="741" bestFit="1" customWidth="1"/>
    <col min="9" max="9" width="13" style="757" bestFit="1" customWidth="1"/>
    <col min="10" max="10" width="10" style="757" customWidth="1"/>
    <col min="11" max="12" width="10.140625" style="757" bestFit="1" customWidth="1"/>
    <col min="13" max="13" width="10.140625" style="741" customWidth="1"/>
    <col min="14" max="14" width="13" style="757" bestFit="1" customWidth="1"/>
    <col min="15" max="16384" width="9.140625" style="516"/>
  </cols>
  <sheetData>
    <row r="3" spans="2:14" s="532" customFormat="1" ht="64.5" customHeight="1" x14ac:dyDescent="0.25">
      <c r="B3" s="548" t="s">
        <v>2895</v>
      </c>
      <c r="C3" s="533" t="s">
        <v>2896</v>
      </c>
      <c r="D3" s="531" t="s">
        <v>2351</v>
      </c>
      <c r="E3" s="746" t="s">
        <v>2897</v>
      </c>
      <c r="F3" s="746" t="s">
        <v>2898</v>
      </c>
      <c r="G3" s="746" t="s">
        <v>2899</v>
      </c>
      <c r="H3" s="742" t="s">
        <v>2900</v>
      </c>
      <c r="I3" s="746" t="s">
        <v>2901</v>
      </c>
      <c r="J3" s="746" t="s">
        <v>2902</v>
      </c>
      <c r="K3" s="746" t="s">
        <v>2903</v>
      </c>
      <c r="L3" s="746" t="s">
        <v>2904</v>
      </c>
      <c r="M3" s="742" t="s">
        <v>2905</v>
      </c>
      <c r="N3" s="746" t="s">
        <v>2906</v>
      </c>
    </row>
    <row r="4" spans="2:14" s="517" customFormat="1" x14ac:dyDescent="0.25">
      <c r="B4" s="362" t="s">
        <v>1332</v>
      </c>
      <c r="C4" s="719" t="s">
        <v>275</v>
      </c>
      <c r="D4" s="655" t="s">
        <v>112</v>
      </c>
      <c r="E4" s="747">
        <v>0</v>
      </c>
      <c r="F4" s="747">
        <v>0</v>
      </c>
      <c r="G4" s="747">
        <v>0</v>
      </c>
      <c r="H4" s="743">
        <v>0</v>
      </c>
      <c r="I4" s="747">
        <v>0</v>
      </c>
      <c r="J4" s="747">
        <v>0</v>
      </c>
      <c r="K4" s="747">
        <v>0</v>
      </c>
      <c r="L4" s="747">
        <v>0</v>
      </c>
      <c r="M4" s="743">
        <v>0</v>
      </c>
      <c r="N4" s="747">
        <v>0</v>
      </c>
    </row>
    <row r="5" spans="2:14" x14ac:dyDescent="0.25">
      <c r="B5" s="718" t="s">
        <v>1332</v>
      </c>
      <c r="C5" s="663" t="s">
        <v>274</v>
      </c>
      <c r="D5" s="655" t="s">
        <v>112</v>
      </c>
      <c r="E5" s="747">
        <v>0</v>
      </c>
      <c r="F5" s="747">
        <v>0</v>
      </c>
      <c r="G5" s="747">
        <v>0</v>
      </c>
      <c r="H5" s="743">
        <v>0</v>
      </c>
      <c r="I5" s="747">
        <v>0</v>
      </c>
      <c r="J5" s="747">
        <v>0</v>
      </c>
      <c r="K5" s="747">
        <v>0</v>
      </c>
      <c r="L5" s="747">
        <v>50</v>
      </c>
      <c r="M5" s="743">
        <v>0</v>
      </c>
      <c r="N5" s="747">
        <v>0</v>
      </c>
    </row>
    <row r="6" spans="2:14" x14ac:dyDescent="0.25">
      <c r="B6" s="718" t="s">
        <v>1332</v>
      </c>
      <c r="C6" s="663" t="s">
        <v>271</v>
      </c>
      <c r="D6" s="655" t="s">
        <v>112</v>
      </c>
      <c r="E6" s="747">
        <v>0</v>
      </c>
      <c r="F6" s="747">
        <v>0</v>
      </c>
      <c r="G6" s="747">
        <v>0</v>
      </c>
      <c r="H6" s="743">
        <v>0</v>
      </c>
      <c r="I6" s="747">
        <v>0</v>
      </c>
      <c r="J6" s="747">
        <v>0</v>
      </c>
      <c r="K6" s="747">
        <v>0</v>
      </c>
      <c r="L6" s="747">
        <v>0</v>
      </c>
      <c r="M6" s="743">
        <v>0</v>
      </c>
      <c r="N6" s="747">
        <v>0</v>
      </c>
    </row>
    <row r="7" spans="2:14" x14ac:dyDescent="0.25">
      <c r="B7" s="718" t="s">
        <v>1332</v>
      </c>
      <c r="C7" s="663" t="s">
        <v>272</v>
      </c>
      <c r="D7" s="655" t="s">
        <v>112</v>
      </c>
      <c r="E7" s="747">
        <v>1000</v>
      </c>
      <c r="F7" s="747">
        <v>0</v>
      </c>
      <c r="G7" s="747">
        <v>0</v>
      </c>
      <c r="H7" s="743">
        <v>0</v>
      </c>
      <c r="I7" s="747">
        <v>0</v>
      </c>
      <c r="J7" s="747">
        <v>1500</v>
      </c>
      <c r="K7" s="747">
        <v>0</v>
      </c>
      <c r="L7" s="747">
        <v>2000</v>
      </c>
      <c r="M7" s="743">
        <v>0</v>
      </c>
      <c r="N7" s="747">
        <v>0</v>
      </c>
    </row>
    <row r="8" spans="2:14" x14ac:dyDescent="0.25">
      <c r="B8" s="718" t="s">
        <v>1332</v>
      </c>
      <c r="C8" s="663" t="s">
        <v>273</v>
      </c>
      <c r="D8" s="655" t="s">
        <v>112</v>
      </c>
      <c r="E8" s="747">
        <v>0</v>
      </c>
      <c r="F8" s="747">
        <v>0</v>
      </c>
      <c r="G8" s="747">
        <v>0</v>
      </c>
      <c r="H8" s="743">
        <v>0</v>
      </c>
      <c r="I8" s="747">
        <v>0</v>
      </c>
      <c r="J8" s="747">
        <v>0</v>
      </c>
      <c r="K8" s="747">
        <v>0</v>
      </c>
      <c r="L8" s="747">
        <v>100</v>
      </c>
      <c r="M8" s="743">
        <v>0</v>
      </c>
      <c r="N8" s="747">
        <v>0</v>
      </c>
    </row>
    <row r="9" spans="2:14" x14ac:dyDescent="0.25">
      <c r="B9" s="718" t="s">
        <v>1332</v>
      </c>
      <c r="C9" s="663" t="s">
        <v>269</v>
      </c>
      <c r="D9" s="655" t="s">
        <v>112</v>
      </c>
      <c r="E9" s="747">
        <v>0</v>
      </c>
      <c r="F9" s="747">
        <v>0</v>
      </c>
      <c r="G9" s="747">
        <v>0</v>
      </c>
      <c r="H9" s="743">
        <v>0</v>
      </c>
      <c r="I9" s="747">
        <v>0</v>
      </c>
      <c r="J9" s="747">
        <v>0</v>
      </c>
      <c r="K9" s="747">
        <v>0</v>
      </c>
      <c r="L9" s="747">
        <v>0</v>
      </c>
      <c r="M9" s="743">
        <v>0</v>
      </c>
      <c r="N9" s="747">
        <v>0</v>
      </c>
    </row>
    <row r="10" spans="2:14" x14ac:dyDescent="0.25">
      <c r="B10" s="718" t="s">
        <v>1332</v>
      </c>
      <c r="C10" s="663" t="s">
        <v>270</v>
      </c>
      <c r="D10" s="655" t="s">
        <v>112</v>
      </c>
      <c r="E10" s="747">
        <v>0</v>
      </c>
      <c r="F10" s="747">
        <v>0</v>
      </c>
      <c r="G10" s="747">
        <v>0</v>
      </c>
      <c r="H10" s="743">
        <v>0</v>
      </c>
      <c r="I10" s="747">
        <v>0</v>
      </c>
      <c r="J10" s="747">
        <v>0</v>
      </c>
      <c r="K10" s="747">
        <v>0</v>
      </c>
      <c r="L10" s="747">
        <v>100</v>
      </c>
      <c r="M10" s="743">
        <v>0</v>
      </c>
      <c r="N10" s="747">
        <v>0</v>
      </c>
    </row>
    <row r="11" spans="2:14" x14ac:dyDescent="0.25">
      <c r="B11" s="718" t="s">
        <v>1332</v>
      </c>
      <c r="C11" s="663" t="s">
        <v>268</v>
      </c>
      <c r="D11" s="655" t="s">
        <v>112</v>
      </c>
      <c r="E11" s="747">
        <v>200</v>
      </c>
      <c r="F11" s="747">
        <v>0</v>
      </c>
      <c r="G11" s="747">
        <v>0</v>
      </c>
      <c r="H11" s="743">
        <v>0</v>
      </c>
      <c r="I11" s="747">
        <v>0</v>
      </c>
      <c r="J11" s="747">
        <v>600</v>
      </c>
      <c r="K11" s="747">
        <v>0</v>
      </c>
      <c r="L11" s="747">
        <v>500</v>
      </c>
      <c r="M11" s="743">
        <v>0</v>
      </c>
      <c r="N11" s="747">
        <v>0</v>
      </c>
    </row>
    <row r="12" spans="2:14" x14ac:dyDescent="0.25">
      <c r="B12" s="718" t="s">
        <v>1332</v>
      </c>
      <c r="C12" s="663" t="s">
        <v>266</v>
      </c>
      <c r="D12" s="655" t="s">
        <v>112</v>
      </c>
      <c r="E12" s="747">
        <v>1500</v>
      </c>
      <c r="F12" s="747">
        <v>0</v>
      </c>
      <c r="G12" s="747">
        <v>0</v>
      </c>
      <c r="H12" s="743">
        <v>0</v>
      </c>
      <c r="I12" s="747">
        <v>0</v>
      </c>
      <c r="J12" s="747">
        <v>3000</v>
      </c>
      <c r="K12" s="747">
        <v>0</v>
      </c>
      <c r="L12" s="747">
        <v>3000</v>
      </c>
      <c r="M12" s="743">
        <v>0</v>
      </c>
      <c r="N12" s="747">
        <v>0</v>
      </c>
    </row>
    <row r="13" spans="2:14" x14ac:dyDescent="0.25">
      <c r="B13" s="718" t="s">
        <v>1332</v>
      </c>
      <c r="C13" s="663" t="s">
        <v>267</v>
      </c>
      <c r="D13" s="655" t="s">
        <v>112</v>
      </c>
      <c r="E13" s="747">
        <v>0</v>
      </c>
      <c r="F13" s="747">
        <v>0</v>
      </c>
      <c r="G13" s="747">
        <v>0</v>
      </c>
      <c r="H13" s="743">
        <v>0</v>
      </c>
      <c r="I13" s="747">
        <v>0</v>
      </c>
      <c r="J13" s="747">
        <v>200</v>
      </c>
      <c r="K13" s="747">
        <v>0</v>
      </c>
      <c r="L13" s="747">
        <v>100</v>
      </c>
      <c r="M13" s="743">
        <v>0</v>
      </c>
      <c r="N13" s="747">
        <v>0</v>
      </c>
    </row>
    <row r="14" spans="2:14" x14ac:dyDescent="0.25">
      <c r="B14" s="718" t="s">
        <v>1332</v>
      </c>
      <c r="C14" s="663" t="s">
        <v>640</v>
      </c>
      <c r="D14" s="655" t="s">
        <v>112</v>
      </c>
      <c r="E14" s="747">
        <v>0</v>
      </c>
      <c r="F14" s="747">
        <v>0</v>
      </c>
      <c r="G14" s="747">
        <v>0</v>
      </c>
      <c r="H14" s="743">
        <v>0</v>
      </c>
      <c r="I14" s="747">
        <v>0</v>
      </c>
      <c r="J14" s="747">
        <v>0</v>
      </c>
      <c r="K14" s="747">
        <v>0</v>
      </c>
      <c r="L14" s="747">
        <v>0</v>
      </c>
      <c r="M14" s="743">
        <v>0</v>
      </c>
      <c r="N14" s="747">
        <v>0</v>
      </c>
    </row>
    <row r="15" spans="2:14" x14ac:dyDescent="0.25">
      <c r="B15" s="718" t="s">
        <v>1332</v>
      </c>
      <c r="C15" s="663" t="s">
        <v>641</v>
      </c>
      <c r="D15" s="655" t="s">
        <v>112</v>
      </c>
      <c r="E15" s="747">
        <v>0</v>
      </c>
      <c r="F15" s="747">
        <v>0</v>
      </c>
      <c r="G15" s="747">
        <v>0</v>
      </c>
      <c r="H15" s="743">
        <v>0</v>
      </c>
      <c r="I15" s="747">
        <v>0</v>
      </c>
      <c r="J15" s="747">
        <v>0</v>
      </c>
      <c r="K15" s="747">
        <v>0</v>
      </c>
      <c r="L15" s="747">
        <v>0</v>
      </c>
      <c r="M15" s="743">
        <v>0</v>
      </c>
      <c r="N15" s="747">
        <v>0</v>
      </c>
    </row>
    <row r="16" spans="2:14" x14ac:dyDescent="0.25">
      <c r="B16" s="718" t="s">
        <v>1332</v>
      </c>
      <c r="C16" s="663" t="s">
        <v>642</v>
      </c>
      <c r="D16" s="655" t="s">
        <v>112</v>
      </c>
      <c r="E16" s="747">
        <v>0</v>
      </c>
      <c r="F16" s="747">
        <v>0</v>
      </c>
      <c r="G16" s="747">
        <v>0</v>
      </c>
      <c r="H16" s="743">
        <v>100</v>
      </c>
      <c r="I16" s="747">
        <v>100</v>
      </c>
      <c r="J16" s="747">
        <v>100</v>
      </c>
      <c r="K16" s="747">
        <v>0</v>
      </c>
      <c r="L16" s="747">
        <v>0</v>
      </c>
      <c r="M16" s="743">
        <v>100</v>
      </c>
      <c r="N16" s="747">
        <v>100</v>
      </c>
    </row>
    <row r="17" spans="2:14" x14ac:dyDescent="0.25">
      <c r="B17" s="718" t="s">
        <v>1332</v>
      </c>
      <c r="C17" s="663" t="s">
        <v>643</v>
      </c>
      <c r="D17" s="655" t="s">
        <v>112</v>
      </c>
      <c r="E17" s="747">
        <v>0</v>
      </c>
      <c r="F17" s="747">
        <v>0</v>
      </c>
      <c r="G17" s="747">
        <v>0</v>
      </c>
      <c r="H17" s="743">
        <v>0</v>
      </c>
      <c r="I17" s="747">
        <v>0</v>
      </c>
      <c r="J17" s="747">
        <v>200</v>
      </c>
      <c r="K17" s="747">
        <v>0</v>
      </c>
      <c r="L17" s="747">
        <v>0</v>
      </c>
      <c r="M17" s="743">
        <v>100</v>
      </c>
      <c r="N17" s="747">
        <v>100</v>
      </c>
    </row>
    <row r="18" spans="2:14" x14ac:dyDescent="0.25">
      <c r="B18" s="718" t="s">
        <v>1332</v>
      </c>
      <c r="C18" s="663" t="s">
        <v>644</v>
      </c>
      <c r="D18" s="655" t="s">
        <v>112</v>
      </c>
      <c r="E18" s="747">
        <v>0</v>
      </c>
      <c r="F18" s="747">
        <v>0</v>
      </c>
      <c r="G18" s="747">
        <v>0</v>
      </c>
      <c r="H18" s="743">
        <v>100</v>
      </c>
      <c r="I18" s="747">
        <v>100</v>
      </c>
      <c r="J18" s="747">
        <v>0</v>
      </c>
      <c r="K18" s="747">
        <v>0</v>
      </c>
      <c r="L18" s="747">
        <v>0</v>
      </c>
      <c r="M18" s="743">
        <v>100</v>
      </c>
      <c r="N18" s="747">
        <v>100</v>
      </c>
    </row>
    <row r="19" spans="2:14" x14ac:dyDescent="0.25">
      <c r="B19" s="718" t="s">
        <v>1332</v>
      </c>
      <c r="C19" s="663" t="s">
        <v>645</v>
      </c>
      <c r="D19" s="655" t="s">
        <v>112</v>
      </c>
      <c r="E19" s="747">
        <v>0</v>
      </c>
      <c r="F19" s="747">
        <v>0</v>
      </c>
      <c r="G19" s="747">
        <v>0</v>
      </c>
      <c r="H19" s="743">
        <v>0</v>
      </c>
      <c r="I19" s="747">
        <v>0</v>
      </c>
      <c r="J19" s="747">
        <v>0</v>
      </c>
      <c r="K19" s="747">
        <v>0</v>
      </c>
      <c r="L19" s="747">
        <v>0</v>
      </c>
      <c r="M19" s="743">
        <v>0</v>
      </c>
      <c r="N19" s="747">
        <v>0</v>
      </c>
    </row>
    <row r="20" spans="2:14" x14ac:dyDescent="0.25">
      <c r="B20" s="718" t="s">
        <v>1332</v>
      </c>
      <c r="C20" s="663" t="s">
        <v>646</v>
      </c>
      <c r="D20" s="655" t="s">
        <v>112</v>
      </c>
      <c r="E20" s="747">
        <v>0</v>
      </c>
      <c r="F20" s="747">
        <v>0</v>
      </c>
      <c r="G20" s="747">
        <v>0</v>
      </c>
      <c r="H20" s="743">
        <v>0</v>
      </c>
      <c r="I20" s="747">
        <v>0</v>
      </c>
      <c r="J20" s="747">
        <v>0</v>
      </c>
      <c r="K20" s="747">
        <v>0</v>
      </c>
      <c r="L20" s="747">
        <v>0</v>
      </c>
      <c r="M20" s="743">
        <v>0</v>
      </c>
      <c r="N20" s="747">
        <v>0</v>
      </c>
    </row>
    <row r="21" spans="2:14" x14ac:dyDescent="0.25">
      <c r="B21" s="718" t="s">
        <v>1332</v>
      </c>
      <c r="C21" s="663" t="s">
        <v>648</v>
      </c>
      <c r="D21" s="655" t="s">
        <v>112</v>
      </c>
      <c r="E21" s="747">
        <v>0</v>
      </c>
      <c r="F21" s="747">
        <v>0</v>
      </c>
      <c r="G21" s="747">
        <v>0</v>
      </c>
      <c r="H21" s="743">
        <v>0</v>
      </c>
      <c r="I21" s="747">
        <v>0</v>
      </c>
      <c r="J21" s="747">
        <v>100</v>
      </c>
      <c r="K21" s="747">
        <v>0</v>
      </c>
      <c r="L21" s="747">
        <v>0</v>
      </c>
      <c r="M21" s="743">
        <v>100</v>
      </c>
      <c r="N21" s="747">
        <v>100</v>
      </c>
    </row>
    <row r="22" spans="2:14" x14ac:dyDescent="0.25">
      <c r="B22" s="718" t="s">
        <v>1332</v>
      </c>
      <c r="C22" s="663" t="s">
        <v>649</v>
      </c>
      <c r="D22" s="655" t="s">
        <v>112</v>
      </c>
      <c r="E22" s="747">
        <v>0</v>
      </c>
      <c r="F22" s="747">
        <v>0</v>
      </c>
      <c r="G22" s="747">
        <v>0</v>
      </c>
      <c r="H22" s="743">
        <v>100</v>
      </c>
      <c r="I22" s="747">
        <v>100</v>
      </c>
      <c r="J22" s="747">
        <v>0</v>
      </c>
      <c r="K22" s="747">
        <v>0</v>
      </c>
      <c r="L22" s="747">
        <v>0</v>
      </c>
      <c r="M22" s="743">
        <v>100</v>
      </c>
      <c r="N22" s="747">
        <v>100</v>
      </c>
    </row>
    <row r="23" spans="2:14" x14ac:dyDescent="0.25">
      <c r="B23" s="718" t="s">
        <v>1332</v>
      </c>
      <c r="C23" s="663" t="s">
        <v>650</v>
      </c>
      <c r="D23" s="655" t="s">
        <v>112</v>
      </c>
      <c r="E23" s="747">
        <v>0</v>
      </c>
      <c r="F23" s="747">
        <v>0</v>
      </c>
      <c r="G23" s="747">
        <v>0</v>
      </c>
      <c r="H23" s="743">
        <v>100</v>
      </c>
      <c r="I23" s="747">
        <v>100</v>
      </c>
      <c r="J23" s="747">
        <v>0</v>
      </c>
      <c r="K23" s="747">
        <v>0</v>
      </c>
      <c r="L23" s="747">
        <v>100</v>
      </c>
      <c r="M23" s="743">
        <v>100</v>
      </c>
      <c r="N23" s="747">
        <v>100</v>
      </c>
    </row>
    <row r="24" spans="2:14" x14ac:dyDescent="0.25">
      <c r="B24" s="718" t="s">
        <v>1332</v>
      </c>
      <c r="C24" s="663" t="s">
        <v>651</v>
      </c>
      <c r="D24" s="655" t="s">
        <v>112</v>
      </c>
      <c r="E24" s="747">
        <v>0</v>
      </c>
      <c r="F24" s="747">
        <v>0</v>
      </c>
      <c r="G24" s="747">
        <v>0</v>
      </c>
      <c r="H24" s="743">
        <v>100</v>
      </c>
      <c r="I24" s="747">
        <v>100</v>
      </c>
      <c r="J24" s="747">
        <v>0</v>
      </c>
      <c r="K24" s="747">
        <v>0</v>
      </c>
      <c r="L24" s="747">
        <v>0</v>
      </c>
      <c r="M24" s="743">
        <v>100</v>
      </c>
      <c r="N24" s="747">
        <v>100</v>
      </c>
    </row>
    <row r="25" spans="2:14" x14ac:dyDescent="0.25">
      <c r="B25" s="718" t="s">
        <v>1332</v>
      </c>
      <c r="C25" s="663" t="s">
        <v>876</v>
      </c>
      <c r="D25" s="655" t="s">
        <v>112</v>
      </c>
      <c r="E25" s="747">
        <v>0</v>
      </c>
      <c r="F25" s="747">
        <v>0</v>
      </c>
      <c r="G25" s="747">
        <v>0</v>
      </c>
      <c r="H25" s="743">
        <v>0</v>
      </c>
      <c r="I25" s="747">
        <v>0</v>
      </c>
      <c r="J25" s="747">
        <v>0</v>
      </c>
      <c r="K25" s="747">
        <v>0</v>
      </c>
      <c r="L25" s="747">
        <v>60</v>
      </c>
      <c r="M25" s="743">
        <v>0</v>
      </c>
      <c r="N25" s="747">
        <v>0</v>
      </c>
    </row>
    <row r="26" spans="2:14" x14ac:dyDescent="0.25">
      <c r="B26" s="718" t="s">
        <v>1332</v>
      </c>
      <c r="C26" s="663" t="s">
        <v>264</v>
      </c>
      <c r="D26" s="655" t="s">
        <v>112</v>
      </c>
      <c r="E26" s="747">
        <v>0</v>
      </c>
      <c r="F26" s="747">
        <v>0</v>
      </c>
      <c r="G26" s="747">
        <v>0</v>
      </c>
      <c r="H26" s="743">
        <v>0</v>
      </c>
      <c r="I26" s="747">
        <v>0</v>
      </c>
      <c r="J26" s="747">
        <v>0</v>
      </c>
      <c r="K26" s="747">
        <v>0</v>
      </c>
      <c r="L26" s="747">
        <v>500</v>
      </c>
      <c r="M26" s="743">
        <v>0</v>
      </c>
      <c r="N26" s="747">
        <v>0</v>
      </c>
    </row>
    <row r="27" spans="2:14" x14ac:dyDescent="0.25">
      <c r="B27" s="718" t="s">
        <v>1332</v>
      </c>
      <c r="C27" s="663" t="s">
        <v>265</v>
      </c>
      <c r="D27" s="655" t="s">
        <v>112</v>
      </c>
      <c r="E27" s="747">
        <v>0</v>
      </c>
      <c r="F27" s="747">
        <v>0</v>
      </c>
      <c r="G27" s="747">
        <v>0</v>
      </c>
      <c r="H27" s="743">
        <v>0</v>
      </c>
      <c r="I27" s="747">
        <v>0</v>
      </c>
      <c r="J27" s="747">
        <v>0</v>
      </c>
      <c r="K27" s="747">
        <v>0</v>
      </c>
      <c r="L27" s="747">
        <v>200</v>
      </c>
      <c r="M27" s="743">
        <v>0</v>
      </c>
      <c r="N27" s="747">
        <v>0</v>
      </c>
    </row>
    <row r="28" spans="2:14" x14ac:dyDescent="0.25">
      <c r="B28" s="718" t="s">
        <v>1332</v>
      </c>
      <c r="C28" s="663" t="s">
        <v>875</v>
      </c>
      <c r="D28" s="655" t="s">
        <v>112</v>
      </c>
      <c r="E28" s="747">
        <v>0</v>
      </c>
      <c r="F28" s="747">
        <v>0</v>
      </c>
      <c r="G28" s="747">
        <v>0</v>
      </c>
      <c r="H28" s="743">
        <v>0</v>
      </c>
      <c r="I28" s="747">
        <v>0</v>
      </c>
      <c r="J28" s="747">
        <v>100</v>
      </c>
      <c r="K28" s="747">
        <v>0</v>
      </c>
      <c r="L28" s="747">
        <v>100</v>
      </c>
      <c r="M28" s="743">
        <v>0</v>
      </c>
      <c r="N28" s="747">
        <v>0</v>
      </c>
    </row>
    <row r="29" spans="2:14" x14ac:dyDescent="0.25">
      <c r="B29" s="718" t="s">
        <v>1332</v>
      </c>
      <c r="C29" s="663" t="s">
        <v>652</v>
      </c>
      <c r="D29" s="655" t="s">
        <v>112</v>
      </c>
      <c r="E29" s="747">
        <v>300</v>
      </c>
      <c r="F29" s="747">
        <v>0</v>
      </c>
      <c r="G29" s="747">
        <v>0</v>
      </c>
      <c r="H29" s="743">
        <v>0</v>
      </c>
      <c r="I29" s="747">
        <v>0</v>
      </c>
      <c r="J29" s="747">
        <v>700</v>
      </c>
      <c r="K29" s="747">
        <v>0</v>
      </c>
      <c r="L29" s="747">
        <v>0</v>
      </c>
      <c r="M29" s="743">
        <v>0</v>
      </c>
      <c r="N29" s="747">
        <v>0</v>
      </c>
    </row>
    <row r="30" spans="2:14" x14ac:dyDescent="0.25">
      <c r="B30" s="718" t="s">
        <v>1332</v>
      </c>
      <c r="C30" s="663" t="s">
        <v>276</v>
      </c>
      <c r="D30" s="655" t="s">
        <v>112</v>
      </c>
      <c r="E30" s="747">
        <v>300</v>
      </c>
      <c r="F30" s="747">
        <v>0</v>
      </c>
      <c r="G30" s="747">
        <v>0</v>
      </c>
      <c r="H30" s="743">
        <v>0</v>
      </c>
      <c r="I30" s="747">
        <v>0</v>
      </c>
      <c r="J30" s="747">
        <v>500</v>
      </c>
      <c r="K30" s="747">
        <v>0</v>
      </c>
      <c r="L30" s="747">
        <v>0</v>
      </c>
      <c r="M30" s="743">
        <v>0</v>
      </c>
      <c r="N30" s="747">
        <v>0</v>
      </c>
    </row>
    <row r="31" spans="2:14" x14ac:dyDescent="0.25">
      <c r="B31" s="718" t="s">
        <v>1332</v>
      </c>
      <c r="C31" s="663" t="s">
        <v>277</v>
      </c>
      <c r="D31" s="655" t="s">
        <v>112</v>
      </c>
      <c r="E31" s="747">
        <v>500</v>
      </c>
      <c r="F31" s="747">
        <v>0</v>
      </c>
      <c r="G31" s="747">
        <v>0</v>
      </c>
      <c r="H31" s="743">
        <v>0</v>
      </c>
      <c r="I31" s="747">
        <v>0</v>
      </c>
      <c r="J31" s="747">
        <v>700</v>
      </c>
      <c r="K31" s="747">
        <v>0</v>
      </c>
      <c r="L31" s="747">
        <v>0</v>
      </c>
      <c r="M31" s="743">
        <v>0</v>
      </c>
      <c r="N31" s="747">
        <v>0</v>
      </c>
    </row>
    <row r="32" spans="2:14" x14ac:dyDescent="0.25">
      <c r="B32" s="718" t="s">
        <v>1332</v>
      </c>
      <c r="C32" s="663" t="s">
        <v>873</v>
      </c>
      <c r="D32" s="655" t="s">
        <v>112</v>
      </c>
      <c r="E32" s="747">
        <v>120</v>
      </c>
      <c r="F32" s="747">
        <v>0</v>
      </c>
      <c r="G32" s="747">
        <v>0</v>
      </c>
      <c r="H32" s="743">
        <v>0</v>
      </c>
      <c r="I32" s="747">
        <v>0</v>
      </c>
      <c r="J32" s="747">
        <v>800</v>
      </c>
      <c r="K32" s="747">
        <v>0</v>
      </c>
      <c r="L32" s="747">
        <v>0</v>
      </c>
      <c r="M32" s="743">
        <v>0</v>
      </c>
      <c r="N32" s="747">
        <v>0</v>
      </c>
    </row>
    <row r="33" spans="2:14" x14ac:dyDescent="0.25">
      <c r="B33" s="718" t="s">
        <v>1332</v>
      </c>
      <c r="C33" s="663" t="s">
        <v>874</v>
      </c>
      <c r="D33" s="655" t="s">
        <v>112</v>
      </c>
      <c r="E33" s="747">
        <v>400</v>
      </c>
      <c r="F33" s="747">
        <v>0</v>
      </c>
      <c r="G33" s="747">
        <v>0</v>
      </c>
      <c r="H33" s="743">
        <v>0</v>
      </c>
      <c r="I33" s="747">
        <v>0</v>
      </c>
      <c r="J33" s="747">
        <v>1300</v>
      </c>
      <c r="K33" s="747">
        <v>0</v>
      </c>
      <c r="L33" s="747">
        <v>0</v>
      </c>
      <c r="M33" s="743">
        <v>0</v>
      </c>
      <c r="N33" s="747">
        <v>0</v>
      </c>
    </row>
    <row r="34" spans="2:14" x14ac:dyDescent="0.25">
      <c r="B34" s="718" t="s">
        <v>1332</v>
      </c>
      <c r="C34" s="663" t="s">
        <v>653</v>
      </c>
      <c r="D34" s="655" t="s">
        <v>112</v>
      </c>
      <c r="E34" s="747">
        <v>50</v>
      </c>
      <c r="F34" s="747">
        <v>0</v>
      </c>
      <c r="G34" s="747">
        <v>0</v>
      </c>
      <c r="H34" s="743">
        <v>100</v>
      </c>
      <c r="I34" s="747">
        <v>100</v>
      </c>
      <c r="J34" s="747">
        <v>100</v>
      </c>
      <c r="K34" s="747">
        <v>0</v>
      </c>
      <c r="L34" s="747">
        <v>0</v>
      </c>
      <c r="M34" s="743">
        <v>100</v>
      </c>
      <c r="N34" s="747">
        <v>100</v>
      </c>
    </row>
    <row r="35" spans="2:14" x14ac:dyDescent="0.25">
      <c r="B35" s="718" t="s">
        <v>1332</v>
      </c>
      <c r="C35" s="663" t="s">
        <v>654</v>
      </c>
      <c r="D35" s="655" t="s">
        <v>112</v>
      </c>
      <c r="E35" s="747">
        <v>40</v>
      </c>
      <c r="F35" s="747">
        <v>0</v>
      </c>
      <c r="G35" s="747">
        <v>0</v>
      </c>
      <c r="H35" s="743">
        <v>100</v>
      </c>
      <c r="I35" s="747">
        <v>100</v>
      </c>
      <c r="J35" s="747">
        <v>120</v>
      </c>
      <c r="K35" s="747">
        <v>0</v>
      </c>
      <c r="L35" s="747">
        <v>0</v>
      </c>
      <c r="M35" s="743">
        <v>200</v>
      </c>
      <c r="N35" s="747">
        <v>200</v>
      </c>
    </row>
    <row r="36" spans="2:14" x14ac:dyDescent="0.25">
      <c r="B36" s="718" t="s">
        <v>1332</v>
      </c>
      <c r="C36" s="663" t="s">
        <v>655</v>
      </c>
      <c r="D36" s="655" t="s">
        <v>112</v>
      </c>
      <c r="E36" s="747">
        <v>50</v>
      </c>
      <c r="F36" s="747">
        <v>0</v>
      </c>
      <c r="G36" s="747">
        <v>0</v>
      </c>
      <c r="H36" s="743">
        <v>100</v>
      </c>
      <c r="I36" s="747">
        <v>100</v>
      </c>
      <c r="J36" s="747">
        <v>100</v>
      </c>
      <c r="K36" s="747">
        <v>0</v>
      </c>
      <c r="L36" s="747">
        <v>0</v>
      </c>
      <c r="M36" s="743">
        <v>200</v>
      </c>
      <c r="N36" s="747">
        <v>200</v>
      </c>
    </row>
    <row r="37" spans="2:14" x14ac:dyDescent="0.25">
      <c r="B37" s="718" t="s">
        <v>1332</v>
      </c>
      <c r="C37" s="663" t="s">
        <v>656</v>
      </c>
      <c r="D37" s="655" t="s">
        <v>112</v>
      </c>
      <c r="E37" s="747">
        <v>30</v>
      </c>
      <c r="F37" s="747">
        <v>0</v>
      </c>
      <c r="G37" s="747">
        <v>0</v>
      </c>
      <c r="H37" s="743">
        <v>100</v>
      </c>
      <c r="I37" s="747">
        <v>100</v>
      </c>
      <c r="J37" s="747">
        <v>120</v>
      </c>
      <c r="K37" s="747">
        <v>0</v>
      </c>
      <c r="L37" s="747">
        <v>0</v>
      </c>
      <c r="M37" s="743">
        <v>100</v>
      </c>
      <c r="N37" s="747">
        <v>100</v>
      </c>
    </row>
    <row r="38" spans="2:14" s="517" customFormat="1" x14ac:dyDescent="0.25">
      <c r="B38" s="718" t="s">
        <v>1332</v>
      </c>
      <c r="C38" s="663" t="s">
        <v>657</v>
      </c>
      <c r="D38" s="655" t="s">
        <v>112</v>
      </c>
      <c r="E38" s="747">
        <v>50</v>
      </c>
      <c r="F38" s="747">
        <v>0</v>
      </c>
      <c r="G38" s="747">
        <v>0</v>
      </c>
      <c r="H38" s="743">
        <v>0</v>
      </c>
      <c r="I38" s="747">
        <v>0</v>
      </c>
      <c r="J38" s="747">
        <v>70</v>
      </c>
      <c r="K38" s="747">
        <v>0</v>
      </c>
      <c r="L38" s="747">
        <v>0</v>
      </c>
      <c r="M38" s="743">
        <v>50</v>
      </c>
      <c r="N38" s="747">
        <v>50</v>
      </c>
    </row>
    <row r="39" spans="2:14" s="517" customFormat="1" x14ac:dyDescent="0.25">
      <c r="B39" s="718" t="s">
        <v>1332</v>
      </c>
      <c r="C39" s="663" t="s">
        <v>877</v>
      </c>
      <c r="D39" s="655" t="s">
        <v>112</v>
      </c>
      <c r="E39" s="747">
        <v>40</v>
      </c>
      <c r="F39" s="747">
        <v>0</v>
      </c>
      <c r="G39" s="747">
        <v>0</v>
      </c>
      <c r="H39" s="743">
        <v>0</v>
      </c>
      <c r="I39" s="747">
        <v>0</v>
      </c>
      <c r="J39" s="747">
        <v>60</v>
      </c>
      <c r="K39" s="747">
        <v>0</v>
      </c>
      <c r="L39" s="747">
        <v>0</v>
      </c>
      <c r="M39" s="743">
        <v>100</v>
      </c>
      <c r="N39" s="747">
        <v>100</v>
      </c>
    </row>
    <row r="40" spans="2:14" s="517" customFormat="1" x14ac:dyDescent="0.25">
      <c r="B40" s="718" t="s">
        <v>1332</v>
      </c>
      <c r="C40" s="663" t="s">
        <v>658</v>
      </c>
      <c r="D40" s="655" t="s">
        <v>112</v>
      </c>
      <c r="E40" s="747">
        <v>15</v>
      </c>
      <c r="F40" s="747">
        <v>0</v>
      </c>
      <c r="G40" s="747">
        <v>0</v>
      </c>
      <c r="H40" s="743">
        <v>0</v>
      </c>
      <c r="I40" s="747">
        <v>0</v>
      </c>
      <c r="J40" s="747">
        <v>30</v>
      </c>
      <c r="K40" s="747">
        <v>0</v>
      </c>
      <c r="L40" s="747">
        <v>0</v>
      </c>
      <c r="M40" s="743">
        <v>15</v>
      </c>
      <c r="N40" s="747">
        <v>15</v>
      </c>
    </row>
    <row r="41" spans="2:14" s="517" customFormat="1" x14ac:dyDescent="0.25">
      <c r="B41" s="718" t="s">
        <v>1332</v>
      </c>
      <c r="C41" s="664" t="s">
        <v>2089</v>
      </c>
      <c r="D41" s="655" t="s">
        <v>32</v>
      </c>
      <c r="E41" s="747">
        <v>15</v>
      </c>
      <c r="F41" s="747">
        <v>0</v>
      </c>
      <c r="G41" s="747">
        <v>0</v>
      </c>
      <c r="H41" s="743">
        <v>0</v>
      </c>
      <c r="I41" s="747">
        <v>0</v>
      </c>
      <c r="J41" s="747">
        <v>50</v>
      </c>
      <c r="K41" s="747">
        <v>0</v>
      </c>
      <c r="L41" s="747">
        <v>0</v>
      </c>
      <c r="M41" s="743">
        <v>0</v>
      </c>
      <c r="N41" s="747">
        <v>0</v>
      </c>
    </row>
    <row r="42" spans="2:14" s="517" customFormat="1" x14ac:dyDescent="0.25">
      <c r="B42" s="718" t="s">
        <v>1332</v>
      </c>
      <c r="C42" s="663" t="s">
        <v>659</v>
      </c>
      <c r="D42" s="655" t="s">
        <v>112</v>
      </c>
      <c r="E42" s="747">
        <v>15</v>
      </c>
      <c r="F42" s="747">
        <v>0</v>
      </c>
      <c r="G42" s="747">
        <v>0</v>
      </c>
      <c r="H42" s="743">
        <v>10</v>
      </c>
      <c r="I42" s="747">
        <v>10</v>
      </c>
      <c r="J42" s="747">
        <v>30</v>
      </c>
      <c r="K42" s="747">
        <v>0</v>
      </c>
      <c r="L42" s="747">
        <v>0</v>
      </c>
      <c r="M42" s="743">
        <v>15</v>
      </c>
      <c r="N42" s="747">
        <v>15</v>
      </c>
    </row>
    <row r="43" spans="2:14" s="517" customFormat="1" x14ac:dyDescent="0.25">
      <c r="B43" s="718" t="s">
        <v>1332</v>
      </c>
      <c r="C43" s="664" t="s">
        <v>2450</v>
      </c>
      <c r="D43" s="655" t="s">
        <v>112</v>
      </c>
      <c r="E43" s="747"/>
      <c r="F43" s="747"/>
      <c r="G43" s="747"/>
      <c r="H43" s="743"/>
      <c r="I43" s="747"/>
      <c r="J43" s="747"/>
      <c r="K43" s="747"/>
      <c r="L43" s="747"/>
      <c r="M43" s="743"/>
      <c r="N43" s="747"/>
    </row>
    <row r="44" spans="2:14" s="517" customFormat="1" ht="15.75" thickBot="1" x14ac:dyDescent="0.3">
      <c r="B44" s="657" t="s">
        <v>1332</v>
      </c>
      <c r="C44" s="665" t="s">
        <v>660</v>
      </c>
      <c r="D44" s="655" t="s">
        <v>112</v>
      </c>
      <c r="E44" s="747">
        <v>15</v>
      </c>
      <c r="F44" s="747">
        <v>0</v>
      </c>
      <c r="G44" s="747">
        <v>0</v>
      </c>
      <c r="H44" s="743">
        <v>0</v>
      </c>
      <c r="I44" s="747">
        <v>0</v>
      </c>
      <c r="J44" s="747">
        <v>30</v>
      </c>
      <c r="K44" s="747">
        <v>0</v>
      </c>
      <c r="L44" s="747">
        <v>0</v>
      </c>
      <c r="M44" s="743">
        <v>15</v>
      </c>
      <c r="N44" s="747">
        <v>15</v>
      </c>
    </row>
    <row r="45" spans="2:14" s="517" customFormat="1" ht="30" x14ac:dyDescent="0.25">
      <c r="B45" s="518" t="s">
        <v>1</v>
      </c>
      <c r="C45" s="720" t="s">
        <v>471</v>
      </c>
      <c r="D45" s="655" t="s">
        <v>37</v>
      </c>
      <c r="E45" s="747">
        <v>400</v>
      </c>
      <c r="F45" s="747">
        <v>0</v>
      </c>
      <c r="G45" s="747">
        <v>0</v>
      </c>
      <c r="H45" s="743">
        <v>0</v>
      </c>
      <c r="I45" s="747">
        <v>0</v>
      </c>
      <c r="J45" s="747">
        <v>1750</v>
      </c>
      <c r="K45" s="747">
        <v>0</v>
      </c>
      <c r="L45" s="747">
        <v>0</v>
      </c>
      <c r="M45" s="743">
        <v>0</v>
      </c>
      <c r="N45" s="747">
        <v>0</v>
      </c>
    </row>
    <row r="46" spans="2:14" s="517" customFormat="1" x14ac:dyDescent="0.25">
      <c r="B46" s="359" t="s">
        <v>1</v>
      </c>
      <c r="C46" s="666" t="s">
        <v>545</v>
      </c>
      <c r="D46" s="655" t="s">
        <v>37</v>
      </c>
      <c r="E46" s="747">
        <v>10</v>
      </c>
      <c r="F46" s="747">
        <v>0</v>
      </c>
      <c r="G46" s="747">
        <v>0</v>
      </c>
      <c r="H46" s="743">
        <v>0</v>
      </c>
      <c r="I46" s="747">
        <v>0</v>
      </c>
      <c r="J46" s="747">
        <v>50</v>
      </c>
      <c r="K46" s="747">
        <v>0</v>
      </c>
      <c r="L46" s="747">
        <v>0</v>
      </c>
      <c r="M46" s="743">
        <v>0</v>
      </c>
      <c r="N46" s="747">
        <v>0</v>
      </c>
    </row>
    <row r="47" spans="2:14" s="517" customFormat="1" x14ac:dyDescent="0.25">
      <c r="B47" s="359" t="s">
        <v>1</v>
      </c>
      <c r="C47" s="666" t="s">
        <v>548</v>
      </c>
      <c r="D47" s="655" t="s">
        <v>37</v>
      </c>
      <c r="E47" s="747">
        <v>150</v>
      </c>
      <c r="F47" s="747">
        <v>0</v>
      </c>
      <c r="G47" s="747">
        <v>0</v>
      </c>
      <c r="H47" s="743">
        <v>0</v>
      </c>
      <c r="I47" s="747">
        <v>0</v>
      </c>
      <c r="J47" s="747">
        <v>600</v>
      </c>
      <c r="K47" s="747">
        <v>0</v>
      </c>
      <c r="L47" s="747">
        <v>0</v>
      </c>
      <c r="M47" s="743">
        <v>0</v>
      </c>
      <c r="N47" s="747">
        <v>0</v>
      </c>
    </row>
    <row r="48" spans="2:14" s="517" customFormat="1" x14ac:dyDescent="0.25">
      <c r="B48" s="359" t="s">
        <v>1</v>
      </c>
      <c r="C48" s="666" t="s">
        <v>546</v>
      </c>
      <c r="D48" s="655" t="s">
        <v>37</v>
      </c>
      <c r="E48" s="747">
        <v>1</v>
      </c>
      <c r="F48" s="747">
        <v>0</v>
      </c>
      <c r="G48" s="747">
        <v>0</v>
      </c>
      <c r="H48" s="743">
        <v>0</v>
      </c>
      <c r="I48" s="747">
        <v>0</v>
      </c>
      <c r="J48" s="747">
        <v>8</v>
      </c>
      <c r="K48" s="747">
        <v>0</v>
      </c>
      <c r="L48" s="747">
        <v>0</v>
      </c>
      <c r="M48" s="743">
        <v>0</v>
      </c>
      <c r="N48" s="747">
        <v>0</v>
      </c>
    </row>
    <row r="49" spans="2:14" s="517" customFormat="1" x14ac:dyDescent="0.25">
      <c r="B49" s="359" t="s">
        <v>1</v>
      </c>
      <c r="C49" s="666" t="s">
        <v>1458</v>
      </c>
      <c r="D49" s="655" t="s">
        <v>37</v>
      </c>
      <c r="E49" s="747">
        <v>1</v>
      </c>
      <c r="F49" s="747">
        <v>0</v>
      </c>
      <c r="G49" s="747">
        <v>0</v>
      </c>
      <c r="H49" s="743">
        <v>0</v>
      </c>
      <c r="I49" s="747">
        <v>0</v>
      </c>
      <c r="J49" s="747">
        <v>7</v>
      </c>
      <c r="K49" s="747">
        <v>0</v>
      </c>
      <c r="L49" s="747">
        <v>0</v>
      </c>
      <c r="M49" s="743">
        <v>0</v>
      </c>
      <c r="N49" s="747">
        <v>0</v>
      </c>
    </row>
    <row r="50" spans="2:14" s="517" customFormat="1" x14ac:dyDescent="0.25">
      <c r="B50" s="359" t="s">
        <v>1</v>
      </c>
      <c r="C50" s="666" t="s">
        <v>1457</v>
      </c>
      <c r="D50" s="655" t="s">
        <v>37</v>
      </c>
      <c r="E50" s="747">
        <v>2</v>
      </c>
      <c r="F50" s="747">
        <v>0</v>
      </c>
      <c r="G50" s="747">
        <v>0</v>
      </c>
      <c r="H50" s="743">
        <v>0</v>
      </c>
      <c r="I50" s="747">
        <v>0</v>
      </c>
      <c r="J50" s="747">
        <v>5</v>
      </c>
      <c r="K50" s="747">
        <v>0</v>
      </c>
      <c r="L50" s="747">
        <v>0</v>
      </c>
      <c r="M50" s="743">
        <v>0</v>
      </c>
      <c r="N50" s="747">
        <v>0</v>
      </c>
    </row>
    <row r="51" spans="2:14" s="517" customFormat="1" x14ac:dyDescent="0.25">
      <c r="B51" s="359" t="s">
        <v>1</v>
      </c>
      <c r="C51" s="666" t="s">
        <v>1885</v>
      </c>
      <c r="D51" s="655" t="s">
        <v>37</v>
      </c>
      <c r="E51" s="747">
        <v>16</v>
      </c>
      <c r="F51" s="747">
        <v>0</v>
      </c>
      <c r="G51" s="747">
        <v>0</v>
      </c>
      <c r="H51" s="743">
        <v>0</v>
      </c>
      <c r="I51" s="747">
        <v>0</v>
      </c>
      <c r="J51" s="747">
        <v>32</v>
      </c>
      <c r="K51" s="747">
        <v>0</v>
      </c>
      <c r="L51" s="747">
        <v>0</v>
      </c>
      <c r="M51" s="743">
        <v>0</v>
      </c>
      <c r="N51" s="747">
        <v>0</v>
      </c>
    </row>
    <row r="52" spans="2:14" s="517" customFormat="1" x14ac:dyDescent="0.25">
      <c r="B52" s="359" t="s">
        <v>1</v>
      </c>
      <c r="C52" s="666" t="s">
        <v>1886</v>
      </c>
      <c r="D52" s="655" t="s">
        <v>37</v>
      </c>
      <c r="E52" s="747">
        <v>16</v>
      </c>
      <c r="F52" s="747">
        <v>0</v>
      </c>
      <c r="G52" s="747">
        <v>0</v>
      </c>
      <c r="H52" s="743">
        <v>0</v>
      </c>
      <c r="I52" s="747">
        <v>0</v>
      </c>
      <c r="J52" s="747">
        <v>32</v>
      </c>
      <c r="K52" s="747">
        <v>0</v>
      </c>
      <c r="L52" s="747">
        <v>0</v>
      </c>
      <c r="M52" s="743">
        <v>0</v>
      </c>
      <c r="N52" s="747">
        <v>0</v>
      </c>
    </row>
    <row r="53" spans="2:14" s="517" customFormat="1" x14ac:dyDescent="0.25">
      <c r="B53" s="359" t="s">
        <v>1</v>
      </c>
      <c r="C53" s="666" t="s">
        <v>601</v>
      </c>
      <c r="D53" s="655" t="s">
        <v>37</v>
      </c>
      <c r="E53" s="747">
        <v>0</v>
      </c>
      <c r="F53" s="747">
        <v>0</v>
      </c>
      <c r="G53" s="747">
        <v>0</v>
      </c>
      <c r="H53" s="743">
        <v>0</v>
      </c>
      <c r="I53" s="747">
        <v>0</v>
      </c>
      <c r="J53" s="747">
        <v>0</v>
      </c>
      <c r="K53" s="747">
        <v>0</v>
      </c>
      <c r="L53" s="747">
        <v>0</v>
      </c>
      <c r="M53" s="743">
        <v>0</v>
      </c>
      <c r="N53" s="747">
        <v>0</v>
      </c>
    </row>
    <row r="54" spans="2:14" s="517" customFormat="1" x14ac:dyDescent="0.25">
      <c r="B54" s="359" t="s">
        <v>1</v>
      </c>
      <c r="C54" s="666" t="s">
        <v>161</v>
      </c>
      <c r="D54" s="655" t="s">
        <v>37</v>
      </c>
      <c r="E54" s="747">
        <v>60</v>
      </c>
      <c r="F54" s="747">
        <v>0</v>
      </c>
      <c r="G54" s="747">
        <v>20</v>
      </c>
      <c r="H54" s="743">
        <v>0</v>
      </c>
      <c r="I54" s="747">
        <v>0</v>
      </c>
      <c r="J54" s="747">
        <v>160</v>
      </c>
      <c r="K54" s="747">
        <v>10</v>
      </c>
      <c r="L54" s="747">
        <v>60</v>
      </c>
      <c r="M54" s="743">
        <v>0</v>
      </c>
      <c r="N54" s="747">
        <v>0</v>
      </c>
    </row>
    <row r="55" spans="2:14" s="517" customFormat="1" x14ac:dyDescent="0.25">
      <c r="B55" s="359" t="s">
        <v>1</v>
      </c>
      <c r="C55" s="721" t="s">
        <v>2561</v>
      </c>
      <c r="D55" s="655" t="s">
        <v>37</v>
      </c>
      <c r="E55" s="747"/>
      <c r="F55" s="747"/>
      <c r="G55" s="747"/>
      <c r="H55" s="743"/>
      <c r="I55" s="747"/>
      <c r="J55" s="747"/>
      <c r="K55" s="747"/>
      <c r="L55" s="747"/>
      <c r="M55" s="743"/>
      <c r="N55" s="747"/>
    </row>
    <row r="56" spans="2:14" s="517" customFormat="1" x14ac:dyDescent="0.25">
      <c r="B56" s="359" t="s">
        <v>1</v>
      </c>
      <c r="C56" s="721" t="s">
        <v>2562</v>
      </c>
      <c r="D56" s="655" t="s">
        <v>37</v>
      </c>
      <c r="E56" s="747"/>
      <c r="F56" s="747"/>
      <c r="G56" s="747"/>
      <c r="H56" s="743"/>
      <c r="I56" s="747"/>
      <c r="J56" s="747"/>
      <c r="K56" s="747"/>
      <c r="L56" s="747"/>
      <c r="M56" s="743"/>
      <c r="N56" s="747"/>
    </row>
    <row r="57" spans="2:14" s="517" customFormat="1" x14ac:dyDescent="0.25">
      <c r="B57" s="359" t="s">
        <v>1</v>
      </c>
      <c r="C57" s="721" t="s">
        <v>2563</v>
      </c>
      <c r="D57" s="655"/>
      <c r="E57" s="747"/>
      <c r="F57" s="747"/>
      <c r="G57" s="747"/>
      <c r="H57" s="743"/>
      <c r="I57" s="747"/>
      <c r="J57" s="747"/>
      <c r="K57" s="747"/>
      <c r="L57" s="747"/>
      <c r="M57" s="743"/>
      <c r="N57" s="747"/>
    </row>
    <row r="58" spans="2:14" s="517" customFormat="1" x14ac:dyDescent="0.25">
      <c r="B58" s="359" t="s">
        <v>1</v>
      </c>
      <c r="C58" s="721" t="s">
        <v>2565</v>
      </c>
      <c r="D58" s="655"/>
      <c r="E58" s="747"/>
      <c r="F58" s="747"/>
      <c r="G58" s="747"/>
      <c r="H58" s="743"/>
      <c r="I58" s="747"/>
      <c r="J58" s="747"/>
      <c r="K58" s="747"/>
      <c r="L58" s="747"/>
      <c r="M58" s="743"/>
      <c r="N58" s="747"/>
    </row>
    <row r="59" spans="2:14" s="517" customFormat="1" ht="15.75" thickBot="1" x14ac:dyDescent="0.3">
      <c r="B59" s="360" t="s">
        <v>1</v>
      </c>
      <c r="C59" s="667" t="s">
        <v>574</v>
      </c>
      <c r="D59" s="655" t="s">
        <v>37</v>
      </c>
      <c r="E59" s="747">
        <v>2</v>
      </c>
      <c r="F59" s="747">
        <v>0</v>
      </c>
      <c r="G59" s="747">
        <v>0</v>
      </c>
      <c r="H59" s="743">
        <v>0</v>
      </c>
      <c r="I59" s="747">
        <v>0</v>
      </c>
      <c r="J59" s="747">
        <v>3</v>
      </c>
      <c r="K59" s="747">
        <v>5</v>
      </c>
      <c r="L59" s="747">
        <v>0</v>
      </c>
      <c r="M59" s="743">
        <v>0</v>
      </c>
      <c r="N59" s="747">
        <v>0</v>
      </c>
    </row>
    <row r="60" spans="2:14" s="517" customFormat="1" x14ac:dyDescent="0.25">
      <c r="B60" s="359" t="s">
        <v>1459</v>
      </c>
      <c r="C60" s="722" t="s">
        <v>572</v>
      </c>
      <c r="D60" s="655" t="s">
        <v>37</v>
      </c>
      <c r="E60" s="747">
        <v>0</v>
      </c>
      <c r="F60" s="747">
        <v>0</v>
      </c>
      <c r="G60" s="747">
        <v>20</v>
      </c>
      <c r="H60" s="743">
        <v>0</v>
      </c>
      <c r="I60" s="747">
        <v>0</v>
      </c>
      <c r="J60" s="747">
        <v>30</v>
      </c>
      <c r="K60" s="747">
        <v>0</v>
      </c>
      <c r="L60" s="747">
        <v>20</v>
      </c>
      <c r="M60" s="743">
        <v>0</v>
      </c>
      <c r="N60" s="747">
        <v>0</v>
      </c>
    </row>
    <row r="61" spans="2:14" s="517" customFormat="1" ht="30" x14ac:dyDescent="0.25">
      <c r="B61" s="359" t="s">
        <v>1459</v>
      </c>
      <c r="C61" s="666" t="s">
        <v>2002</v>
      </c>
      <c r="D61" s="655" t="s">
        <v>37</v>
      </c>
      <c r="E61" s="747">
        <v>20</v>
      </c>
      <c r="F61" s="747">
        <v>0</v>
      </c>
      <c r="G61" s="747">
        <v>0</v>
      </c>
      <c r="H61" s="743">
        <v>0</v>
      </c>
      <c r="I61" s="747">
        <v>0</v>
      </c>
      <c r="J61" s="747">
        <v>0</v>
      </c>
      <c r="K61" s="747">
        <v>0</v>
      </c>
      <c r="L61" s="747">
        <v>0</v>
      </c>
      <c r="M61" s="743">
        <v>0</v>
      </c>
      <c r="N61" s="747">
        <v>0</v>
      </c>
    </row>
    <row r="62" spans="2:14" s="517" customFormat="1" x14ac:dyDescent="0.25">
      <c r="B62" s="359" t="s">
        <v>1459</v>
      </c>
      <c r="C62" s="666" t="s">
        <v>855</v>
      </c>
      <c r="D62" s="655" t="s">
        <v>37</v>
      </c>
      <c r="E62" s="747">
        <v>900</v>
      </c>
      <c r="F62" s="747">
        <v>0</v>
      </c>
      <c r="G62" s="747">
        <v>0</v>
      </c>
      <c r="H62" s="743">
        <v>0</v>
      </c>
      <c r="I62" s="747">
        <v>0</v>
      </c>
      <c r="J62" s="747">
        <v>3600</v>
      </c>
      <c r="K62" s="747">
        <v>0</v>
      </c>
      <c r="L62" s="747">
        <v>0</v>
      </c>
      <c r="M62" s="743">
        <v>0</v>
      </c>
      <c r="N62" s="747">
        <v>0</v>
      </c>
    </row>
    <row r="63" spans="2:14" s="517" customFormat="1" x14ac:dyDescent="0.25">
      <c r="B63" s="359" t="s">
        <v>1459</v>
      </c>
      <c r="C63" s="666" t="s">
        <v>1460</v>
      </c>
      <c r="D63" s="655" t="s">
        <v>37</v>
      </c>
      <c r="E63" s="747">
        <v>120</v>
      </c>
      <c r="F63" s="747">
        <v>0</v>
      </c>
      <c r="G63" s="747">
        <v>0</v>
      </c>
      <c r="H63" s="743">
        <v>0</v>
      </c>
      <c r="I63" s="747">
        <v>0</v>
      </c>
      <c r="J63" s="747">
        <v>150</v>
      </c>
      <c r="K63" s="747">
        <v>0</v>
      </c>
      <c r="L63" s="747">
        <v>0</v>
      </c>
      <c r="M63" s="743">
        <v>0</v>
      </c>
      <c r="N63" s="747">
        <v>0</v>
      </c>
    </row>
    <row r="64" spans="2:14" s="517" customFormat="1" x14ac:dyDescent="0.25">
      <c r="B64" s="359" t="s">
        <v>1459</v>
      </c>
      <c r="C64" s="712" t="s">
        <v>2558</v>
      </c>
      <c r="D64" s="655" t="s">
        <v>37</v>
      </c>
      <c r="E64" s="747"/>
      <c r="F64" s="747"/>
      <c r="G64" s="747"/>
      <c r="H64" s="743"/>
      <c r="I64" s="747"/>
      <c r="J64" s="747"/>
      <c r="K64" s="747"/>
      <c r="L64" s="747"/>
      <c r="M64" s="743"/>
      <c r="N64" s="747"/>
    </row>
    <row r="65" spans="2:14" s="517" customFormat="1" x14ac:dyDescent="0.25">
      <c r="B65" s="359" t="s">
        <v>1459</v>
      </c>
      <c r="C65" s="712" t="s">
        <v>2560</v>
      </c>
      <c r="D65" s="655" t="s">
        <v>37</v>
      </c>
      <c r="E65" s="747"/>
      <c r="F65" s="747"/>
      <c r="G65" s="747"/>
      <c r="H65" s="743"/>
      <c r="I65" s="747"/>
      <c r="J65" s="747"/>
      <c r="K65" s="747"/>
      <c r="L65" s="747"/>
      <c r="M65" s="743"/>
      <c r="N65" s="747"/>
    </row>
    <row r="66" spans="2:14" s="517" customFormat="1" x14ac:dyDescent="0.25">
      <c r="B66" s="359" t="s">
        <v>1459</v>
      </c>
      <c r="C66" s="712" t="s">
        <v>2559</v>
      </c>
      <c r="D66" s="655" t="s">
        <v>37</v>
      </c>
      <c r="E66" s="747"/>
      <c r="F66" s="747"/>
      <c r="G66" s="747"/>
      <c r="H66" s="743"/>
      <c r="I66" s="747"/>
      <c r="J66" s="747"/>
      <c r="K66" s="747"/>
      <c r="L66" s="747"/>
      <c r="M66" s="743"/>
      <c r="N66" s="747"/>
    </row>
    <row r="67" spans="2:14" s="517" customFormat="1" x14ac:dyDescent="0.25">
      <c r="B67" s="359" t="s">
        <v>1459</v>
      </c>
      <c r="C67" s="666" t="s">
        <v>2049</v>
      </c>
      <c r="D67" s="655" t="s">
        <v>37</v>
      </c>
      <c r="E67" s="747">
        <v>100</v>
      </c>
      <c r="F67" s="747">
        <v>0</v>
      </c>
      <c r="G67" s="747">
        <v>0</v>
      </c>
      <c r="H67" s="743">
        <v>0</v>
      </c>
      <c r="I67" s="747">
        <v>0</v>
      </c>
      <c r="J67" s="747">
        <v>1200</v>
      </c>
      <c r="K67" s="747">
        <v>0</v>
      </c>
      <c r="L67" s="747">
        <v>0</v>
      </c>
      <c r="M67" s="743">
        <v>0</v>
      </c>
      <c r="N67" s="747">
        <v>0</v>
      </c>
    </row>
    <row r="68" spans="2:14" x14ac:dyDescent="0.25">
      <c r="B68" s="359" t="s">
        <v>1459</v>
      </c>
      <c r="C68" s="669" t="s">
        <v>2557</v>
      </c>
      <c r="D68" s="655" t="s">
        <v>37</v>
      </c>
      <c r="E68" s="747">
        <v>16</v>
      </c>
      <c r="F68" s="747">
        <v>0</v>
      </c>
      <c r="G68" s="747">
        <v>0</v>
      </c>
      <c r="H68" s="743">
        <v>0</v>
      </c>
      <c r="I68" s="747">
        <v>0</v>
      </c>
      <c r="J68" s="747">
        <v>32</v>
      </c>
      <c r="K68" s="747">
        <v>0</v>
      </c>
      <c r="L68" s="747">
        <v>0</v>
      </c>
      <c r="M68" s="743">
        <v>0</v>
      </c>
      <c r="N68" s="747">
        <v>0</v>
      </c>
    </row>
    <row r="69" spans="2:14" x14ac:dyDescent="0.25">
      <c r="B69" s="359" t="s">
        <v>1459</v>
      </c>
      <c r="C69" s="669" t="s">
        <v>207</v>
      </c>
      <c r="D69" s="655" t="s">
        <v>37</v>
      </c>
      <c r="E69" s="747">
        <v>0</v>
      </c>
      <c r="F69" s="747">
        <v>10</v>
      </c>
      <c r="G69" s="747">
        <v>0</v>
      </c>
      <c r="H69" s="743">
        <v>0</v>
      </c>
      <c r="I69" s="747">
        <v>0</v>
      </c>
      <c r="J69" s="747">
        <v>0</v>
      </c>
      <c r="K69" s="747">
        <v>0</v>
      </c>
      <c r="L69" s="747">
        <v>0</v>
      </c>
      <c r="M69" s="743">
        <v>0</v>
      </c>
      <c r="N69" s="747">
        <v>0</v>
      </c>
    </row>
    <row r="70" spans="2:14" x14ac:dyDescent="0.25">
      <c r="B70" s="359" t="s">
        <v>1459</v>
      </c>
      <c r="C70" s="669" t="s">
        <v>163</v>
      </c>
      <c r="D70" s="655" t="s">
        <v>37</v>
      </c>
      <c r="E70" s="747">
        <v>0</v>
      </c>
      <c r="F70" s="747">
        <v>4</v>
      </c>
      <c r="G70" s="747">
        <v>0</v>
      </c>
      <c r="H70" s="743">
        <v>0</v>
      </c>
      <c r="I70" s="747">
        <v>0</v>
      </c>
      <c r="J70" s="747">
        <v>5</v>
      </c>
      <c r="K70" s="747">
        <v>0</v>
      </c>
      <c r="L70" s="747">
        <v>0</v>
      </c>
      <c r="M70" s="743">
        <v>0</v>
      </c>
      <c r="N70" s="747">
        <v>0</v>
      </c>
    </row>
    <row r="71" spans="2:14" x14ac:dyDescent="0.25">
      <c r="B71" s="359" t="s">
        <v>1459</v>
      </c>
      <c r="C71" s="669" t="s">
        <v>549</v>
      </c>
      <c r="D71" s="655" t="s">
        <v>37</v>
      </c>
      <c r="E71" s="747">
        <v>2</v>
      </c>
      <c r="F71" s="747">
        <v>0</v>
      </c>
      <c r="G71" s="747">
        <v>0</v>
      </c>
      <c r="H71" s="743">
        <v>0</v>
      </c>
      <c r="I71" s="747">
        <v>0</v>
      </c>
      <c r="J71" s="747">
        <v>5</v>
      </c>
      <c r="K71" s="747">
        <v>0</v>
      </c>
      <c r="L71" s="747">
        <v>0</v>
      </c>
      <c r="M71" s="743">
        <v>0</v>
      </c>
      <c r="N71" s="747">
        <v>0</v>
      </c>
    </row>
    <row r="72" spans="2:14" x14ac:dyDescent="0.25">
      <c r="B72" s="359" t="s">
        <v>1459</v>
      </c>
      <c r="C72" s="669" t="s">
        <v>575</v>
      </c>
      <c r="D72" s="655" t="s">
        <v>37</v>
      </c>
      <c r="E72" s="747">
        <v>0</v>
      </c>
      <c r="F72" s="747">
        <v>0</v>
      </c>
      <c r="G72" s="747">
        <v>0</v>
      </c>
      <c r="H72" s="743">
        <v>0</v>
      </c>
      <c r="I72" s="747">
        <v>0</v>
      </c>
      <c r="J72" s="747">
        <v>5</v>
      </c>
      <c r="K72" s="747">
        <v>0</v>
      </c>
      <c r="L72" s="747">
        <v>0</v>
      </c>
      <c r="M72" s="743">
        <v>0</v>
      </c>
      <c r="N72" s="747">
        <v>0</v>
      </c>
    </row>
    <row r="73" spans="2:14" ht="30" x14ac:dyDescent="0.25">
      <c r="B73" s="359" t="s">
        <v>1459</v>
      </c>
      <c r="C73" s="669" t="s">
        <v>196</v>
      </c>
      <c r="D73" s="655" t="s">
        <v>37</v>
      </c>
      <c r="E73" s="747">
        <v>0</v>
      </c>
      <c r="F73" s="747">
        <v>20</v>
      </c>
      <c r="G73" s="747">
        <v>45</v>
      </c>
      <c r="H73" s="743">
        <v>0</v>
      </c>
      <c r="I73" s="747">
        <v>0</v>
      </c>
      <c r="J73" s="747">
        <v>0</v>
      </c>
      <c r="K73" s="747">
        <v>30</v>
      </c>
      <c r="L73" s="747">
        <v>45</v>
      </c>
      <c r="M73" s="743">
        <v>0</v>
      </c>
      <c r="N73" s="747">
        <v>0</v>
      </c>
    </row>
    <row r="74" spans="2:14" ht="30" x14ac:dyDescent="0.25">
      <c r="B74" s="359" t="s">
        <v>1459</v>
      </c>
      <c r="C74" s="669" t="s">
        <v>1461</v>
      </c>
      <c r="D74" s="655" t="s">
        <v>37</v>
      </c>
      <c r="E74" s="747">
        <v>0</v>
      </c>
      <c r="F74" s="747">
        <v>0</v>
      </c>
      <c r="G74" s="747">
        <v>0</v>
      </c>
      <c r="H74" s="743">
        <v>0</v>
      </c>
      <c r="I74" s="747">
        <v>0</v>
      </c>
      <c r="J74" s="747">
        <v>0</v>
      </c>
      <c r="K74" s="747">
        <v>0</v>
      </c>
      <c r="L74" s="747">
        <v>10</v>
      </c>
      <c r="M74" s="743">
        <v>0</v>
      </c>
      <c r="N74" s="747">
        <v>0</v>
      </c>
    </row>
    <row r="75" spans="2:14" x14ac:dyDescent="0.25">
      <c r="B75" s="359" t="s">
        <v>1459</v>
      </c>
      <c r="C75" s="670" t="s">
        <v>2057</v>
      </c>
      <c r="D75" s="655" t="s">
        <v>37</v>
      </c>
      <c r="E75" s="747">
        <v>2</v>
      </c>
      <c r="F75" s="747">
        <v>0</v>
      </c>
      <c r="G75" s="747">
        <v>0</v>
      </c>
      <c r="H75" s="743">
        <v>0</v>
      </c>
      <c r="I75" s="747">
        <v>0</v>
      </c>
      <c r="J75" s="747">
        <v>6</v>
      </c>
      <c r="K75" s="747">
        <v>0</v>
      </c>
      <c r="L75" s="747">
        <v>0</v>
      </c>
      <c r="M75" s="743">
        <v>0</v>
      </c>
      <c r="N75" s="747">
        <v>0</v>
      </c>
    </row>
    <row r="76" spans="2:14" x14ac:dyDescent="0.25">
      <c r="B76" s="359" t="s">
        <v>1459</v>
      </c>
      <c r="C76" s="670" t="s">
        <v>2056</v>
      </c>
      <c r="D76" s="655" t="s">
        <v>37</v>
      </c>
      <c r="E76" s="747">
        <v>3</v>
      </c>
      <c r="F76" s="747">
        <v>0</v>
      </c>
      <c r="G76" s="747">
        <v>0</v>
      </c>
      <c r="H76" s="743">
        <v>0</v>
      </c>
      <c r="I76" s="747">
        <v>0</v>
      </c>
      <c r="J76" s="747">
        <v>7</v>
      </c>
      <c r="K76" s="747">
        <v>0</v>
      </c>
      <c r="L76" s="747">
        <v>0</v>
      </c>
      <c r="M76" s="743">
        <v>0</v>
      </c>
      <c r="N76" s="747">
        <v>0</v>
      </c>
    </row>
    <row r="77" spans="2:14" x14ac:dyDescent="0.25">
      <c r="B77" s="359" t="s">
        <v>1459</v>
      </c>
      <c r="C77" s="669" t="s">
        <v>1758</v>
      </c>
      <c r="D77" s="655" t="s">
        <v>37</v>
      </c>
      <c r="E77" s="747">
        <v>50</v>
      </c>
      <c r="F77" s="747">
        <v>0</v>
      </c>
      <c r="G77" s="747">
        <v>0</v>
      </c>
      <c r="H77" s="743">
        <v>0</v>
      </c>
      <c r="I77" s="747">
        <v>0</v>
      </c>
      <c r="J77" s="747">
        <v>70</v>
      </c>
      <c r="K77" s="747">
        <v>0</v>
      </c>
      <c r="L77" s="747">
        <v>0</v>
      </c>
      <c r="M77" s="743">
        <v>0</v>
      </c>
      <c r="N77" s="747">
        <v>0</v>
      </c>
    </row>
    <row r="78" spans="2:14" x14ac:dyDescent="0.25">
      <c r="B78" s="359" t="s">
        <v>1459</v>
      </c>
      <c r="C78" s="669" t="s">
        <v>2047</v>
      </c>
      <c r="D78" s="655" t="s">
        <v>37</v>
      </c>
      <c r="E78" s="747">
        <v>4</v>
      </c>
      <c r="F78" s="747">
        <v>0</v>
      </c>
      <c r="G78" s="747">
        <v>0</v>
      </c>
      <c r="H78" s="743">
        <v>0</v>
      </c>
      <c r="I78" s="747">
        <v>0</v>
      </c>
      <c r="J78" s="747">
        <v>10</v>
      </c>
      <c r="K78" s="747">
        <v>0</v>
      </c>
      <c r="L78" s="747">
        <v>0</v>
      </c>
      <c r="M78" s="743">
        <v>0</v>
      </c>
      <c r="N78" s="747">
        <v>0</v>
      </c>
    </row>
    <row r="79" spans="2:14" x14ac:dyDescent="0.25">
      <c r="B79" s="359" t="s">
        <v>1459</v>
      </c>
      <c r="C79" s="669" t="s">
        <v>1759</v>
      </c>
      <c r="D79" s="655" t="s">
        <v>37</v>
      </c>
      <c r="E79" s="747">
        <v>10</v>
      </c>
      <c r="F79" s="747">
        <v>0</v>
      </c>
      <c r="G79" s="747">
        <v>0</v>
      </c>
      <c r="H79" s="743">
        <v>0</v>
      </c>
      <c r="I79" s="747">
        <v>0</v>
      </c>
      <c r="J79" s="747">
        <v>10</v>
      </c>
      <c r="K79" s="747">
        <v>0</v>
      </c>
      <c r="L79" s="747">
        <v>0</v>
      </c>
      <c r="M79" s="743">
        <v>0</v>
      </c>
      <c r="N79" s="747">
        <v>0</v>
      </c>
    </row>
    <row r="80" spans="2:14" x14ac:dyDescent="0.25">
      <c r="B80" s="359" t="s">
        <v>1459</v>
      </c>
      <c r="C80" s="66" t="s">
        <v>2564</v>
      </c>
      <c r="D80" s="655" t="s">
        <v>37</v>
      </c>
      <c r="E80" s="747"/>
      <c r="F80" s="747"/>
      <c r="G80" s="747"/>
      <c r="H80" s="743"/>
      <c r="I80" s="747"/>
      <c r="J80" s="747"/>
      <c r="K80" s="747"/>
      <c r="L80" s="747"/>
      <c r="M80" s="743"/>
      <c r="N80" s="747"/>
    </row>
    <row r="81" spans="2:14" ht="30" x14ac:dyDescent="0.25">
      <c r="B81" s="359" t="s">
        <v>1459</v>
      </c>
      <c r="C81" s="66" t="s">
        <v>2568</v>
      </c>
      <c r="D81" s="655" t="s">
        <v>37</v>
      </c>
      <c r="E81" s="747"/>
      <c r="F81" s="747"/>
      <c r="G81" s="747"/>
      <c r="H81" s="743"/>
      <c r="I81" s="747"/>
      <c r="J81" s="747"/>
      <c r="K81" s="747"/>
      <c r="L81" s="747"/>
      <c r="M81" s="743"/>
      <c r="N81" s="747"/>
    </row>
    <row r="82" spans="2:14" x14ac:dyDescent="0.25">
      <c r="B82" s="359" t="s">
        <v>1459</v>
      </c>
      <c r="C82" s="66" t="s">
        <v>2567</v>
      </c>
      <c r="D82" s="655" t="s">
        <v>37</v>
      </c>
      <c r="E82" s="747"/>
      <c r="F82" s="747"/>
      <c r="G82" s="747"/>
      <c r="H82" s="743"/>
      <c r="I82" s="747"/>
      <c r="J82" s="747"/>
      <c r="K82" s="747"/>
      <c r="L82" s="747"/>
      <c r="M82" s="743"/>
      <c r="N82" s="747"/>
    </row>
    <row r="83" spans="2:14" x14ac:dyDescent="0.25">
      <c r="B83" s="359" t="s">
        <v>1459</v>
      </c>
      <c r="C83" s="66" t="s">
        <v>2566</v>
      </c>
      <c r="D83" s="655" t="s">
        <v>37</v>
      </c>
      <c r="E83" s="747"/>
      <c r="F83" s="747"/>
      <c r="G83" s="747"/>
      <c r="H83" s="743"/>
      <c r="I83" s="747"/>
      <c r="J83" s="747"/>
      <c r="K83" s="747"/>
      <c r="L83" s="747"/>
      <c r="M83" s="743"/>
      <c r="N83" s="747"/>
    </row>
    <row r="84" spans="2:14" ht="15.75" thickBot="1" x14ac:dyDescent="0.3">
      <c r="B84" s="360" t="s">
        <v>1459</v>
      </c>
      <c r="C84" s="669" t="s">
        <v>341</v>
      </c>
      <c r="D84" s="655" t="s">
        <v>37</v>
      </c>
      <c r="E84" s="747">
        <v>0</v>
      </c>
      <c r="F84" s="747">
        <v>0</v>
      </c>
      <c r="G84" s="747">
        <v>5</v>
      </c>
      <c r="H84" s="743">
        <v>0</v>
      </c>
      <c r="I84" s="747">
        <v>0</v>
      </c>
      <c r="J84" s="747">
        <v>0</v>
      </c>
      <c r="K84" s="747">
        <v>0</v>
      </c>
      <c r="L84" s="747">
        <v>10</v>
      </c>
      <c r="M84" s="743">
        <v>0</v>
      </c>
      <c r="N84" s="747">
        <v>0</v>
      </c>
    </row>
    <row r="85" spans="2:14" s="517" customFormat="1" x14ac:dyDescent="0.25">
      <c r="B85" s="535" t="s">
        <v>2</v>
      </c>
      <c r="C85" s="666" t="s">
        <v>235</v>
      </c>
      <c r="D85" s="655" t="s">
        <v>37</v>
      </c>
      <c r="E85" s="747">
        <v>0</v>
      </c>
      <c r="F85" s="747">
        <v>0</v>
      </c>
      <c r="G85" s="747">
        <v>0</v>
      </c>
      <c r="H85" s="743">
        <v>0</v>
      </c>
      <c r="I85" s="747">
        <v>0</v>
      </c>
      <c r="J85" s="747">
        <v>0</v>
      </c>
      <c r="K85" s="747">
        <v>0</v>
      </c>
      <c r="L85" s="747">
        <v>15</v>
      </c>
      <c r="M85" s="743">
        <v>0</v>
      </c>
      <c r="N85" s="747">
        <v>0</v>
      </c>
    </row>
    <row r="86" spans="2:14" ht="15.75" thickBot="1" x14ac:dyDescent="0.3">
      <c r="B86" s="360" t="s">
        <v>2</v>
      </c>
      <c r="C86" s="666" t="s">
        <v>236</v>
      </c>
      <c r="D86" s="655" t="s">
        <v>37</v>
      </c>
      <c r="E86" s="747">
        <v>0</v>
      </c>
      <c r="F86" s="747">
        <v>0</v>
      </c>
      <c r="G86" s="747">
        <v>0</v>
      </c>
      <c r="H86" s="743">
        <v>12</v>
      </c>
      <c r="I86" s="747">
        <v>0</v>
      </c>
      <c r="J86" s="747">
        <v>0</v>
      </c>
      <c r="K86" s="747">
        <v>0</v>
      </c>
      <c r="L86" s="747">
        <v>0</v>
      </c>
      <c r="M86" s="743">
        <v>60</v>
      </c>
      <c r="N86" s="747">
        <v>0</v>
      </c>
    </row>
    <row r="87" spans="2:14" s="517" customFormat="1" x14ac:dyDescent="0.25">
      <c r="B87" s="535" t="s">
        <v>1333</v>
      </c>
      <c r="C87" s="671" t="s">
        <v>224</v>
      </c>
      <c r="D87" s="107" t="s">
        <v>37</v>
      </c>
      <c r="E87" s="747">
        <v>4</v>
      </c>
      <c r="F87" s="747">
        <v>0</v>
      </c>
      <c r="G87" s="747">
        <v>0</v>
      </c>
      <c r="H87" s="743">
        <v>0</v>
      </c>
      <c r="I87" s="747">
        <v>0</v>
      </c>
      <c r="J87" s="747">
        <v>30</v>
      </c>
      <c r="K87" s="747">
        <v>0</v>
      </c>
      <c r="L87" s="747">
        <v>0</v>
      </c>
      <c r="M87" s="743">
        <v>0</v>
      </c>
      <c r="N87" s="747">
        <v>0</v>
      </c>
    </row>
    <row r="88" spans="2:14" s="517" customFormat="1" x14ac:dyDescent="0.25">
      <c r="B88" s="359" t="s">
        <v>1333</v>
      </c>
      <c r="C88" s="671" t="s">
        <v>1334</v>
      </c>
      <c r="D88" s="107" t="s">
        <v>37</v>
      </c>
      <c r="E88" s="747">
        <v>4</v>
      </c>
      <c r="F88" s="747">
        <v>0</v>
      </c>
      <c r="G88" s="747">
        <v>0</v>
      </c>
      <c r="H88" s="743">
        <v>0</v>
      </c>
      <c r="I88" s="747">
        <v>0</v>
      </c>
      <c r="J88" s="747">
        <v>30</v>
      </c>
      <c r="K88" s="747">
        <v>0</v>
      </c>
      <c r="L88" s="747">
        <v>0</v>
      </c>
      <c r="M88" s="743">
        <v>0</v>
      </c>
      <c r="N88" s="747">
        <v>0</v>
      </c>
    </row>
    <row r="89" spans="2:14" s="517" customFormat="1" x14ac:dyDescent="0.25">
      <c r="B89" s="359" t="s">
        <v>1333</v>
      </c>
      <c r="C89" s="671" t="s">
        <v>225</v>
      </c>
      <c r="D89" s="107" t="s">
        <v>37</v>
      </c>
      <c r="E89" s="747">
        <v>3</v>
      </c>
      <c r="F89" s="747">
        <v>0</v>
      </c>
      <c r="G89" s="747">
        <v>0</v>
      </c>
      <c r="H89" s="743">
        <v>0</v>
      </c>
      <c r="I89" s="747">
        <v>0</v>
      </c>
      <c r="J89" s="747">
        <v>12</v>
      </c>
      <c r="K89" s="747">
        <v>0</v>
      </c>
      <c r="L89" s="747">
        <v>0</v>
      </c>
      <c r="M89" s="743">
        <v>0</v>
      </c>
      <c r="N89" s="747">
        <v>0</v>
      </c>
    </row>
    <row r="90" spans="2:14" s="517" customFormat="1" x14ac:dyDescent="0.25">
      <c r="B90" s="359" t="s">
        <v>1333</v>
      </c>
      <c r="C90" s="671" t="s">
        <v>226</v>
      </c>
      <c r="D90" s="107" t="s">
        <v>37</v>
      </c>
      <c r="E90" s="747">
        <v>3</v>
      </c>
      <c r="F90" s="747">
        <v>0</v>
      </c>
      <c r="G90" s="747">
        <v>0</v>
      </c>
      <c r="H90" s="743">
        <v>0</v>
      </c>
      <c r="I90" s="747">
        <v>0</v>
      </c>
      <c r="J90" s="747">
        <v>12</v>
      </c>
      <c r="K90" s="747">
        <v>0</v>
      </c>
      <c r="L90" s="747">
        <v>0</v>
      </c>
      <c r="M90" s="743">
        <v>0</v>
      </c>
      <c r="N90" s="747">
        <v>0</v>
      </c>
    </row>
    <row r="91" spans="2:14" s="517" customFormat="1" x14ac:dyDescent="0.25">
      <c r="B91" s="359" t="s">
        <v>1333</v>
      </c>
      <c r="C91" s="671" t="s">
        <v>1632</v>
      </c>
      <c r="D91" s="107" t="s">
        <v>37</v>
      </c>
      <c r="E91" s="747">
        <v>3</v>
      </c>
      <c r="F91" s="747">
        <v>0</v>
      </c>
      <c r="G91" s="747">
        <v>0</v>
      </c>
      <c r="H91" s="743">
        <v>0</v>
      </c>
      <c r="I91" s="747">
        <v>0</v>
      </c>
      <c r="J91" s="747">
        <v>10</v>
      </c>
      <c r="K91" s="747">
        <v>0</v>
      </c>
      <c r="L91" s="747">
        <v>0</v>
      </c>
      <c r="M91" s="743">
        <v>0</v>
      </c>
      <c r="N91" s="747">
        <v>0</v>
      </c>
    </row>
    <row r="92" spans="2:14" s="517" customFormat="1" x14ac:dyDescent="0.25">
      <c r="B92" s="359" t="s">
        <v>1333</v>
      </c>
      <c r="C92" s="671" t="s">
        <v>1335</v>
      </c>
      <c r="D92" s="107" t="s">
        <v>37</v>
      </c>
      <c r="E92" s="747">
        <v>4</v>
      </c>
      <c r="F92" s="747">
        <v>0</v>
      </c>
      <c r="G92" s="747">
        <v>0</v>
      </c>
      <c r="H92" s="743">
        <v>0</v>
      </c>
      <c r="I92" s="747">
        <v>0</v>
      </c>
      <c r="J92" s="747">
        <v>20</v>
      </c>
      <c r="K92" s="747">
        <v>0</v>
      </c>
      <c r="L92" s="747">
        <v>0</v>
      </c>
      <c r="M92" s="743">
        <v>0</v>
      </c>
      <c r="N92" s="747">
        <v>0</v>
      </c>
    </row>
    <row r="93" spans="2:14" s="517" customFormat="1" x14ac:dyDescent="0.25">
      <c r="B93" s="359" t="s">
        <v>1333</v>
      </c>
      <c r="C93" s="671" t="s">
        <v>1336</v>
      </c>
      <c r="D93" s="107" t="s">
        <v>37</v>
      </c>
      <c r="E93" s="747">
        <v>40</v>
      </c>
      <c r="F93" s="747">
        <v>0</v>
      </c>
      <c r="G93" s="747">
        <v>0</v>
      </c>
      <c r="H93" s="743">
        <v>0</v>
      </c>
      <c r="I93" s="747">
        <v>0</v>
      </c>
      <c r="J93" s="747">
        <v>150</v>
      </c>
      <c r="K93" s="747">
        <v>0</v>
      </c>
      <c r="L93" s="747">
        <v>0</v>
      </c>
      <c r="M93" s="743">
        <v>0</v>
      </c>
      <c r="N93" s="747">
        <v>0</v>
      </c>
    </row>
    <row r="94" spans="2:14" s="517" customFormat="1" x14ac:dyDescent="0.25">
      <c r="B94" s="359" t="s">
        <v>1333</v>
      </c>
      <c r="C94" s="671" t="s">
        <v>1337</v>
      </c>
      <c r="D94" s="107" t="s">
        <v>37</v>
      </c>
      <c r="E94" s="747">
        <v>60</v>
      </c>
      <c r="F94" s="747">
        <v>0</v>
      </c>
      <c r="G94" s="747">
        <v>0</v>
      </c>
      <c r="H94" s="743">
        <v>0</v>
      </c>
      <c r="I94" s="747">
        <v>0</v>
      </c>
      <c r="J94" s="747">
        <v>250</v>
      </c>
      <c r="K94" s="747">
        <v>0</v>
      </c>
      <c r="L94" s="747">
        <v>0</v>
      </c>
      <c r="M94" s="743">
        <v>0</v>
      </c>
      <c r="N94" s="747">
        <v>0</v>
      </c>
    </row>
    <row r="95" spans="2:14" s="517" customFormat="1" x14ac:dyDescent="0.25">
      <c r="B95" s="359" t="s">
        <v>1333</v>
      </c>
      <c r="C95" s="671" t="s">
        <v>1338</v>
      </c>
      <c r="D95" s="107" t="s">
        <v>37</v>
      </c>
      <c r="E95" s="747">
        <v>0</v>
      </c>
      <c r="F95" s="747">
        <v>0</v>
      </c>
      <c r="G95" s="747">
        <v>0</v>
      </c>
      <c r="H95" s="743">
        <v>0</v>
      </c>
      <c r="I95" s="747">
        <v>0</v>
      </c>
      <c r="J95" s="747">
        <v>0</v>
      </c>
      <c r="K95" s="747">
        <v>0</v>
      </c>
      <c r="L95" s="747">
        <v>30</v>
      </c>
      <c r="M95" s="743">
        <v>0</v>
      </c>
      <c r="N95" s="747">
        <v>0</v>
      </c>
    </row>
    <row r="96" spans="2:14" s="517" customFormat="1" x14ac:dyDescent="0.25">
      <c r="B96" s="359" t="s">
        <v>1333</v>
      </c>
      <c r="C96" s="671" t="s">
        <v>1339</v>
      </c>
      <c r="D96" s="107" t="s">
        <v>37</v>
      </c>
      <c r="E96" s="747">
        <v>40</v>
      </c>
      <c r="F96" s="747">
        <v>0</v>
      </c>
      <c r="G96" s="747">
        <v>0</v>
      </c>
      <c r="H96" s="743">
        <v>0</v>
      </c>
      <c r="I96" s="747">
        <v>0</v>
      </c>
      <c r="J96" s="747">
        <v>90</v>
      </c>
      <c r="K96" s="747">
        <v>0</v>
      </c>
      <c r="L96" s="747">
        <v>0</v>
      </c>
      <c r="M96" s="743">
        <v>0</v>
      </c>
      <c r="N96" s="747">
        <v>0</v>
      </c>
    </row>
    <row r="97" spans="2:14" s="517" customFormat="1" x14ac:dyDescent="0.25">
      <c r="B97" s="359" t="s">
        <v>1333</v>
      </c>
      <c r="C97" s="671" t="s">
        <v>1340</v>
      </c>
      <c r="D97" s="107" t="s">
        <v>37</v>
      </c>
      <c r="E97" s="747">
        <v>0</v>
      </c>
      <c r="F97" s="747">
        <v>0</v>
      </c>
      <c r="G97" s="747">
        <v>0</v>
      </c>
      <c r="H97" s="743">
        <v>0</v>
      </c>
      <c r="I97" s="747">
        <v>0</v>
      </c>
      <c r="J97" s="747">
        <v>0</v>
      </c>
      <c r="K97" s="747">
        <v>0</v>
      </c>
      <c r="L97" s="747">
        <v>0</v>
      </c>
      <c r="M97" s="743">
        <v>0</v>
      </c>
      <c r="N97" s="747">
        <v>0</v>
      </c>
    </row>
    <row r="98" spans="2:14" s="517" customFormat="1" x14ac:dyDescent="0.25">
      <c r="B98" s="359" t="s">
        <v>1333</v>
      </c>
      <c r="C98" s="671" t="s">
        <v>1341</v>
      </c>
      <c r="D98" s="107" t="s">
        <v>37</v>
      </c>
      <c r="E98" s="747">
        <v>3</v>
      </c>
      <c r="F98" s="747">
        <v>0</v>
      </c>
      <c r="G98" s="747">
        <v>0</v>
      </c>
      <c r="H98" s="743">
        <v>0</v>
      </c>
      <c r="I98" s="747">
        <v>0</v>
      </c>
      <c r="J98" s="747">
        <v>4</v>
      </c>
      <c r="K98" s="747">
        <v>0</v>
      </c>
      <c r="L98" s="747">
        <v>0</v>
      </c>
      <c r="M98" s="743">
        <v>0</v>
      </c>
      <c r="N98" s="747">
        <v>0</v>
      </c>
    </row>
    <row r="99" spans="2:14" s="517" customFormat="1" x14ac:dyDescent="0.25">
      <c r="B99" s="359" t="s">
        <v>1333</v>
      </c>
      <c r="C99" s="671" t="s">
        <v>1342</v>
      </c>
      <c r="D99" s="107" t="s">
        <v>37</v>
      </c>
      <c r="E99" s="747">
        <v>1</v>
      </c>
      <c r="F99" s="747">
        <v>0</v>
      </c>
      <c r="G99" s="747">
        <v>0</v>
      </c>
      <c r="H99" s="743">
        <v>0</v>
      </c>
      <c r="I99" s="747">
        <v>0</v>
      </c>
      <c r="J99" s="747">
        <v>2</v>
      </c>
      <c r="K99" s="747">
        <v>0</v>
      </c>
      <c r="L99" s="747">
        <v>0</v>
      </c>
      <c r="M99" s="743">
        <v>0</v>
      </c>
      <c r="N99" s="747">
        <v>0</v>
      </c>
    </row>
    <row r="100" spans="2:14" s="517" customFormat="1" x14ac:dyDescent="0.25">
      <c r="B100" s="359" t="s">
        <v>1333</v>
      </c>
      <c r="C100" s="671" t="s">
        <v>1343</v>
      </c>
      <c r="D100" s="107" t="s">
        <v>37</v>
      </c>
      <c r="E100" s="747">
        <v>1</v>
      </c>
      <c r="F100" s="747">
        <v>0</v>
      </c>
      <c r="G100" s="747">
        <v>0</v>
      </c>
      <c r="H100" s="743">
        <v>0</v>
      </c>
      <c r="I100" s="747">
        <v>0</v>
      </c>
      <c r="J100" s="747">
        <v>2</v>
      </c>
      <c r="K100" s="747">
        <v>0</v>
      </c>
      <c r="L100" s="747">
        <v>0</v>
      </c>
      <c r="M100" s="743">
        <v>0</v>
      </c>
      <c r="N100" s="747">
        <v>0</v>
      </c>
    </row>
    <row r="101" spans="2:14" s="517" customFormat="1" x14ac:dyDescent="0.25">
      <c r="B101" s="359" t="s">
        <v>1333</v>
      </c>
      <c r="C101" s="671" t="s">
        <v>1344</v>
      </c>
      <c r="D101" s="107" t="s">
        <v>37</v>
      </c>
      <c r="E101" s="747">
        <v>5</v>
      </c>
      <c r="F101" s="747">
        <v>0</v>
      </c>
      <c r="G101" s="747">
        <v>0</v>
      </c>
      <c r="H101" s="743">
        <v>0</v>
      </c>
      <c r="I101" s="747">
        <v>0</v>
      </c>
      <c r="J101" s="747">
        <v>10</v>
      </c>
      <c r="K101" s="747">
        <v>0</v>
      </c>
      <c r="L101" s="747">
        <v>0</v>
      </c>
      <c r="M101" s="743">
        <v>0</v>
      </c>
      <c r="N101" s="747">
        <v>0</v>
      </c>
    </row>
    <row r="102" spans="2:14" s="517" customFormat="1" x14ac:dyDescent="0.25">
      <c r="B102" s="359" t="s">
        <v>1333</v>
      </c>
      <c r="C102" s="671" t="s">
        <v>1345</v>
      </c>
      <c r="D102" s="107" t="s">
        <v>37</v>
      </c>
      <c r="E102" s="747">
        <v>2</v>
      </c>
      <c r="F102" s="747">
        <v>0</v>
      </c>
      <c r="G102" s="747">
        <v>0</v>
      </c>
      <c r="H102" s="743">
        <v>0</v>
      </c>
      <c r="I102" s="747">
        <v>0</v>
      </c>
      <c r="J102" s="747">
        <v>5</v>
      </c>
      <c r="K102" s="747">
        <v>0</v>
      </c>
      <c r="L102" s="747">
        <v>0</v>
      </c>
      <c r="M102" s="743">
        <v>0</v>
      </c>
      <c r="N102" s="747">
        <v>0</v>
      </c>
    </row>
    <row r="103" spans="2:14" s="517" customFormat="1" x14ac:dyDescent="0.25">
      <c r="B103" s="359" t="s">
        <v>1333</v>
      </c>
      <c r="C103" s="671" t="s">
        <v>229</v>
      </c>
      <c r="D103" s="107" t="s">
        <v>37</v>
      </c>
      <c r="E103" s="747">
        <v>1</v>
      </c>
      <c r="F103" s="747">
        <v>0</v>
      </c>
      <c r="G103" s="747">
        <v>0</v>
      </c>
      <c r="H103" s="743">
        <v>0</v>
      </c>
      <c r="I103" s="747">
        <v>0</v>
      </c>
      <c r="J103" s="747">
        <v>1</v>
      </c>
      <c r="K103" s="747">
        <v>0</v>
      </c>
      <c r="L103" s="747">
        <v>5</v>
      </c>
      <c r="M103" s="743">
        <v>0</v>
      </c>
      <c r="N103" s="747">
        <v>0</v>
      </c>
    </row>
    <row r="104" spans="2:14" s="517" customFormat="1" ht="15.75" thickBot="1" x14ac:dyDescent="0.3">
      <c r="B104" s="360" t="s">
        <v>1333</v>
      </c>
      <c r="C104" s="671" t="s">
        <v>234</v>
      </c>
      <c r="D104" s="107" t="s">
        <v>37</v>
      </c>
      <c r="E104" s="747">
        <v>1</v>
      </c>
      <c r="F104" s="747">
        <v>0</v>
      </c>
      <c r="G104" s="747">
        <v>0</v>
      </c>
      <c r="H104" s="743">
        <v>0</v>
      </c>
      <c r="I104" s="747">
        <v>0</v>
      </c>
      <c r="J104" s="747">
        <v>1</v>
      </c>
      <c r="K104" s="747">
        <v>0</v>
      </c>
      <c r="L104" s="747">
        <v>1</v>
      </c>
      <c r="M104" s="743">
        <v>0</v>
      </c>
      <c r="N104" s="747">
        <v>0</v>
      </c>
    </row>
    <row r="105" spans="2:14" s="517" customFormat="1" ht="30" x14ac:dyDescent="0.25">
      <c r="B105" s="535" t="s">
        <v>1346</v>
      </c>
      <c r="C105" s="671" t="s">
        <v>1347</v>
      </c>
      <c r="D105" s="107" t="s">
        <v>78</v>
      </c>
      <c r="E105" s="747">
        <v>2</v>
      </c>
      <c r="F105" s="747">
        <v>0</v>
      </c>
      <c r="G105" s="747">
        <v>0</v>
      </c>
      <c r="H105" s="743">
        <v>0</v>
      </c>
      <c r="I105" s="747">
        <v>0</v>
      </c>
      <c r="J105" s="747">
        <v>16</v>
      </c>
      <c r="K105" s="747">
        <v>0</v>
      </c>
      <c r="L105" s="747">
        <v>0</v>
      </c>
      <c r="M105" s="743">
        <v>0</v>
      </c>
      <c r="N105" s="747">
        <v>0</v>
      </c>
    </row>
    <row r="106" spans="2:14" s="517" customFormat="1" ht="30" x14ac:dyDescent="0.25">
      <c r="B106" s="359" t="s">
        <v>1346</v>
      </c>
      <c r="C106" s="671" t="s">
        <v>1348</v>
      </c>
      <c r="D106" s="107" t="s">
        <v>78</v>
      </c>
      <c r="E106" s="747">
        <v>4</v>
      </c>
      <c r="F106" s="747">
        <v>0</v>
      </c>
      <c r="G106" s="747">
        <v>0</v>
      </c>
      <c r="H106" s="743">
        <v>0</v>
      </c>
      <c r="I106" s="747">
        <v>0</v>
      </c>
      <c r="J106" s="747">
        <v>12</v>
      </c>
      <c r="K106" s="747">
        <v>0</v>
      </c>
      <c r="L106" s="747">
        <v>0</v>
      </c>
      <c r="M106" s="743">
        <v>0</v>
      </c>
      <c r="N106" s="747">
        <v>0</v>
      </c>
    </row>
    <row r="107" spans="2:14" ht="30" x14ac:dyDescent="0.25">
      <c r="B107" s="359" t="s">
        <v>1346</v>
      </c>
      <c r="C107" s="671" t="s">
        <v>1349</v>
      </c>
      <c r="D107" s="107" t="s">
        <v>78</v>
      </c>
      <c r="E107" s="747">
        <v>8</v>
      </c>
      <c r="F107" s="747">
        <v>0</v>
      </c>
      <c r="G107" s="747">
        <v>0</v>
      </c>
      <c r="H107" s="743">
        <v>0</v>
      </c>
      <c r="I107" s="747">
        <v>0</v>
      </c>
      <c r="J107" s="747">
        <v>32</v>
      </c>
      <c r="K107" s="747">
        <v>0</v>
      </c>
      <c r="L107" s="747">
        <v>0</v>
      </c>
      <c r="M107" s="743">
        <v>0</v>
      </c>
      <c r="N107" s="747">
        <v>0</v>
      </c>
    </row>
    <row r="108" spans="2:14" ht="30" x14ac:dyDescent="0.25">
      <c r="B108" s="359" t="s">
        <v>1346</v>
      </c>
      <c r="C108" s="671" t="s">
        <v>1350</v>
      </c>
      <c r="D108" s="107" t="s">
        <v>78</v>
      </c>
      <c r="E108" s="747">
        <v>8</v>
      </c>
      <c r="F108" s="747">
        <v>0</v>
      </c>
      <c r="G108" s="747">
        <v>0</v>
      </c>
      <c r="H108" s="743">
        <v>0</v>
      </c>
      <c r="I108" s="747">
        <v>0</v>
      </c>
      <c r="J108" s="747">
        <v>32</v>
      </c>
      <c r="K108" s="747">
        <v>0</v>
      </c>
      <c r="L108" s="747">
        <v>0</v>
      </c>
      <c r="M108" s="743">
        <v>0</v>
      </c>
      <c r="N108" s="747">
        <v>0</v>
      </c>
    </row>
    <row r="109" spans="2:14" s="517" customFormat="1" ht="30" x14ac:dyDescent="0.25">
      <c r="B109" s="359" t="s">
        <v>1346</v>
      </c>
      <c r="C109" s="671" t="s">
        <v>1351</v>
      </c>
      <c r="D109" s="107" t="s">
        <v>78</v>
      </c>
      <c r="E109" s="747">
        <v>12</v>
      </c>
      <c r="F109" s="747">
        <v>0</v>
      </c>
      <c r="G109" s="747">
        <v>0</v>
      </c>
      <c r="H109" s="743">
        <v>0</v>
      </c>
      <c r="I109" s="747">
        <v>0</v>
      </c>
      <c r="J109" s="747">
        <v>48</v>
      </c>
      <c r="K109" s="747">
        <v>0</v>
      </c>
      <c r="L109" s="747">
        <v>0</v>
      </c>
      <c r="M109" s="743">
        <v>0</v>
      </c>
      <c r="N109" s="747">
        <v>0</v>
      </c>
    </row>
    <row r="110" spans="2:14" s="517" customFormat="1" x14ac:dyDescent="0.25">
      <c r="B110" s="359" t="s">
        <v>1346</v>
      </c>
      <c r="C110" s="671" t="s">
        <v>230</v>
      </c>
      <c r="D110" s="107" t="s">
        <v>37</v>
      </c>
      <c r="E110" s="747">
        <v>50</v>
      </c>
      <c r="F110" s="747">
        <v>0</v>
      </c>
      <c r="G110" s="747">
        <v>0</v>
      </c>
      <c r="H110" s="743">
        <v>0</v>
      </c>
      <c r="I110" s="747">
        <v>0</v>
      </c>
      <c r="J110" s="747">
        <v>100</v>
      </c>
      <c r="K110" s="747">
        <v>0</v>
      </c>
      <c r="L110" s="747">
        <v>0</v>
      </c>
      <c r="M110" s="743">
        <v>0</v>
      </c>
      <c r="N110" s="747">
        <v>0</v>
      </c>
    </row>
    <row r="111" spans="2:14" s="517" customFormat="1" x14ac:dyDescent="0.25">
      <c r="B111" s="359" t="s">
        <v>1346</v>
      </c>
      <c r="C111" s="671" t="s">
        <v>231</v>
      </c>
      <c r="D111" s="107" t="s">
        <v>37</v>
      </c>
      <c r="E111" s="747">
        <v>0</v>
      </c>
      <c r="F111" s="747">
        <v>0</v>
      </c>
      <c r="G111" s="747">
        <v>0</v>
      </c>
      <c r="H111" s="743">
        <v>0</v>
      </c>
      <c r="I111" s="747">
        <v>0</v>
      </c>
      <c r="J111" s="747">
        <v>0</v>
      </c>
      <c r="K111" s="747">
        <v>0</v>
      </c>
      <c r="L111" s="747">
        <v>50</v>
      </c>
      <c r="M111" s="743">
        <v>0</v>
      </c>
      <c r="N111" s="747">
        <v>0</v>
      </c>
    </row>
    <row r="112" spans="2:14" s="517" customFormat="1" x14ac:dyDescent="0.25">
      <c r="B112" s="359" t="s">
        <v>1346</v>
      </c>
      <c r="C112" s="671" t="s">
        <v>232</v>
      </c>
      <c r="D112" s="107" t="s">
        <v>37</v>
      </c>
      <c r="E112" s="747">
        <v>100</v>
      </c>
      <c r="F112" s="747">
        <v>0</v>
      </c>
      <c r="G112" s="747">
        <v>0</v>
      </c>
      <c r="H112" s="743">
        <v>0</v>
      </c>
      <c r="I112" s="747">
        <v>0</v>
      </c>
      <c r="J112" s="747">
        <v>190</v>
      </c>
      <c r="K112" s="747">
        <v>0</v>
      </c>
      <c r="L112" s="747">
        <v>0</v>
      </c>
      <c r="M112" s="743">
        <v>0</v>
      </c>
      <c r="N112" s="747">
        <v>0</v>
      </c>
    </row>
    <row r="113" spans="2:14" s="517" customFormat="1" ht="15.75" thickBot="1" x14ac:dyDescent="0.3">
      <c r="B113" s="360" t="s">
        <v>1346</v>
      </c>
      <c r="C113" s="721" t="s">
        <v>2556</v>
      </c>
      <c r="D113" s="107" t="s">
        <v>37</v>
      </c>
      <c r="E113" s="747">
        <v>0</v>
      </c>
      <c r="F113" s="747">
        <v>0</v>
      </c>
      <c r="G113" s="747">
        <v>0</v>
      </c>
      <c r="H113" s="743">
        <v>0</v>
      </c>
      <c r="I113" s="747">
        <v>0</v>
      </c>
      <c r="J113" s="747">
        <v>0</v>
      </c>
      <c r="K113" s="747">
        <v>0</v>
      </c>
      <c r="L113" s="747">
        <v>50</v>
      </c>
      <c r="M113" s="743">
        <v>0</v>
      </c>
      <c r="N113" s="747">
        <v>0</v>
      </c>
    </row>
    <row r="114" spans="2:14" s="517" customFormat="1" x14ac:dyDescent="0.25">
      <c r="B114" s="535" t="s">
        <v>1352</v>
      </c>
      <c r="C114" s="666" t="s">
        <v>1353</v>
      </c>
      <c r="D114" s="107" t="s">
        <v>78</v>
      </c>
      <c r="E114" s="747">
        <v>1</v>
      </c>
      <c r="F114" s="747">
        <v>0</v>
      </c>
      <c r="G114" s="747">
        <v>0</v>
      </c>
      <c r="H114" s="743">
        <v>0</v>
      </c>
      <c r="I114" s="747">
        <v>0</v>
      </c>
      <c r="J114" s="747">
        <v>8</v>
      </c>
      <c r="K114" s="747">
        <v>0</v>
      </c>
      <c r="L114" s="747">
        <v>0</v>
      </c>
      <c r="M114" s="743">
        <v>0</v>
      </c>
      <c r="N114" s="747">
        <v>0</v>
      </c>
    </row>
    <row r="115" spans="2:14" s="517" customFormat="1" x14ac:dyDescent="0.25">
      <c r="B115" s="359" t="s">
        <v>1352</v>
      </c>
      <c r="C115" s="666" t="s">
        <v>1354</v>
      </c>
      <c r="D115" s="107" t="s">
        <v>78</v>
      </c>
      <c r="E115" s="747">
        <v>2</v>
      </c>
      <c r="F115" s="747">
        <v>0</v>
      </c>
      <c r="G115" s="747">
        <v>0</v>
      </c>
      <c r="H115" s="743">
        <v>0</v>
      </c>
      <c r="I115" s="747">
        <v>0</v>
      </c>
      <c r="J115" s="747">
        <v>12</v>
      </c>
      <c r="K115" s="747">
        <v>0</v>
      </c>
      <c r="L115" s="747">
        <v>0</v>
      </c>
      <c r="M115" s="743">
        <v>0</v>
      </c>
      <c r="N115" s="747">
        <v>0</v>
      </c>
    </row>
    <row r="116" spans="2:14" s="517" customFormat="1" x14ac:dyDescent="0.25">
      <c r="B116" s="359" t="s">
        <v>1352</v>
      </c>
      <c r="C116" s="671" t="s">
        <v>1355</v>
      </c>
      <c r="D116" s="107" t="s">
        <v>37</v>
      </c>
      <c r="E116" s="747">
        <v>2</v>
      </c>
      <c r="F116" s="747">
        <v>0</v>
      </c>
      <c r="G116" s="747">
        <v>0</v>
      </c>
      <c r="H116" s="743">
        <v>0</v>
      </c>
      <c r="I116" s="747">
        <v>0</v>
      </c>
      <c r="J116" s="747">
        <v>2</v>
      </c>
      <c r="K116" s="747">
        <v>0</v>
      </c>
      <c r="L116" s="747">
        <v>0</v>
      </c>
      <c r="M116" s="743">
        <v>0</v>
      </c>
      <c r="N116" s="747">
        <v>0</v>
      </c>
    </row>
    <row r="117" spans="2:14" s="517" customFormat="1" x14ac:dyDescent="0.25">
      <c r="B117" s="359" t="s">
        <v>1352</v>
      </c>
      <c r="C117" s="671" t="s">
        <v>227</v>
      </c>
      <c r="D117" s="107" t="s">
        <v>37</v>
      </c>
      <c r="E117" s="747">
        <v>48</v>
      </c>
      <c r="F117" s="747">
        <v>0</v>
      </c>
      <c r="G117" s="747">
        <v>0</v>
      </c>
      <c r="H117" s="743">
        <v>0</v>
      </c>
      <c r="I117" s="747">
        <v>0</v>
      </c>
      <c r="J117" s="747">
        <v>120</v>
      </c>
      <c r="K117" s="747">
        <v>0</v>
      </c>
      <c r="L117" s="747">
        <v>0</v>
      </c>
      <c r="M117" s="743">
        <v>0</v>
      </c>
      <c r="N117" s="747">
        <v>0</v>
      </c>
    </row>
    <row r="118" spans="2:14" s="517" customFormat="1" x14ac:dyDescent="0.25">
      <c r="B118" s="359" t="s">
        <v>1352</v>
      </c>
      <c r="C118" s="671" t="s">
        <v>228</v>
      </c>
      <c r="D118" s="107" t="s">
        <v>37</v>
      </c>
      <c r="E118" s="747">
        <v>20</v>
      </c>
      <c r="F118" s="747">
        <v>0</v>
      </c>
      <c r="G118" s="747">
        <v>0</v>
      </c>
      <c r="H118" s="743">
        <v>0</v>
      </c>
      <c r="I118" s="747">
        <v>0</v>
      </c>
      <c r="J118" s="747">
        <v>40</v>
      </c>
      <c r="K118" s="747">
        <v>0</v>
      </c>
      <c r="L118" s="747">
        <v>0</v>
      </c>
      <c r="M118" s="743">
        <v>0</v>
      </c>
      <c r="N118" s="747">
        <v>0</v>
      </c>
    </row>
    <row r="119" spans="2:14" s="517" customFormat="1" x14ac:dyDescent="0.25">
      <c r="B119" s="359" t="s">
        <v>1352</v>
      </c>
      <c r="C119" s="671" t="s">
        <v>255</v>
      </c>
      <c r="D119" s="107" t="s">
        <v>37</v>
      </c>
      <c r="E119" s="747">
        <v>8</v>
      </c>
      <c r="F119" s="747">
        <v>0</v>
      </c>
      <c r="G119" s="747">
        <v>0</v>
      </c>
      <c r="H119" s="743">
        <v>0</v>
      </c>
      <c r="I119" s="747">
        <v>0</v>
      </c>
      <c r="J119" s="747">
        <v>24</v>
      </c>
      <c r="K119" s="747">
        <v>0</v>
      </c>
      <c r="L119" s="747">
        <v>0</v>
      </c>
      <c r="M119" s="743">
        <v>0</v>
      </c>
      <c r="N119" s="747">
        <v>0</v>
      </c>
    </row>
    <row r="120" spans="2:14" s="517" customFormat="1" x14ac:dyDescent="0.25">
      <c r="B120" s="359" t="s">
        <v>1352</v>
      </c>
      <c r="C120" s="671" t="s">
        <v>243</v>
      </c>
      <c r="D120" s="107" t="s">
        <v>37</v>
      </c>
      <c r="E120" s="747">
        <v>12</v>
      </c>
      <c r="F120" s="747">
        <v>0</v>
      </c>
      <c r="G120" s="747">
        <v>0</v>
      </c>
      <c r="H120" s="743">
        <v>0</v>
      </c>
      <c r="I120" s="747">
        <v>0</v>
      </c>
      <c r="J120" s="747">
        <v>130</v>
      </c>
      <c r="K120" s="747">
        <v>0</v>
      </c>
      <c r="L120" s="747">
        <v>0</v>
      </c>
      <c r="M120" s="743">
        <v>0</v>
      </c>
      <c r="N120" s="747">
        <v>0</v>
      </c>
    </row>
    <row r="121" spans="2:14" s="517" customFormat="1" ht="47.25" x14ac:dyDescent="0.25">
      <c r="B121" s="362" t="s">
        <v>1356</v>
      </c>
      <c r="C121" s="672" t="s">
        <v>1931</v>
      </c>
      <c r="D121" s="107" t="s">
        <v>37</v>
      </c>
      <c r="E121" s="747">
        <v>0</v>
      </c>
      <c r="F121" s="747">
        <v>0</v>
      </c>
      <c r="G121" s="747">
        <v>0</v>
      </c>
      <c r="H121" s="743">
        <v>0</v>
      </c>
      <c r="I121" s="747">
        <v>0</v>
      </c>
      <c r="J121" s="747">
        <v>0</v>
      </c>
      <c r="K121" s="747">
        <v>3000</v>
      </c>
      <c r="L121" s="747">
        <v>0</v>
      </c>
      <c r="M121" s="743">
        <v>0</v>
      </c>
      <c r="N121" s="747">
        <v>0</v>
      </c>
    </row>
    <row r="122" spans="2:14" s="517" customFormat="1" ht="31.5" x14ac:dyDescent="0.25">
      <c r="B122" s="718" t="s">
        <v>1356</v>
      </c>
      <c r="C122" s="672" t="s">
        <v>1932</v>
      </c>
      <c r="D122" s="107" t="s">
        <v>37</v>
      </c>
      <c r="E122" s="747">
        <v>0</v>
      </c>
      <c r="F122" s="747">
        <v>0</v>
      </c>
      <c r="G122" s="747">
        <v>0</v>
      </c>
      <c r="H122" s="743">
        <v>0</v>
      </c>
      <c r="I122" s="747">
        <v>0</v>
      </c>
      <c r="J122" s="747">
        <v>0</v>
      </c>
      <c r="K122" s="747">
        <v>300</v>
      </c>
      <c r="L122" s="747">
        <v>0</v>
      </c>
      <c r="M122" s="743">
        <v>0</v>
      </c>
      <c r="N122" s="747">
        <v>0</v>
      </c>
    </row>
    <row r="123" spans="2:14" s="517" customFormat="1" ht="63" x14ac:dyDescent="0.25">
      <c r="B123" s="718" t="s">
        <v>1356</v>
      </c>
      <c r="C123" s="672" t="s">
        <v>1933</v>
      </c>
      <c r="D123" s="98" t="s">
        <v>37</v>
      </c>
      <c r="E123" s="747">
        <v>0</v>
      </c>
      <c r="F123" s="747">
        <v>0</v>
      </c>
      <c r="G123" s="747">
        <v>0</v>
      </c>
      <c r="H123" s="743">
        <v>0</v>
      </c>
      <c r="I123" s="747">
        <v>0</v>
      </c>
      <c r="J123" s="747">
        <v>0</v>
      </c>
      <c r="K123" s="747">
        <v>75</v>
      </c>
      <c r="L123" s="747">
        <v>0</v>
      </c>
      <c r="M123" s="743">
        <v>0</v>
      </c>
      <c r="N123" s="747">
        <v>0</v>
      </c>
    </row>
    <row r="124" spans="2:14" s="517" customFormat="1" ht="31.5" x14ac:dyDescent="0.25">
      <c r="B124" s="718" t="s">
        <v>1356</v>
      </c>
      <c r="C124" s="672" t="s">
        <v>1934</v>
      </c>
      <c r="D124" s="98" t="s">
        <v>37</v>
      </c>
      <c r="E124" s="747">
        <v>0</v>
      </c>
      <c r="F124" s="747">
        <v>0</v>
      </c>
      <c r="G124" s="747">
        <v>0</v>
      </c>
      <c r="H124" s="743">
        <v>0</v>
      </c>
      <c r="I124" s="747">
        <v>0</v>
      </c>
      <c r="J124" s="747">
        <v>0</v>
      </c>
      <c r="K124" s="747">
        <v>38</v>
      </c>
      <c r="L124" s="747">
        <v>0</v>
      </c>
      <c r="M124" s="743">
        <v>0</v>
      </c>
      <c r="N124" s="747">
        <v>0</v>
      </c>
    </row>
    <row r="125" spans="2:14" ht="31.5" x14ac:dyDescent="0.25">
      <c r="B125" s="718" t="s">
        <v>1356</v>
      </c>
      <c r="C125" s="672" t="s">
        <v>1935</v>
      </c>
      <c r="D125" s="107" t="s">
        <v>37</v>
      </c>
      <c r="E125" s="747">
        <v>0</v>
      </c>
      <c r="F125" s="747">
        <v>0</v>
      </c>
      <c r="G125" s="747">
        <v>0</v>
      </c>
      <c r="H125" s="743">
        <v>0</v>
      </c>
      <c r="I125" s="747">
        <v>0</v>
      </c>
      <c r="J125" s="747">
        <v>0</v>
      </c>
      <c r="K125" s="747">
        <v>19</v>
      </c>
      <c r="L125" s="747">
        <v>0</v>
      </c>
      <c r="M125" s="743">
        <v>0</v>
      </c>
      <c r="N125" s="747">
        <v>0</v>
      </c>
    </row>
    <row r="126" spans="2:14" ht="31.5" x14ac:dyDescent="0.25">
      <c r="B126" s="718" t="s">
        <v>1356</v>
      </c>
      <c r="C126" s="672" t="s">
        <v>1936</v>
      </c>
      <c r="D126" s="107" t="s">
        <v>37</v>
      </c>
      <c r="E126" s="747">
        <v>0</v>
      </c>
      <c r="F126" s="747">
        <v>0</v>
      </c>
      <c r="G126" s="747">
        <v>0</v>
      </c>
      <c r="H126" s="743">
        <v>0</v>
      </c>
      <c r="I126" s="747">
        <v>0</v>
      </c>
      <c r="J126" s="747">
        <v>0</v>
      </c>
      <c r="K126" s="747">
        <v>15</v>
      </c>
      <c r="L126" s="747">
        <v>0</v>
      </c>
      <c r="M126" s="743">
        <v>0</v>
      </c>
      <c r="N126" s="747">
        <v>0</v>
      </c>
    </row>
    <row r="127" spans="2:14" ht="31.5" x14ac:dyDescent="0.25">
      <c r="B127" s="718" t="s">
        <v>1356</v>
      </c>
      <c r="C127" s="672" t="s">
        <v>1937</v>
      </c>
      <c r="D127" s="107" t="s">
        <v>37</v>
      </c>
      <c r="E127" s="747">
        <v>0</v>
      </c>
      <c r="F127" s="747">
        <v>0</v>
      </c>
      <c r="G127" s="747">
        <v>0</v>
      </c>
      <c r="H127" s="743">
        <v>0</v>
      </c>
      <c r="I127" s="747">
        <v>0</v>
      </c>
      <c r="J127" s="747">
        <v>0</v>
      </c>
      <c r="K127" s="747">
        <v>15</v>
      </c>
      <c r="L127" s="747">
        <v>0</v>
      </c>
      <c r="M127" s="743">
        <v>0</v>
      </c>
      <c r="N127" s="747">
        <v>0</v>
      </c>
    </row>
    <row r="128" spans="2:14" ht="31.5" x14ac:dyDescent="0.25">
      <c r="B128" s="718" t="s">
        <v>1356</v>
      </c>
      <c r="C128" s="672" t="s">
        <v>1938</v>
      </c>
      <c r="D128" s="107" t="s">
        <v>37</v>
      </c>
      <c r="E128" s="747">
        <v>0</v>
      </c>
      <c r="F128" s="747">
        <v>0</v>
      </c>
      <c r="G128" s="747">
        <v>0</v>
      </c>
      <c r="H128" s="743">
        <v>0</v>
      </c>
      <c r="I128" s="747">
        <v>0</v>
      </c>
      <c r="J128" s="747">
        <v>0</v>
      </c>
      <c r="K128" s="747">
        <v>15</v>
      </c>
      <c r="L128" s="747">
        <v>0</v>
      </c>
      <c r="M128" s="743">
        <v>0</v>
      </c>
      <c r="N128" s="747">
        <v>0</v>
      </c>
    </row>
    <row r="129" spans="2:14" ht="31.5" x14ac:dyDescent="0.25">
      <c r="B129" s="718" t="s">
        <v>1356</v>
      </c>
      <c r="C129" s="672" t="s">
        <v>1939</v>
      </c>
      <c r="D129" s="107" t="s">
        <v>37</v>
      </c>
      <c r="E129" s="747">
        <v>0</v>
      </c>
      <c r="F129" s="747">
        <v>0</v>
      </c>
      <c r="G129" s="747">
        <v>0</v>
      </c>
      <c r="H129" s="743">
        <v>0</v>
      </c>
      <c r="I129" s="747">
        <v>0</v>
      </c>
      <c r="J129" s="747">
        <v>0</v>
      </c>
      <c r="K129" s="747">
        <v>30</v>
      </c>
      <c r="L129" s="747">
        <v>0</v>
      </c>
      <c r="M129" s="743">
        <v>0</v>
      </c>
      <c r="N129" s="747">
        <v>0</v>
      </c>
    </row>
    <row r="130" spans="2:14" ht="31.5" x14ac:dyDescent="0.25">
      <c r="B130" s="718" t="s">
        <v>1356</v>
      </c>
      <c r="C130" s="672" t="s">
        <v>1940</v>
      </c>
      <c r="D130" s="107" t="s">
        <v>37</v>
      </c>
      <c r="E130" s="747">
        <v>0</v>
      </c>
      <c r="F130" s="747">
        <v>0</v>
      </c>
      <c r="G130" s="747">
        <v>0</v>
      </c>
      <c r="H130" s="743">
        <v>0</v>
      </c>
      <c r="I130" s="747">
        <v>0</v>
      </c>
      <c r="J130" s="747">
        <v>0</v>
      </c>
      <c r="K130" s="747">
        <v>6</v>
      </c>
      <c r="L130" s="747">
        <v>0</v>
      </c>
      <c r="M130" s="743">
        <v>0</v>
      </c>
      <c r="N130" s="747">
        <v>0</v>
      </c>
    </row>
    <row r="131" spans="2:14" ht="31.5" x14ac:dyDescent="0.25">
      <c r="B131" s="718" t="s">
        <v>1356</v>
      </c>
      <c r="C131" s="672" t="s">
        <v>1941</v>
      </c>
      <c r="D131" s="107" t="s">
        <v>37</v>
      </c>
      <c r="E131" s="747">
        <v>0</v>
      </c>
      <c r="F131" s="747">
        <v>0</v>
      </c>
      <c r="G131" s="747">
        <v>0</v>
      </c>
      <c r="H131" s="743">
        <v>0</v>
      </c>
      <c r="I131" s="747">
        <v>0</v>
      </c>
      <c r="J131" s="747">
        <v>0</v>
      </c>
      <c r="K131" s="747">
        <v>25</v>
      </c>
      <c r="L131" s="747">
        <v>0</v>
      </c>
      <c r="M131" s="743">
        <v>0</v>
      </c>
      <c r="N131" s="747">
        <v>0</v>
      </c>
    </row>
    <row r="132" spans="2:14" ht="31.5" x14ac:dyDescent="0.25">
      <c r="B132" s="718" t="s">
        <v>1356</v>
      </c>
      <c r="C132" s="672" t="s">
        <v>1942</v>
      </c>
      <c r="D132" s="107" t="s">
        <v>37</v>
      </c>
      <c r="E132" s="747">
        <v>0</v>
      </c>
      <c r="F132" s="747">
        <v>0</v>
      </c>
      <c r="G132" s="747">
        <v>0</v>
      </c>
      <c r="H132" s="743">
        <v>0</v>
      </c>
      <c r="I132" s="747">
        <v>0</v>
      </c>
      <c r="J132" s="747">
        <v>0</v>
      </c>
      <c r="K132" s="747">
        <v>10</v>
      </c>
      <c r="L132" s="747">
        <v>0</v>
      </c>
      <c r="M132" s="743">
        <v>0</v>
      </c>
      <c r="N132" s="747">
        <v>0</v>
      </c>
    </row>
    <row r="133" spans="2:14" ht="31.5" x14ac:dyDescent="0.25">
      <c r="B133" s="718" t="s">
        <v>1356</v>
      </c>
      <c r="C133" s="672" t="s">
        <v>1943</v>
      </c>
      <c r="D133" s="107" t="s">
        <v>37</v>
      </c>
      <c r="E133" s="747">
        <v>0</v>
      </c>
      <c r="F133" s="747">
        <v>0</v>
      </c>
      <c r="G133" s="747">
        <v>0</v>
      </c>
      <c r="H133" s="743">
        <v>0</v>
      </c>
      <c r="I133" s="747">
        <v>0</v>
      </c>
      <c r="J133" s="747">
        <v>0</v>
      </c>
      <c r="K133" s="747">
        <v>15</v>
      </c>
      <c r="L133" s="747">
        <v>0</v>
      </c>
      <c r="M133" s="743">
        <v>0</v>
      </c>
      <c r="N133" s="747">
        <v>0</v>
      </c>
    </row>
    <row r="134" spans="2:14" ht="31.5" x14ac:dyDescent="0.25">
      <c r="B134" s="718" t="s">
        <v>1356</v>
      </c>
      <c r="C134" s="672" t="s">
        <v>1944</v>
      </c>
      <c r="D134" s="107" t="s">
        <v>37</v>
      </c>
      <c r="E134" s="747">
        <v>0</v>
      </c>
      <c r="F134" s="747">
        <v>0</v>
      </c>
      <c r="G134" s="747">
        <v>0</v>
      </c>
      <c r="H134" s="743">
        <v>0</v>
      </c>
      <c r="I134" s="747">
        <v>0</v>
      </c>
      <c r="J134" s="747">
        <v>0</v>
      </c>
      <c r="K134" s="747">
        <v>15</v>
      </c>
      <c r="L134" s="747">
        <v>0</v>
      </c>
      <c r="M134" s="743">
        <v>0</v>
      </c>
      <c r="N134" s="747">
        <v>0</v>
      </c>
    </row>
    <row r="135" spans="2:14" ht="31.5" x14ac:dyDescent="0.25">
      <c r="B135" s="718" t="s">
        <v>1356</v>
      </c>
      <c r="C135" s="672" t="s">
        <v>1945</v>
      </c>
      <c r="D135" s="107" t="s">
        <v>37</v>
      </c>
      <c r="E135" s="747">
        <v>0</v>
      </c>
      <c r="F135" s="747">
        <v>0</v>
      </c>
      <c r="G135" s="747">
        <v>0</v>
      </c>
      <c r="H135" s="743">
        <v>0</v>
      </c>
      <c r="I135" s="747">
        <v>0</v>
      </c>
      <c r="J135" s="747">
        <v>0</v>
      </c>
      <c r="K135" s="747">
        <v>15</v>
      </c>
      <c r="L135" s="747">
        <v>0</v>
      </c>
      <c r="M135" s="743">
        <v>0</v>
      </c>
      <c r="N135" s="747">
        <v>0</v>
      </c>
    </row>
    <row r="136" spans="2:14" ht="31.5" x14ac:dyDescent="0.25">
      <c r="B136" s="718" t="s">
        <v>1356</v>
      </c>
      <c r="C136" s="672" t="s">
        <v>1946</v>
      </c>
      <c r="D136" s="107" t="s">
        <v>37</v>
      </c>
      <c r="E136" s="747">
        <v>0</v>
      </c>
      <c r="F136" s="747">
        <v>0</v>
      </c>
      <c r="G136" s="747">
        <v>0</v>
      </c>
      <c r="H136" s="743">
        <v>0</v>
      </c>
      <c r="I136" s="747">
        <v>0</v>
      </c>
      <c r="J136" s="747">
        <v>0</v>
      </c>
      <c r="K136" s="747">
        <v>15</v>
      </c>
      <c r="L136" s="747">
        <v>0</v>
      </c>
      <c r="M136" s="743">
        <v>0</v>
      </c>
      <c r="N136" s="747">
        <v>0</v>
      </c>
    </row>
    <row r="137" spans="2:14" ht="47.25" x14ac:dyDescent="0.25">
      <c r="B137" s="718" t="s">
        <v>1356</v>
      </c>
      <c r="C137" s="672" t="s">
        <v>1947</v>
      </c>
      <c r="D137" s="107" t="s">
        <v>37</v>
      </c>
      <c r="E137" s="747">
        <v>0</v>
      </c>
      <c r="F137" s="747">
        <v>0</v>
      </c>
      <c r="G137" s="747">
        <v>0</v>
      </c>
      <c r="H137" s="743">
        <v>0</v>
      </c>
      <c r="I137" s="747">
        <v>0</v>
      </c>
      <c r="J137" s="747">
        <v>0</v>
      </c>
      <c r="K137" s="747">
        <v>22</v>
      </c>
      <c r="L137" s="747">
        <v>0</v>
      </c>
      <c r="M137" s="743">
        <v>0</v>
      </c>
      <c r="N137" s="747">
        <v>0</v>
      </c>
    </row>
    <row r="138" spans="2:14" ht="31.5" x14ac:dyDescent="0.25">
      <c r="B138" s="718" t="s">
        <v>1356</v>
      </c>
      <c r="C138" s="672" t="s">
        <v>1948</v>
      </c>
      <c r="D138" s="107" t="s">
        <v>37</v>
      </c>
      <c r="E138" s="747">
        <v>0</v>
      </c>
      <c r="F138" s="747">
        <v>0</v>
      </c>
      <c r="G138" s="747">
        <v>0</v>
      </c>
      <c r="H138" s="743">
        <v>0</v>
      </c>
      <c r="I138" s="747">
        <v>0</v>
      </c>
      <c r="J138" s="747">
        <v>0</v>
      </c>
      <c r="K138" s="747">
        <v>22</v>
      </c>
      <c r="L138" s="747">
        <v>0</v>
      </c>
      <c r="M138" s="743">
        <v>0</v>
      </c>
      <c r="N138" s="747">
        <v>0</v>
      </c>
    </row>
    <row r="139" spans="2:14" ht="31.5" x14ac:dyDescent="0.25">
      <c r="B139" s="718" t="s">
        <v>1356</v>
      </c>
      <c r="C139" s="672" t="s">
        <v>1949</v>
      </c>
      <c r="D139" s="107" t="s">
        <v>37</v>
      </c>
      <c r="E139" s="747">
        <v>0</v>
      </c>
      <c r="F139" s="747">
        <v>0</v>
      </c>
      <c r="G139" s="747">
        <v>0</v>
      </c>
      <c r="H139" s="743">
        <v>0</v>
      </c>
      <c r="I139" s="747">
        <v>0</v>
      </c>
      <c r="J139" s="747">
        <v>0</v>
      </c>
      <c r="K139" s="747">
        <v>15</v>
      </c>
      <c r="L139" s="747">
        <v>0</v>
      </c>
      <c r="M139" s="743">
        <v>0</v>
      </c>
      <c r="N139" s="747">
        <v>0</v>
      </c>
    </row>
    <row r="140" spans="2:14" s="517" customFormat="1" ht="31.5" x14ac:dyDescent="0.25">
      <c r="B140" s="718" t="s">
        <v>1356</v>
      </c>
      <c r="C140" s="672" t="s">
        <v>1950</v>
      </c>
      <c r="D140" s="107" t="s">
        <v>37</v>
      </c>
      <c r="E140" s="747">
        <v>0</v>
      </c>
      <c r="F140" s="747">
        <v>0</v>
      </c>
      <c r="G140" s="747">
        <v>0</v>
      </c>
      <c r="H140" s="743">
        <v>0</v>
      </c>
      <c r="I140" s="747">
        <v>0</v>
      </c>
      <c r="J140" s="747">
        <v>0</v>
      </c>
      <c r="K140" s="747">
        <v>15</v>
      </c>
      <c r="L140" s="747">
        <v>0</v>
      </c>
      <c r="M140" s="743">
        <v>0</v>
      </c>
      <c r="N140" s="747">
        <v>0</v>
      </c>
    </row>
    <row r="141" spans="2:14" s="517" customFormat="1" ht="31.5" x14ac:dyDescent="0.25">
      <c r="B141" s="718" t="s">
        <v>1356</v>
      </c>
      <c r="C141" s="672" t="s">
        <v>1951</v>
      </c>
      <c r="D141" s="107" t="s">
        <v>37</v>
      </c>
      <c r="E141" s="747">
        <v>0</v>
      </c>
      <c r="F141" s="747">
        <v>0</v>
      </c>
      <c r="G141" s="747">
        <v>0</v>
      </c>
      <c r="H141" s="743">
        <v>0</v>
      </c>
      <c r="I141" s="747">
        <v>0</v>
      </c>
      <c r="J141" s="747">
        <v>0</v>
      </c>
      <c r="K141" s="747">
        <v>15</v>
      </c>
      <c r="L141" s="747">
        <v>0</v>
      </c>
      <c r="M141" s="743">
        <v>0</v>
      </c>
      <c r="N141" s="747">
        <v>0</v>
      </c>
    </row>
    <row r="142" spans="2:14" s="517" customFormat="1" ht="31.5" x14ac:dyDescent="0.25">
      <c r="B142" s="718" t="s">
        <v>1356</v>
      </c>
      <c r="C142" s="672" t="s">
        <v>1952</v>
      </c>
      <c r="D142" s="107" t="s">
        <v>37</v>
      </c>
      <c r="E142" s="747">
        <v>0</v>
      </c>
      <c r="F142" s="747">
        <v>0</v>
      </c>
      <c r="G142" s="747">
        <v>0</v>
      </c>
      <c r="H142" s="743">
        <v>0</v>
      </c>
      <c r="I142" s="747">
        <v>0</v>
      </c>
      <c r="J142" s="747">
        <v>0</v>
      </c>
      <c r="K142" s="747">
        <v>15</v>
      </c>
      <c r="L142" s="747">
        <v>0</v>
      </c>
      <c r="M142" s="743">
        <v>0</v>
      </c>
      <c r="N142" s="747">
        <v>0</v>
      </c>
    </row>
    <row r="143" spans="2:14" ht="31.5" x14ac:dyDescent="0.25">
      <c r="B143" s="718" t="s">
        <v>1356</v>
      </c>
      <c r="C143" s="672" t="s">
        <v>1953</v>
      </c>
      <c r="D143" s="107" t="s">
        <v>37</v>
      </c>
      <c r="E143" s="747">
        <v>0</v>
      </c>
      <c r="F143" s="747">
        <v>0</v>
      </c>
      <c r="G143" s="747">
        <v>0</v>
      </c>
      <c r="H143" s="743">
        <v>0</v>
      </c>
      <c r="I143" s="747">
        <v>0</v>
      </c>
      <c r="J143" s="747">
        <v>0</v>
      </c>
      <c r="K143" s="747">
        <v>15</v>
      </c>
      <c r="L143" s="747">
        <v>0</v>
      </c>
      <c r="M143" s="743">
        <v>0</v>
      </c>
      <c r="N143" s="747">
        <v>0</v>
      </c>
    </row>
    <row r="144" spans="2:14" ht="31.5" x14ac:dyDescent="0.25">
      <c r="B144" s="718" t="s">
        <v>1356</v>
      </c>
      <c r="C144" s="672" t="s">
        <v>1954</v>
      </c>
      <c r="D144" s="107" t="s">
        <v>37</v>
      </c>
      <c r="E144" s="747">
        <v>0</v>
      </c>
      <c r="F144" s="747">
        <v>0</v>
      </c>
      <c r="G144" s="747">
        <v>0</v>
      </c>
      <c r="H144" s="743">
        <v>0</v>
      </c>
      <c r="I144" s="747">
        <v>0</v>
      </c>
      <c r="J144" s="747">
        <v>0</v>
      </c>
      <c r="K144" s="747">
        <v>15</v>
      </c>
      <c r="L144" s="747">
        <v>0</v>
      </c>
      <c r="M144" s="743">
        <v>0</v>
      </c>
      <c r="N144" s="747">
        <v>0</v>
      </c>
    </row>
    <row r="145" spans="2:14" ht="31.5" x14ac:dyDescent="0.25">
      <c r="B145" s="718" t="s">
        <v>1356</v>
      </c>
      <c r="C145" s="672" t="s">
        <v>1955</v>
      </c>
      <c r="D145" s="107" t="s">
        <v>37</v>
      </c>
      <c r="E145" s="747">
        <v>0</v>
      </c>
      <c r="F145" s="747">
        <v>0</v>
      </c>
      <c r="G145" s="747">
        <v>0</v>
      </c>
      <c r="H145" s="743">
        <v>0</v>
      </c>
      <c r="I145" s="747">
        <v>0</v>
      </c>
      <c r="J145" s="747">
        <v>0</v>
      </c>
      <c r="K145" s="747">
        <v>15</v>
      </c>
      <c r="L145" s="747">
        <v>0</v>
      </c>
      <c r="M145" s="743">
        <v>0</v>
      </c>
      <c r="N145" s="747">
        <v>0</v>
      </c>
    </row>
    <row r="146" spans="2:14" ht="31.5" x14ac:dyDescent="0.25">
      <c r="B146" s="718" t="s">
        <v>1356</v>
      </c>
      <c r="C146" s="672" t="s">
        <v>1956</v>
      </c>
      <c r="D146" s="107" t="s">
        <v>37</v>
      </c>
      <c r="E146" s="747">
        <v>0</v>
      </c>
      <c r="F146" s="747">
        <v>0</v>
      </c>
      <c r="G146" s="747">
        <v>0</v>
      </c>
      <c r="H146" s="743">
        <v>0</v>
      </c>
      <c r="I146" s="747">
        <v>0</v>
      </c>
      <c r="J146" s="747">
        <v>0</v>
      </c>
      <c r="K146" s="747">
        <v>22</v>
      </c>
      <c r="L146" s="747">
        <v>0</v>
      </c>
      <c r="M146" s="743">
        <v>0</v>
      </c>
      <c r="N146" s="747">
        <v>0</v>
      </c>
    </row>
    <row r="147" spans="2:14" ht="31.5" x14ac:dyDescent="0.25">
      <c r="B147" s="718" t="s">
        <v>1356</v>
      </c>
      <c r="C147" s="672" t="s">
        <v>1957</v>
      </c>
      <c r="D147" s="107" t="s">
        <v>37</v>
      </c>
      <c r="E147" s="747">
        <v>0</v>
      </c>
      <c r="F147" s="747">
        <v>0</v>
      </c>
      <c r="G147" s="747">
        <v>0</v>
      </c>
      <c r="H147" s="743">
        <v>0</v>
      </c>
      <c r="I147" s="747">
        <v>0</v>
      </c>
      <c r="J147" s="747">
        <v>0</v>
      </c>
      <c r="K147" s="747">
        <v>15</v>
      </c>
      <c r="L147" s="747">
        <v>0</v>
      </c>
      <c r="M147" s="743">
        <v>0</v>
      </c>
      <c r="N147" s="747">
        <v>0</v>
      </c>
    </row>
    <row r="148" spans="2:14" ht="31.5" x14ac:dyDescent="0.25">
      <c r="B148" s="718" t="s">
        <v>1356</v>
      </c>
      <c r="C148" s="672" t="s">
        <v>1958</v>
      </c>
      <c r="D148" s="107" t="s">
        <v>37</v>
      </c>
      <c r="E148" s="747">
        <v>0</v>
      </c>
      <c r="F148" s="747">
        <v>0</v>
      </c>
      <c r="G148" s="747">
        <v>0</v>
      </c>
      <c r="H148" s="743">
        <v>0</v>
      </c>
      <c r="I148" s="747">
        <v>0</v>
      </c>
      <c r="J148" s="747">
        <v>0</v>
      </c>
      <c r="K148" s="747">
        <v>15</v>
      </c>
      <c r="L148" s="747">
        <v>0</v>
      </c>
      <c r="M148" s="743">
        <v>0</v>
      </c>
      <c r="N148" s="747">
        <v>0</v>
      </c>
    </row>
    <row r="149" spans="2:14" ht="31.5" x14ac:dyDescent="0.25">
      <c r="B149" s="718" t="s">
        <v>1356</v>
      </c>
      <c r="C149" s="672" t="s">
        <v>1959</v>
      </c>
      <c r="D149" s="107" t="s">
        <v>37</v>
      </c>
      <c r="E149" s="747">
        <v>0</v>
      </c>
      <c r="F149" s="747">
        <v>0</v>
      </c>
      <c r="G149" s="747">
        <v>0</v>
      </c>
      <c r="H149" s="743">
        <v>0</v>
      </c>
      <c r="I149" s="747">
        <v>0</v>
      </c>
      <c r="J149" s="747">
        <v>0</v>
      </c>
      <c r="K149" s="747">
        <v>45</v>
      </c>
      <c r="L149" s="747">
        <v>0</v>
      </c>
      <c r="M149" s="743">
        <v>0</v>
      </c>
      <c r="N149" s="747">
        <v>0</v>
      </c>
    </row>
    <row r="150" spans="2:14" ht="31.5" x14ac:dyDescent="0.25">
      <c r="B150" s="718" t="s">
        <v>1356</v>
      </c>
      <c r="C150" s="672" t="s">
        <v>1960</v>
      </c>
      <c r="D150" s="107" t="s">
        <v>37</v>
      </c>
      <c r="E150" s="747">
        <v>0</v>
      </c>
      <c r="F150" s="747">
        <v>0</v>
      </c>
      <c r="G150" s="747">
        <v>0</v>
      </c>
      <c r="H150" s="743">
        <v>0</v>
      </c>
      <c r="I150" s="747">
        <v>0</v>
      </c>
      <c r="J150" s="747">
        <v>0</v>
      </c>
      <c r="K150" s="747">
        <v>20</v>
      </c>
      <c r="L150" s="747">
        <v>0</v>
      </c>
      <c r="M150" s="743">
        <v>0</v>
      </c>
      <c r="N150" s="747">
        <v>0</v>
      </c>
    </row>
    <row r="151" spans="2:14" ht="31.5" x14ac:dyDescent="0.25">
      <c r="B151" s="718" t="s">
        <v>1356</v>
      </c>
      <c r="C151" s="672" t="s">
        <v>1961</v>
      </c>
      <c r="D151" s="107" t="s">
        <v>37</v>
      </c>
      <c r="E151" s="747">
        <v>0</v>
      </c>
      <c r="F151" s="747">
        <v>0</v>
      </c>
      <c r="G151" s="747">
        <v>0</v>
      </c>
      <c r="H151" s="743">
        <v>0</v>
      </c>
      <c r="I151" s="747">
        <v>0</v>
      </c>
      <c r="J151" s="747">
        <v>0</v>
      </c>
      <c r="K151" s="747">
        <v>4</v>
      </c>
      <c r="L151" s="747">
        <v>0</v>
      </c>
      <c r="M151" s="743">
        <v>0</v>
      </c>
      <c r="N151" s="747">
        <v>0</v>
      </c>
    </row>
    <row r="152" spans="2:14" ht="47.25" x14ac:dyDescent="0.25">
      <c r="B152" s="718" t="s">
        <v>1356</v>
      </c>
      <c r="C152" s="672" t="s">
        <v>1962</v>
      </c>
      <c r="D152" s="107" t="s">
        <v>37</v>
      </c>
      <c r="E152" s="747">
        <v>0</v>
      </c>
      <c r="F152" s="747">
        <v>0</v>
      </c>
      <c r="G152" s="747">
        <v>0</v>
      </c>
      <c r="H152" s="743">
        <v>0</v>
      </c>
      <c r="I152" s="747">
        <v>0</v>
      </c>
      <c r="J152" s="747">
        <v>0</v>
      </c>
      <c r="K152" s="747">
        <v>22</v>
      </c>
      <c r="L152" s="747">
        <v>0</v>
      </c>
      <c r="M152" s="743">
        <v>0</v>
      </c>
      <c r="N152" s="747">
        <v>0</v>
      </c>
    </row>
    <row r="153" spans="2:14" s="517" customFormat="1" ht="31.5" x14ac:dyDescent="0.25">
      <c r="B153" s="718" t="s">
        <v>1356</v>
      </c>
      <c r="C153" s="672" t="s">
        <v>1963</v>
      </c>
      <c r="D153" s="107" t="s">
        <v>37</v>
      </c>
      <c r="E153" s="747">
        <v>0</v>
      </c>
      <c r="F153" s="747">
        <v>0</v>
      </c>
      <c r="G153" s="747">
        <v>0</v>
      </c>
      <c r="H153" s="743">
        <v>0</v>
      </c>
      <c r="I153" s="747">
        <v>0</v>
      </c>
      <c r="J153" s="747">
        <v>0</v>
      </c>
      <c r="K153" s="747">
        <v>4</v>
      </c>
      <c r="L153" s="747">
        <v>0</v>
      </c>
      <c r="M153" s="743">
        <v>0</v>
      </c>
      <c r="N153" s="747">
        <v>0</v>
      </c>
    </row>
    <row r="154" spans="2:14" s="517" customFormat="1" ht="31.5" x14ac:dyDescent="0.25">
      <c r="B154" s="718" t="s">
        <v>1356</v>
      </c>
      <c r="C154" s="672" t="s">
        <v>1964</v>
      </c>
      <c r="D154" s="107" t="s">
        <v>37</v>
      </c>
      <c r="E154" s="747">
        <v>0</v>
      </c>
      <c r="F154" s="747">
        <v>0</v>
      </c>
      <c r="G154" s="747">
        <v>0</v>
      </c>
      <c r="H154" s="743">
        <v>0</v>
      </c>
      <c r="I154" s="747">
        <v>0</v>
      </c>
      <c r="J154" s="747">
        <v>0</v>
      </c>
      <c r="K154" s="747">
        <v>4</v>
      </c>
      <c r="L154" s="747">
        <v>0</v>
      </c>
      <c r="M154" s="743">
        <v>0</v>
      </c>
      <c r="N154" s="747">
        <v>0</v>
      </c>
    </row>
    <row r="155" spans="2:14" s="517" customFormat="1" ht="47.25" x14ac:dyDescent="0.25">
      <c r="B155" s="718" t="s">
        <v>1356</v>
      </c>
      <c r="C155" s="672" t="s">
        <v>1979</v>
      </c>
      <c r="D155" s="107" t="s">
        <v>37</v>
      </c>
      <c r="E155" s="747">
        <v>0</v>
      </c>
      <c r="F155" s="747">
        <v>0</v>
      </c>
      <c r="G155" s="747">
        <v>0</v>
      </c>
      <c r="H155" s="743">
        <v>0</v>
      </c>
      <c r="I155" s="747">
        <v>0</v>
      </c>
      <c r="J155" s="747">
        <v>0</v>
      </c>
      <c r="K155" s="747">
        <v>38</v>
      </c>
      <c r="L155" s="747">
        <v>0</v>
      </c>
      <c r="M155" s="743">
        <v>0</v>
      </c>
      <c r="N155" s="747">
        <v>0</v>
      </c>
    </row>
    <row r="156" spans="2:14" ht="31.5" x14ac:dyDescent="0.25">
      <c r="B156" s="718" t="s">
        <v>1356</v>
      </c>
      <c r="C156" s="673" t="s">
        <v>1965</v>
      </c>
      <c r="D156" s="107" t="s">
        <v>37</v>
      </c>
      <c r="E156" s="747">
        <v>0</v>
      </c>
      <c r="F156" s="747">
        <v>0</v>
      </c>
      <c r="G156" s="747">
        <v>0</v>
      </c>
      <c r="H156" s="743">
        <v>0</v>
      </c>
      <c r="I156" s="747">
        <v>0</v>
      </c>
      <c r="J156" s="747">
        <v>0</v>
      </c>
      <c r="K156" s="747">
        <v>25</v>
      </c>
      <c r="L156" s="747">
        <v>0</v>
      </c>
      <c r="M156" s="743">
        <v>0</v>
      </c>
      <c r="N156" s="747">
        <v>0</v>
      </c>
    </row>
    <row r="157" spans="2:14" ht="63" x14ac:dyDescent="0.25">
      <c r="B157" s="718" t="s">
        <v>1356</v>
      </c>
      <c r="C157" s="672" t="s">
        <v>1966</v>
      </c>
      <c r="D157" s="107" t="s">
        <v>37</v>
      </c>
      <c r="E157" s="747">
        <v>0</v>
      </c>
      <c r="F157" s="747">
        <v>0</v>
      </c>
      <c r="G157" s="747">
        <v>0</v>
      </c>
      <c r="H157" s="743">
        <v>0</v>
      </c>
      <c r="I157" s="747">
        <v>0</v>
      </c>
      <c r="J157" s="747">
        <v>0</v>
      </c>
      <c r="K157" s="747">
        <v>2</v>
      </c>
      <c r="L157" s="747">
        <v>0</v>
      </c>
      <c r="M157" s="743">
        <v>0</v>
      </c>
      <c r="N157" s="747">
        <v>0</v>
      </c>
    </row>
    <row r="158" spans="2:14" ht="47.25" x14ac:dyDescent="0.25">
      <c r="B158" s="718" t="s">
        <v>1356</v>
      </c>
      <c r="C158" s="672" t="s">
        <v>1967</v>
      </c>
      <c r="D158" s="107" t="s">
        <v>37</v>
      </c>
      <c r="E158" s="747">
        <v>0</v>
      </c>
      <c r="F158" s="747">
        <v>0</v>
      </c>
      <c r="G158" s="747">
        <v>0</v>
      </c>
      <c r="H158" s="743">
        <v>0</v>
      </c>
      <c r="I158" s="747">
        <v>0</v>
      </c>
      <c r="J158" s="747">
        <v>0</v>
      </c>
      <c r="K158" s="747">
        <v>2</v>
      </c>
      <c r="L158" s="747">
        <v>0</v>
      </c>
      <c r="M158" s="743">
        <v>0</v>
      </c>
      <c r="N158" s="747">
        <v>0</v>
      </c>
    </row>
    <row r="159" spans="2:14" ht="63" x14ac:dyDescent="0.25">
      <c r="B159" s="718" t="s">
        <v>1356</v>
      </c>
      <c r="C159" s="672" t="s">
        <v>1968</v>
      </c>
      <c r="D159" s="107" t="s">
        <v>37</v>
      </c>
      <c r="E159" s="747">
        <v>0</v>
      </c>
      <c r="F159" s="747">
        <v>0</v>
      </c>
      <c r="G159" s="747">
        <v>0</v>
      </c>
      <c r="H159" s="743">
        <v>0</v>
      </c>
      <c r="I159" s="747">
        <v>0</v>
      </c>
      <c r="J159" s="747">
        <v>0</v>
      </c>
      <c r="K159" s="747">
        <v>4</v>
      </c>
      <c r="L159" s="747">
        <v>0</v>
      </c>
      <c r="M159" s="743">
        <v>0</v>
      </c>
      <c r="N159" s="747">
        <v>0</v>
      </c>
    </row>
    <row r="160" spans="2:14" ht="63" x14ac:dyDescent="0.25">
      <c r="B160" s="718" t="s">
        <v>1356</v>
      </c>
      <c r="C160" s="672" t="s">
        <v>1969</v>
      </c>
      <c r="D160" s="107" t="s">
        <v>37</v>
      </c>
      <c r="E160" s="747">
        <v>0</v>
      </c>
      <c r="F160" s="747">
        <v>0</v>
      </c>
      <c r="G160" s="747">
        <v>0</v>
      </c>
      <c r="H160" s="743">
        <v>0</v>
      </c>
      <c r="I160" s="747">
        <v>0</v>
      </c>
      <c r="J160" s="747">
        <v>0</v>
      </c>
      <c r="K160" s="747">
        <v>1</v>
      </c>
      <c r="L160" s="747">
        <v>0</v>
      </c>
      <c r="M160" s="743">
        <v>0</v>
      </c>
      <c r="N160" s="747">
        <v>0</v>
      </c>
    </row>
    <row r="161" spans="2:14" ht="63" x14ac:dyDescent="0.25">
      <c r="B161" s="718" t="s">
        <v>1356</v>
      </c>
      <c r="C161" s="672" t="s">
        <v>1970</v>
      </c>
      <c r="D161" s="107" t="s">
        <v>37</v>
      </c>
      <c r="E161" s="747">
        <v>0</v>
      </c>
      <c r="F161" s="747">
        <v>0</v>
      </c>
      <c r="G161" s="747">
        <v>0</v>
      </c>
      <c r="H161" s="743">
        <v>0</v>
      </c>
      <c r="I161" s="747">
        <v>0</v>
      </c>
      <c r="J161" s="747">
        <v>0</v>
      </c>
      <c r="K161" s="747">
        <v>0</v>
      </c>
      <c r="L161" s="747">
        <v>0</v>
      </c>
      <c r="M161" s="743">
        <v>0</v>
      </c>
      <c r="N161" s="747">
        <v>0</v>
      </c>
    </row>
    <row r="162" spans="2:14" ht="63" x14ac:dyDescent="0.25">
      <c r="B162" s="718" t="s">
        <v>1356</v>
      </c>
      <c r="C162" s="672" t="s">
        <v>1971</v>
      </c>
      <c r="D162" s="107" t="s">
        <v>37</v>
      </c>
      <c r="E162" s="747">
        <v>0</v>
      </c>
      <c r="F162" s="747">
        <v>0</v>
      </c>
      <c r="G162" s="747">
        <v>0</v>
      </c>
      <c r="H162" s="743">
        <v>0</v>
      </c>
      <c r="I162" s="747">
        <v>0</v>
      </c>
      <c r="J162" s="747">
        <v>0</v>
      </c>
      <c r="K162" s="747">
        <v>0</v>
      </c>
      <c r="L162" s="747">
        <v>0</v>
      </c>
      <c r="M162" s="743">
        <v>0</v>
      </c>
      <c r="N162" s="747">
        <v>0</v>
      </c>
    </row>
    <row r="163" spans="2:14" ht="94.5" x14ac:dyDescent="0.25">
      <c r="B163" s="718" t="s">
        <v>1356</v>
      </c>
      <c r="C163" s="672" t="s">
        <v>1972</v>
      </c>
      <c r="D163" s="107" t="s">
        <v>37</v>
      </c>
      <c r="E163" s="747">
        <v>0</v>
      </c>
      <c r="F163" s="747">
        <v>0</v>
      </c>
      <c r="G163" s="747">
        <v>0</v>
      </c>
      <c r="H163" s="743">
        <v>0</v>
      </c>
      <c r="I163" s="747">
        <v>0</v>
      </c>
      <c r="J163" s="747">
        <v>0</v>
      </c>
      <c r="K163" s="747">
        <v>1</v>
      </c>
      <c r="L163" s="747">
        <v>0</v>
      </c>
      <c r="M163" s="743">
        <v>0</v>
      </c>
      <c r="N163" s="747">
        <v>0</v>
      </c>
    </row>
    <row r="164" spans="2:14" ht="78.75" x14ac:dyDescent="0.25">
      <c r="B164" s="718" t="s">
        <v>1356</v>
      </c>
      <c r="C164" s="672" t="s">
        <v>1973</v>
      </c>
      <c r="D164" s="107" t="s">
        <v>37</v>
      </c>
      <c r="E164" s="747">
        <v>0</v>
      </c>
      <c r="F164" s="747">
        <v>0</v>
      </c>
      <c r="G164" s="747">
        <v>0</v>
      </c>
      <c r="H164" s="743">
        <v>0</v>
      </c>
      <c r="I164" s="747">
        <v>0</v>
      </c>
      <c r="J164" s="747">
        <v>0</v>
      </c>
      <c r="K164" s="747">
        <v>0</v>
      </c>
      <c r="L164" s="747">
        <v>0</v>
      </c>
      <c r="M164" s="743">
        <v>1</v>
      </c>
      <c r="N164" s="747">
        <v>0</v>
      </c>
    </row>
    <row r="165" spans="2:14" s="517" customFormat="1" ht="47.25" x14ac:dyDescent="0.25">
      <c r="B165" s="718" t="s">
        <v>1356</v>
      </c>
      <c r="C165" s="672" t="s">
        <v>1974</v>
      </c>
      <c r="D165" s="107" t="s">
        <v>37</v>
      </c>
      <c r="E165" s="747">
        <v>0</v>
      </c>
      <c r="F165" s="747">
        <v>0</v>
      </c>
      <c r="G165" s="747">
        <v>0</v>
      </c>
      <c r="H165" s="743">
        <v>0</v>
      </c>
      <c r="I165" s="747">
        <v>0</v>
      </c>
      <c r="J165" s="747">
        <v>0</v>
      </c>
      <c r="K165" s="747">
        <v>0</v>
      </c>
      <c r="L165" s="747">
        <v>0</v>
      </c>
      <c r="M165" s="743">
        <v>0</v>
      </c>
      <c r="N165" s="747">
        <v>0</v>
      </c>
    </row>
    <row r="166" spans="2:14" s="517" customFormat="1" ht="47.25" x14ac:dyDescent="0.25">
      <c r="B166" s="718" t="s">
        <v>1356</v>
      </c>
      <c r="C166" s="673" t="s">
        <v>1978</v>
      </c>
      <c r="D166" s="107" t="s">
        <v>37</v>
      </c>
      <c r="E166" s="747">
        <v>0</v>
      </c>
      <c r="F166" s="747">
        <v>0</v>
      </c>
      <c r="G166" s="747">
        <v>0</v>
      </c>
      <c r="H166" s="743">
        <v>0</v>
      </c>
      <c r="I166" s="747">
        <v>0</v>
      </c>
      <c r="J166" s="747">
        <v>0</v>
      </c>
      <c r="K166" s="747">
        <v>0</v>
      </c>
      <c r="L166" s="747">
        <v>0</v>
      </c>
      <c r="M166" s="743">
        <v>0</v>
      </c>
      <c r="N166" s="747">
        <v>0</v>
      </c>
    </row>
    <row r="167" spans="2:14" s="517" customFormat="1" ht="63" x14ac:dyDescent="0.25">
      <c r="B167" s="718" t="s">
        <v>1356</v>
      </c>
      <c r="C167" s="672" t="s">
        <v>1975</v>
      </c>
      <c r="D167" s="107" t="s">
        <v>37</v>
      </c>
      <c r="E167" s="747">
        <v>0</v>
      </c>
      <c r="F167" s="747">
        <v>0</v>
      </c>
      <c r="G167" s="747">
        <v>0</v>
      </c>
      <c r="H167" s="743">
        <v>0</v>
      </c>
      <c r="I167" s="747">
        <v>0</v>
      </c>
      <c r="J167" s="747">
        <v>0</v>
      </c>
      <c r="K167" s="747">
        <v>0</v>
      </c>
      <c r="L167" s="747">
        <v>0</v>
      </c>
      <c r="M167" s="743">
        <v>0</v>
      </c>
      <c r="N167" s="747">
        <v>0</v>
      </c>
    </row>
    <row r="168" spans="2:14" s="517" customFormat="1" ht="47.25" x14ac:dyDescent="0.25">
      <c r="B168" s="718" t="s">
        <v>1356</v>
      </c>
      <c r="C168" s="672" t="s">
        <v>1976</v>
      </c>
      <c r="D168" s="107" t="s">
        <v>37</v>
      </c>
      <c r="E168" s="747">
        <v>0</v>
      </c>
      <c r="F168" s="747">
        <v>0</v>
      </c>
      <c r="G168" s="747">
        <v>0</v>
      </c>
      <c r="H168" s="743">
        <v>0</v>
      </c>
      <c r="I168" s="747">
        <v>0</v>
      </c>
      <c r="J168" s="747">
        <v>0</v>
      </c>
      <c r="K168" s="747">
        <v>0</v>
      </c>
      <c r="L168" s="747">
        <v>0</v>
      </c>
      <c r="M168" s="743">
        <v>0</v>
      </c>
      <c r="N168" s="747">
        <v>0</v>
      </c>
    </row>
    <row r="169" spans="2:14" s="517" customFormat="1" ht="63" x14ac:dyDescent="0.25">
      <c r="B169" s="718" t="s">
        <v>1356</v>
      </c>
      <c r="C169" s="672" t="s">
        <v>1977</v>
      </c>
      <c r="D169" s="107" t="s">
        <v>37</v>
      </c>
      <c r="E169" s="747">
        <v>0</v>
      </c>
      <c r="F169" s="747">
        <v>0</v>
      </c>
      <c r="G169" s="747">
        <v>0</v>
      </c>
      <c r="H169" s="743">
        <v>0</v>
      </c>
      <c r="I169" s="747">
        <v>0</v>
      </c>
      <c r="J169" s="747">
        <v>0</v>
      </c>
      <c r="K169" s="747">
        <v>4</v>
      </c>
      <c r="L169" s="747">
        <v>0</v>
      </c>
      <c r="M169" s="743">
        <v>0</v>
      </c>
      <c r="N169" s="747">
        <v>0</v>
      </c>
    </row>
    <row r="170" spans="2:14" s="517" customFormat="1" x14ac:dyDescent="0.25">
      <c r="B170" s="718" t="s">
        <v>3103</v>
      </c>
      <c r="C170" s="674" t="s">
        <v>677</v>
      </c>
      <c r="D170" s="107" t="s">
        <v>37</v>
      </c>
      <c r="E170" s="747">
        <v>0</v>
      </c>
      <c r="F170" s="747">
        <v>0</v>
      </c>
      <c r="G170" s="747">
        <v>3</v>
      </c>
      <c r="H170" s="743">
        <v>0</v>
      </c>
      <c r="I170" s="747">
        <v>0</v>
      </c>
      <c r="J170" s="747">
        <v>8</v>
      </c>
      <c r="K170" s="747">
        <v>0</v>
      </c>
      <c r="L170" s="747">
        <v>2</v>
      </c>
      <c r="M170" s="743">
        <v>0</v>
      </c>
      <c r="N170" s="747">
        <v>0</v>
      </c>
    </row>
    <row r="171" spans="2:14" s="517" customFormat="1" x14ac:dyDescent="0.25">
      <c r="B171" s="718" t="s">
        <v>3103</v>
      </c>
      <c r="C171" s="663" t="s">
        <v>678</v>
      </c>
      <c r="D171" s="107" t="s">
        <v>37</v>
      </c>
      <c r="E171" s="747">
        <v>0</v>
      </c>
      <c r="F171" s="747">
        <v>0</v>
      </c>
      <c r="G171" s="747">
        <v>2</v>
      </c>
      <c r="H171" s="743">
        <v>0</v>
      </c>
      <c r="I171" s="747">
        <v>0</v>
      </c>
      <c r="J171" s="747">
        <v>3</v>
      </c>
      <c r="K171" s="747">
        <v>0</v>
      </c>
      <c r="L171" s="747">
        <v>2</v>
      </c>
      <c r="M171" s="743">
        <v>0</v>
      </c>
      <c r="N171" s="747">
        <v>0</v>
      </c>
    </row>
    <row r="172" spans="2:14" s="517" customFormat="1" x14ac:dyDescent="0.25">
      <c r="B172" s="718" t="s">
        <v>3103</v>
      </c>
      <c r="C172" s="663" t="s">
        <v>679</v>
      </c>
      <c r="D172" s="107" t="s">
        <v>37</v>
      </c>
      <c r="E172" s="747">
        <v>5</v>
      </c>
      <c r="F172" s="747">
        <v>0</v>
      </c>
      <c r="G172" s="747">
        <v>2</v>
      </c>
      <c r="H172" s="743">
        <v>0</v>
      </c>
      <c r="I172" s="747">
        <v>0</v>
      </c>
      <c r="J172" s="747">
        <v>5</v>
      </c>
      <c r="K172" s="747">
        <v>0</v>
      </c>
      <c r="L172" s="747">
        <v>0</v>
      </c>
      <c r="M172" s="743">
        <v>0</v>
      </c>
      <c r="N172" s="747">
        <v>0</v>
      </c>
    </row>
    <row r="173" spans="2:14" s="517" customFormat="1" x14ac:dyDescent="0.25">
      <c r="B173" s="718" t="s">
        <v>3103</v>
      </c>
      <c r="C173" s="663" t="s">
        <v>680</v>
      </c>
      <c r="D173" s="107" t="s">
        <v>37</v>
      </c>
      <c r="E173" s="747">
        <v>2</v>
      </c>
      <c r="F173" s="747">
        <v>0</v>
      </c>
      <c r="G173" s="747">
        <v>0</v>
      </c>
      <c r="H173" s="743">
        <v>0</v>
      </c>
      <c r="I173" s="747">
        <v>0</v>
      </c>
      <c r="J173" s="747">
        <v>6</v>
      </c>
      <c r="K173" s="747">
        <v>0</v>
      </c>
      <c r="L173" s="747">
        <v>0</v>
      </c>
      <c r="M173" s="743">
        <v>0</v>
      </c>
      <c r="N173" s="747">
        <v>0</v>
      </c>
    </row>
    <row r="174" spans="2:14" s="517" customFormat="1" x14ac:dyDescent="0.25">
      <c r="B174" s="718" t="s">
        <v>3103</v>
      </c>
      <c r="C174" s="663" t="s">
        <v>681</v>
      </c>
      <c r="D174" s="107" t="s">
        <v>37</v>
      </c>
      <c r="E174" s="747">
        <v>2</v>
      </c>
      <c r="F174" s="747">
        <v>0</v>
      </c>
      <c r="G174" s="747">
        <v>0</v>
      </c>
      <c r="H174" s="743">
        <v>0</v>
      </c>
      <c r="I174" s="747">
        <v>0</v>
      </c>
      <c r="J174" s="747">
        <v>6</v>
      </c>
      <c r="K174" s="747">
        <v>0</v>
      </c>
      <c r="L174" s="747">
        <v>0</v>
      </c>
      <c r="M174" s="743">
        <v>0</v>
      </c>
      <c r="N174" s="747">
        <v>0</v>
      </c>
    </row>
    <row r="175" spans="2:14" s="517" customFormat="1" ht="30" x14ac:dyDescent="0.25">
      <c r="B175" s="718" t="s">
        <v>3104</v>
      </c>
      <c r="C175" s="675" t="s">
        <v>416</v>
      </c>
      <c r="D175" s="655" t="s">
        <v>112</v>
      </c>
      <c r="E175" s="747">
        <v>0</v>
      </c>
      <c r="F175" s="747">
        <v>0</v>
      </c>
      <c r="G175" s="747">
        <v>200</v>
      </c>
      <c r="H175" s="743">
        <v>0</v>
      </c>
      <c r="I175" s="747">
        <v>0</v>
      </c>
      <c r="J175" s="747">
        <v>0</v>
      </c>
      <c r="K175" s="747">
        <v>0</v>
      </c>
      <c r="L175" s="747">
        <v>300</v>
      </c>
      <c r="M175" s="743">
        <v>0</v>
      </c>
      <c r="N175" s="747">
        <v>0</v>
      </c>
    </row>
    <row r="176" spans="2:14" s="517" customFormat="1" ht="30" x14ac:dyDescent="0.25">
      <c r="B176" s="718" t="s">
        <v>3104</v>
      </c>
      <c r="C176" s="676" t="s">
        <v>417</v>
      </c>
      <c r="D176" s="655" t="s">
        <v>112</v>
      </c>
      <c r="E176" s="747">
        <v>0</v>
      </c>
      <c r="F176" s="747">
        <v>0</v>
      </c>
      <c r="G176" s="747">
        <v>200</v>
      </c>
      <c r="H176" s="743">
        <v>0</v>
      </c>
      <c r="I176" s="747">
        <v>0</v>
      </c>
      <c r="J176" s="747">
        <v>0</v>
      </c>
      <c r="K176" s="747">
        <v>0</v>
      </c>
      <c r="L176" s="747">
        <v>400</v>
      </c>
      <c r="M176" s="743">
        <v>0</v>
      </c>
      <c r="N176" s="747">
        <v>0</v>
      </c>
    </row>
    <row r="177" spans="2:14" s="517" customFormat="1" ht="30" x14ac:dyDescent="0.25">
      <c r="B177" s="718" t="s">
        <v>3104</v>
      </c>
      <c r="C177" s="676" t="s">
        <v>418</v>
      </c>
      <c r="D177" s="655" t="s">
        <v>112</v>
      </c>
      <c r="E177" s="747">
        <v>0</v>
      </c>
      <c r="F177" s="747">
        <v>0</v>
      </c>
      <c r="G177" s="747">
        <v>200</v>
      </c>
      <c r="H177" s="743">
        <v>0</v>
      </c>
      <c r="I177" s="747">
        <v>0</v>
      </c>
      <c r="J177" s="747">
        <v>0</v>
      </c>
      <c r="K177" s="747">
        <v>0</v>
      </c>
      <c r="L177" s="747">
        <v>400</v>
      </c>
      <c r="M177" s="743">
        <v>0</v>
      </c>
      <c r="N177" s="747">
        <v>0</v>
      </c>
    </row>
    <row r="178" spans="2:14" s="517" customFormat="1" ht="30" x14ac:dyDescent="0.25">
      <c r="B178" s="718" t="s">
        <v>3104</v>
      </c>
      <c r="C178" s="676" t="s">
        <v>419</v>
      </c>
      <c r="D178" s="655" t="s">
        <v>112</v>
      </c>
      <c r="E178" s="747">
        <v>0</v>
      </c>
      <c r="F178" s="747">
        <v>0</v>
      </c>
      <c r="G178" s="747">
        <v>600</v>
      </c>
      <c r="H178" s="743">
        <v>0</v>
      </c>
      <c r="I178" s="747">
        <v>0</v>
      </c>
      <c r="J178" s="747">
        <v>0</v>
      </c>
      <c r="K178" s="747">
        <v>0</v>
      </c>
      <c r="L178" s="747">
        <v>1000</v>
      </c>
      <c r="M178" s="743">
        <v>0</v>
      </c>
      <c r="N178" s="747">
        <v>0</v>
      </c>
    </row>
    <row r="179" spans="2:14" s="517" customFormat="1" ht="30" x14ac:dyDescent="0.25">
      <c r="B179" s="718" t="s">
        <v>3104</v>
      </c>
      <c r="C179" s="676" t="s">
        <v>420</v>
      </c>
      <c r="D179" s="655" t="s">
        <v>112</v>
      </c>
      <c r="E179" s="747">
        <v>0</v>
      </c>
      <c r="F179" s="747">
        <v>0</v>
      </c>
      <c r="G179" s="747">
        <v>1000</v>
      </c>
      <c r="H179" s="743">
        <v>0</v>
      </c>
      <c r="I179" s="747">
        <v>0</v>
      </c>
      <c r="J179" s="747">
        <v>0</v>
      </c>
      <c r="K179" s="747">
        <v>0</v>
      </c>
      <c r="L179" s="747">
        <v>2200</v>
      </c>
      <c r="M179" s="743">
        <v>0</v>
      </c>
      <c r="N179" s="747">
        <v>0</v>
      </c>
    </row>
    <row r="180" spans="2:14" s="517" customFormat="1" ht="30" x14ac:dyDescent="0.25">
      <c r="B180" s="718" t="s">
        <v>3104</v>
      </c>
      <c r="C180" s="676" t="s">
        <v>421</v>
      </c>
      <c r="D180" s="655" t="s">
        <v>112</v>
      </c>
      <c r="E180" s="747">
        <v>0</v>
      </c>
      <c r="F180" s="747">
        <v>0</v>
      </c>
      <c r="G180" s="747">
        <v>20</v>
      </c>
      <c r="H180" s="743">
        <v>0</v>
      </c>
      <c r="I180" s="747">
        <v>0</v>
      </c>
      <c r="J180" s="747">
        <v>0</v>
      </c>
      <c r="K180" s="747">
        <v>0</v>
      </c>
      <c r="L180" s="747">
        <v>40</v>
      </c>
      <c r="M180" s="743">
        <v>0</v>
      </c>
      <c r="N180" s="747">
        <v>0</v>
      </c>
    </row>
    <row r="181" spans="2:14" s="517" customFormat="1" ht="30" x14ac:dyDescent="0.25">
      <c r="B181" s="718" t="s">
        <v>3104</v>
      </c>
      <c r="C181" s="676" t="s">
        <v>422</v>
      </c>
      <c r="D181" s="655" t="s">
        <v>112</v>
      </c>
      <c r="E181" s="747">
        <v>0</v>
      </c>
      <c r="F181" s="747">
        <v>0</v>
      </c>
      <c r="G181" s="747">
        <v>20</v>
      </c>
      <c r="H181" s="743">
        <v>0</v>
      </c>
      <c r="I181" s="747">
        <v>0</v>
      </c>
      <c r="J181" s="747">
        <v>0</v>
      </c>
      <c r="K181" s="747">
        <v>0</v>
      </c>
      <c r="L181" s="747">
        <v>40</v>
      </c>
      <c r="M181" s="743">
        <v>0</v>
      </c>
      <c r="N181" s="747">
        <v>0</v>
      </c>
    </row>
    <row r="182" spans="2:14" s="517" customFormat="1" ht="30" x14ac:dyDescent="0.25">
      <c r="B182" s="718" t="s">
        <v>3104</v>
      </c>
      <c r="C182" s="676" t="s">
        <v>423</v>
      </c>
      <c r="D182" s="655" t="s">
        <v>112</v>
      </c>
      <c r="E182" s="747">
        <v>0</v>
      </c>
      <c r="F182" s="747">
        <v>0</v>
      </c>
      <c r="G182" s="747">
        <v>120</v>
      </c>
      <c r="H182" s="743">
        <v>0</v>
      </c>
      <c r="I182" s="747">
        <v>0</v>
      </c>
      <c r="J182" s="747">
        <v>0</v>
      </c>
      <c r="K182" s="747">
        <v>0</v>
      </c>
      <c r="L182" s="747">
        <v>150</v>
      </c>
      <c r="M182" s="743">
        <v>0</v>
      </c>
      <c r="N182" s="747">
        <v>0</v>
      </c>
    </row>
    <row r="183" spans="2:14" s="517" customFormat="1" ht="30" x14ac:dyDescent="0.25">
      <c r="B183" s="718" t="s">
        <v>3104</v>
      </c>
      <c r="C183" s="663" t="s">
        <v>424</v>
      </c>
      <c r="D183" s="655" t="s">
        <v>112</v>
      </c>
      <c r="E183" s="747">
        <v>0</v>
      </c>
      <c r="F183" s="747">
        <v>0</v>
      </c>
      <c r="G183" s="747">
        <v>30</v>
      </c>
      <c r="H183" s="743">
        <v>0</v>
      </c>
      <c r="I183" s="747">
        <v>0</v>
      </c>
      <c r="J183" s="747">
        <v>0</v>
      </c>
      <c r="K183" s="747">
        <v>0</v>
      </c>
      <c r="L183" s="747">
        <v>120</v>
      </c>
      <c r="M183" s="743">
        <v>0</v>
      </c>
      <c r="N183" s="747">
        <v>0</v>
      </c>
    </row>
    <row r="184" spans="2:14" s="517" customFormat="1" ht="30" x14ac:dyDescent="0.25">
      <c r="B184" s="718" t="s">
        <v>3104</v>
      </c>
      <c r="C184" s="663" t="s">
        <v>806</v>
      </c>
      <c r="D184" s="655" t="s">
        <v>669</v>
      </c>
      <c r="E184" s="747">
        <v>0</v>
      </c>
      <c r="F184" s="747">
        <v>0</v>
      </c>
      <c r="G184" s="747">
        <v>0</v>
      </c>
      <c r="H184" s="743">
        <v>15</v>
      </c>
      <c r="I184" s="747">
        <v>0</v>
      </c>
      <c r="J184" s="747">
        <v>0</v>
      </c>
      <c r="K184" s="747">
        <v>0</v>
      </c>
      <c r="L184" s="747">
        <v>0</v>
      </c>
      <c r="M184" s="743">
        <v>100</v>
      </c>
      <c r="N184" s="747">
        <v>0</v>
      </c>
    </row>
    <row r="185" spans="2:14" s="517" customFormat="1" ht="30" x14ac:dyDescent="0.25">
      <c r="B185" s="718" t="s">
        <v>3104</v>
      </c>
      <c r="C185" s="663" t="s">
        <v>807</v>
      </c>
      <c r="D185" s="655" t="s">
        <v>669</v>
      </c>
      <c r="E185" s="747">
        <v>0</v>
      </c>
      <c r="F185" s="747">
        <v>0</v>
      </c>
      <c r="G185" s="747">
        <v>0</v>
      </c>
      <c r="H185" s="743">
        <v>15</v>
      </c>
      <c r="I185" s="747">
        <v>0</v>
      </c>
      <c r="J185" s="747">
        <v>0</v>
      </c>
      <c r="K185" s="747">
        <v>0</v>
      </c>
      <c r="L185" s="747">
        <v>0</v>
      </c>
      <c r="M185" s="743">
        <v>100</v>
      </c>
      <c r="N185" s="747">
        <v>0</v>
      </c>
    </row>
    <row r="186" spans="2:14" s="517" customFormat="1" x14ac:dyDescent="0.25">
      <c r="B186" s="718" t="s">
        <v>3104</v>
      </c>
      <c r="C186" s="663" t="s">
        <v>570</v>
      </c>
      <c r="D186" s="655" t="s">
        <v>37</v>
      </c>
      <c r="E186" s="747">
        <v>0</v>
      </c>
      <c r="F186" s="747">
        <v>0</v>
      </c>
      <c r="G186" s="747">
        <v>16</v>
      </c>
      <c r="H186" s="743">
        <v>0</v>
      </c>
      <c r="I186" s="747">
        <v>0</v>
      </c>
      <c r="J186" s="747">
        <v>0</v>
      </c>
      <c r="K186" s="747">
        <v>0</v>
      </c>
      <c r="L186" s="747">
        <v>30</v>
      </c>
      <c r="M186" s="743">
        <v>0</v>
      </c>
      <c r="N186" s="747">
        <v>0</v>
      </c>
    </row>
    <row r="187" spans="2:14" s="517" customFormat="1" x14ac:dyDescent="0.25">
      <c r="B187" s="718" t="s">
        <v>3104</v>
      </c>
      <c r="C187" s="663" t="s">
        <v>2045</v>
      </c>
      <c r="D187" s="655" t="s">
        <v>37</v>
      </c>
      <c r="E187" s="747">
        <v>0</v>
      </c>
      <c r="F187" s="747">
        <v>0</v>
      </c>
      <c r="G187" s="747">
        <v>0</v>
      </c>
      <c r="H187" s="743">
        <v>0</v>
      </c>
      <c r="I187" s="747">
        <v>0</v>
      </c>
      <c r="J187" s="747">
        <v>0</v>
      </c>
      <c r="K187" s="747">
        <v>0</v>
      </c>
      <c r="L187" s="747">
        <v>20</v>
      </c>
      <c r="M187" s="743">
        <v>0</v>
      </c>
      <c r="N187" s="747">
        <v>0</v>
      </c>
    </row>
    <row r="188" spans="2:14" s="517" customFormat="1" x14ac:dyDescent="0.25">
      <c r="B188" s="718" t="s">
        <v>3104</v>
      </c>
      <c r="C188" s="663" t="s">
        <v>682</v>
      </c>
      <c r="D188" s="655" t="s">
        <v>112</v>
      </c>
      <c r="E188" s="747">
        <v>0</v>
      </c>
      <c r="F188" s="747">
        <v>0</v>
      </c>
      <c r="G188" s="747">
        <v>30</v>
      </c>
      <c r="H188" s="743">
        <v>0</v>
      </c>
      <c r="I188" s="747">
        <v>0</v>
      </c>
      <c r="J188" s="747">
        <v>0</v>
      </c>
      <c r="K188" s="747">
        <v>0</v>
      </c>
      <c r="L188" s="747">
        <v>150</v>
      </c>
      <c r="M188" s="743">
        <v>0</v>
      </c>
      <c r="N188" s="747">
        <v>0</v>
      </c>
    </row>
    <row r="189" spans="2:14" s="517" customFormat="1" x14ac:dyDescent="0.25">
      <c r="B189" s="718" t="s">
        <v>3104</v>
      </c>
      <c r="C189" s="677" t="s">
        <v>2414</v>
      </c>
      <c r="D189" s="112" t="s">
        <v>37</v>
      </c>
      <c r="E189" s="748"/>
      <c r="F189" s="748"/>
      <c r="G189" s="748"/>
      <c r="H189" s="744"/>
      <c r="I189" s="748"/>
      <c r="J189" s="748"/>
      <c r="K189" s="748"/>
      <c r="L189" s="748"/>
      <c r="M189" s="744"/>
      <c r="N189" s="748"/>
    </row>
    <row r="190" spans="2:14" s="517" customFormat="1" x14ac:dyDescent="0.25">
      <c r="B190" s="359" t="s">
        <v>4</v>
      </c>
      <c r="C190" s="666" t="s">
        <v>1608</v>
      </c>
      <c r="D190" s="95" t="s">
        <v>78</v>
      </c>
      <c r="E190" s="747">
        <v>0</v>
      </c>
      <c r="F190" s="747">
        <v>0</v>
      </c>
      <c r="G190" s="747">
        <v>2</v>
      </c>
      <c r="H190" s="743">
        <v>0</v>
      </c>
      <c r="I190" s="747">
        <v>0</v>
      </c>
      <c r="J190" s="747">
        <v>0</v>
      </c>
      <c r="K190" s="747">
        <v>0</v>
      </c>
      <c r="L190" s="747">
        <v>6</v>
      </c>
      <c r="M190" s="743">
        <v>0</v>
      </c>
      <c r="N190" s="747">
        <v>0</v>
      </c>
    </row>
    <row r="191" spans="2:14" s="517" customFormat="1" x14ac:dyDescent="0.25">
      <c r="B191" s="359" t="s">
        <v>4</v>
      </c>
      <c r="C191" s="666" t="s">
        <v>1607</v>
      </c>
      <c r="D191" s="95" t="s">
        <v>78</v>
      </c>
      <c r="E191" s="747">
        <v>0</v>
      </c>
      <c r="F191" s="747">
        <v>0</v>
      </c>
      <c r="G191" s="747">
        <v>5</v>
      </c>
      <c r="H191" s="743">
        <v>0</v>
      </c>
      <c r="I191" s="747">
        <v>0</v>
      </c>
      <c r="J191" s="747">
        <v>0</v>
      </c>
      <c r="K191" s="747">
        <v>0</v>
      </c>
      <c r="L191" s="747">
        <v>9</v>
      </c>
      <c r="M191" s="743">
        <v>0</v>
      </c>
      <c r="N191" s="747">
        <v>0</v>
      </c>
    </row>
    <row r="192" spans="2:14" s="517" customFormat="1" x14ac:dyDescent="0.25">
      <c r="B192" s="518" t="s">
        <v>4</v>
      </c>
      <c r="C192" s="666" t="s">
        <v>242</v>
      </c>
      <c r="D192" s="95" t="s">
        <v>78</v>
      </c>
      <c r="E192" s="747">
        <v>0</v>
      </c>
      <c r="F192" s="747">
        <v>0</v>
      </c>
      <c r="G192" s="747">
        <v>1</v>
      </c>
      <c r="H192" s="743">
        <v>0</v>
      </c>
      <c r="I192" s="747">
        <v>0</v>
      </c>
      <c r="J192" s="747">
        <v>0</v>
      </c>
      <c r="K192" s="747">
        <v>0</v>
      </c>
      <c r="L192" s="747">
        <v>6</v>
      </c>
      <c r="M192" s="743">
        <v>0</v>
      </c>
      <c r="N192" s="747">
        <v>0</v>
      </c>
    </row>
    <row r="193" spans="2:14" s="517" customFormat="1" ht="30" x14ac:dyDescent="0.25">
      <c r="B193" s="540" t="s">
        <v>2063</v>
      </c>
      <c r="C193" s="671" t="s">
        <v>3105</v>
      </c>
      <c r="D193" s="107" t="s">
        <v>37</v>
      </c>
      <c r="E193" s="747">
        <v>40</v>
      </c>
      <c r="F193" s="747">
        <v>5</v>
      </c>
      <c r="G193" s="747">
        <v>30</v>
      </c>
      <c r="H193" s="743">
        <v>0</v>
      </c>
      <c r="I193" s="747">
        <v>0</v>
      </c>
      <c r="J193" s="747">
        <v>50</v>
      </c>
      <c r="K193" s="747">
        <v>20</v>
      </c>
      <c r="L193" s="747">
        <v>30</v>
      </c>
      <c r="M193" s="743">
        <v>0</v>
      </c>
      <c r="N193" s="747">
        <v>0</v>
      </c>
    </row>
    <row r="194" spans="2:14" s="517" customFormat="1" ht="94.5" x14ac:dyDescent="0.25">
      <c r="B194" s="359" t="s">
        <v>2063</v>
      </c>
      <c r="C194" s="723" t="s">
        <v>3106</v>
      </c>
      <c r="D194" s="107" t="s">
        <v>37</v>
      </c>
      <c r="E194" s="747">
        <v>0</v>
      </c>
      <c r="F194" s="747">
        <v>0</v>
      </c>
      <c r="G194" s="747">
        <v>0</v>
      </c>
      <c r="H194" s="743">
        <v>0</v>
      </c>
      <c r="I194" s="747">
        <v>0</v>
      </c>
      <c r="J194" s="747">
        <v>100</v>
      </c>
      <c r="K194" s="747">
        <v>20</v>
      </c>
      <c r="L194" s="747">
        <v>0</v>
      </c>
      <c r="M194" s="743">
        <v>0</v>
      </c>
      <c r="N194" s="747">
        <v>0</v>
      </c>
    </row>
    <row r="195" spans="2:14" s="517" customFormat="1" ht="78.75" x14ac:dyDescent="0.25">
      <c r="B195" s="359" t="s">
        <v>2063</v>
      </c>
      <c r="C195" s="715" t="s">
        <v>3107</v>
      </c>
      <c r="D195" s="107" t="s">
        <v>37</v>
      </c>
      <c r="E195" s="747">
        <v>0</v>
      </c>
      <c r="F195" s="747">
        <v>0</v>
      </c>
      <c r="G195" s="747">
        <v>0</v>
      </c>
      <c r="H195" s="743">
        <v>0</v>
      </c>
      <c r="I195" s="747">
        <v>0</v>
      </c>
      <c r="J195" s="747">
        <v>60</v>
      </c>
      <c r="K195" s="747">
        <v>30</v>
      </c>
      <c r="L195" s="747">
        <v>0</v>
      </c>
      <c r="M195" s="743">
        <v>0</v>
      </c>
      <c r="N195" s="747">
        <v>0</v>
      </c>
    </row>
    <row r="196" spans="2:14" ht="63" x14ac:dyDescent="0.25">
      <c r="B196" s="359" t="s">
        <v>2063</v>
      </c>
      <c r="C196" s="678" t="s">
        <v>3108</v>
      </c>
      <c r="D196" s="107" t="s">
        <v>37</v>
      </c>
      <c r="E196" s="747">
        <v>40</v>
      </c>
      <c r="F196" s="747">
        <v>20</v>
      </c>
      <c r="G196" s="747">
        <v>0</v>
      </c>
      <c r="H196" s="743">
        <v>0</v>
      </c>
      <c r="I196" s="747">
        <v>0</v>
      </c>
      <c r="J196" s="747">
        <v>190</v>
      </c>
      <c r="K196" s="747">
        <v>40</v>
      </c>
      <c r="L196" s="747">
        <v>30</v>
      </c>
      <c r="M196" s="743">
        <v>0</v>
      </c>
      <c r="N196" s="747">
        <v>0</v>
      </c>
    </row>
    <row r="197" spans="2:14" x14ac:dyDescent="0.25">
      <c r="B197" s="359" t="s">
        <v>2063</v>
      </c>
      <c r="C197" s="671" t="s">
        <v>3109</v>
      </c>
      <c r="D197" s="107" t="s">
        <v>37</v>
      </c>
      <c r="E197" s="747">
        <v>10</v>
      </c>
      <c r="F197" s="747">
        <v>5</v>
      </c>
      <c r="G197" s="747">
        <v>0</v>
      </c>
      <c r="H197" s="743">
        <v>0</v>
      </c>
      <c r="I197" s="747">
        <v>0</v>
      </c>
      <c r="J197" s="747">
        <v>16</v>
      </c>
      <c r="K197" s="747">
        <v>40</v>
      </c>
      <c r="L197" s="747">
        <v>0</v>
      </c>
      <c r="M197" s="743">
        <v>0</v>
      </c>
      <c r="N197" s="747">
        <v>0</v>
      </c>
    </row>
    <row r="198" spans="2:14" x14ac:dyDescent="0.25">
      <c r="B198" s="359" t="s">
        <v>2063</v>
      </c>
      <c r="C198" s="671" t="s">
        <v>3110</v>
      </c>
      <c r="D198" s="107" t="s">
        <v>37</v>
      </c>
      <c r="E198" s="747">
        <v>10</v>
      </c>
      <c r="F198" s="747">
        <v>5</v>
      </c>
      <c r="G198" s="747">
        <v>0</v>
      </c>
      <c r="H198" s="743">
        <v>0</v>
      </c>
      <c r="I198" s="747">
        <v>0</v>
      </c>
      <c r="J198" s="747">
        <v>12</v>
      </c>
      <c r="K198" s="747">
        <v>30</v>
      </c>
      <c r="L198" s="747">
        <v>0</v>
      </c>
      <c r="M198" s="743">
        <v>0</v>
      </c>
      <c r="N198" s="747">
        <v>0</v>
      </c>
    </row>
    <row r="199" spans="2:14" ht="30" x14ac:dyDescent="0.25">
      <c r="B199" s="359" t="s">
        <v>2063</v>
      </c>
      <c r="C199" s="724" t="s">
        <v>3111</v>
      </c>
      <c r="D199" s="107" t="s">
        <v>37</v>
      </c>
      <c r="E199" s="747"/>
      <c r="F199" s="747"/>
      <c r="G199" s="747"/>
      <c r="H199" s="743"/>
      <c r="I199" s="747"/>
      <c r="J199" s="747"/>
      <c r="K199" s="747"/>
      <c r="L199" s="747"/>
      <c r="M199" s="743"/>
      <c r="N199" s="747"/>
    </row>
    <row r="200" spans="2:14" ht="30" x14ac:dyDescent="0.25">
      <c r="B200" s="359" t="s">
        <v>2063</v>
      </c>
      <c r="C200" s="724" t="s">
        <v>3112</v>
      </c>
      <c r="D200" s="107" t="s">
        <v>37</v>
      </c>
      <c r="E200" s="747"/>
      <c r="F200" s="747"/>
      <c r="G200" s="747"/>
      <c r="H200" s="743"/>
      <c r="I200" s="747"/>
      <c r="J200" s="747"/>
      <c r="K200" s="747"/>
      <c r="L200" s="747"/>
      <c r="M200" s="743"/>
      <c r="N200" s="747"/>
    </row>
    <row r="201" spans="2:14" ht="30" x14ac:dyDescent="0.25">
      <c r="B201" s="359" t="s">
        <v>2063</v>
      </c>
      <c r="C201" s="724" t="s">
        <v>3113</v>
      </c>
      <c r="D201" s="107" t="s">
        <v>37</v>
      </c>
      <c r="E201" s="747"/>
      <c r="F201" s="747"/>
      <c r="G201" s="747"/>
      <c r="H201" s="743"/>
      <c r="I201" s="747"/>
      <c r="J201" s="747"/>
      <c r="K201" s="747"/>
      <c r="L201" s="747"/>
      <c r="M201" s="743"/>
      <c r="N201" s="747"/>
    </row>
    <row r="202" spans="2:14" ht="30" x14ac:dyDescent="0.25">
      <c r="B202" s="359" t="s">
        <v>2063</v>
      </c>
      <c r="C202" s="724" t="s">
        <v>3114</v>
      </c>
      <c r="D202" s="107" t="s">
        <v>37</v>
      </c>
      <c r="E202" s="747"/>
      <c r="F202" s="747"/>
      <c r="G202" s="747"/>
      <c r="H202" s="743"/>
      <c r="I202" s="747"/>
      <c r="J202" s="747"/>
      <c r="K202" s="747"/>
      <c r="L202" s="747"/>
      <c r="M202" s="743"/>
      <c r="N202" s="747"/>
    </row>
    <row r="203" spans="2:14" ht="30" x14ac:dyDescent="0.25">
      <c r="B203" s="359" t="s">
        <v>2063</v>
      </c>
      <c r="C203" s="724" t="s">
        <v>3115</v>
      </c>
      <c r="D203" s="107" t="s">
        <v>37</v>
      </c>
      <c r="E203" s="747"/>
      <c r="F203" s="747"/>
      <c r="G203" s="747"/>
      <c r="H203" s="743"/>
      <c r="I203" s="747"/>
      <c r="J203" s="747"/>
      <c r="K203" s="747"/>
      <c r="L203" s="747"/>
      <c r="M203" s="743"/>
      <c r="N203" s="747"/>
    </row>
    <row r="204" spans="2:14" x14ac:dyDescent="0.25">
      <c r="B204" s="359" t="s">
        <v>2063</v>
      </c>
      <c r="C204" s="724" t="s">
        <v>3116</v>
      </c>
      <c r="D204" s="107" t="s">
        <v>37</v>
      </c>
      <c r="E204" s="747"/>
      <c r="F204" s="747"/>
      <c r="G204" s="747"/>
      <c r="H204" s="743"/>
      <c r="I204" s="747"/>
      <c r="J204" s="747"/>
      <c r="K204" s="747"/>
      <c r="L204" s="747"/>
      <c r="M204" s="743"/>
      <c r="N204" s="747"/>
    </row>
    <row r="205" spans="2:14" x14ac:dyDescent="0.25">
      <c r="B205" s="359" t="s">
        <v>2063</v>
      </c>
      <c r="C205" s="724" t="s">
        <v>3117</v>
      </c>
      <c r="D205" s="107" t="s">
        <v>37</v>
      </c>
      <c r="E205" s="747"/>
      <c r="F205" s="747"/>
      <c r="G205" s="747"/>
      <c r="H205" s="743"/>
      <c r="I205" s="747"/>
      <c r="J205" s="747"/>
      <c r="K205" s="747"/>
      <c r="L205" s="747"/>
      <c r="M205" s="743"/>
      <c r="N205" s="747"/>
    </row>
    <row r="206" spans="2:14" x14ac:dyDescent="0.25">
      <c r="B206" s="359" t="s">
        <v>2063</v>
      </c>
      <c r="C206" s="724" t="s">
        <v>3118</v>
      </c>
      <c r="D206" s="107" t="s">
        <v>37</v>
      </c>
      <c r="E206" s="747"/>
      <c r="F206" s="747"/>
      <c r="G206" s="747"/>
      <c r="H206" s="743"/>
      <c r="I206" s="747"/>
      <c r="J206" s="747"/>
      <c r="K206" s="747"/>
      <c r="L206" s="747"/>
      <c r="M206" s="743"/>
      <c r="N206" s="747"/>
    </row>
    <row r="207" spans="2:14" ht="18.75" x14ac:dyDescent="0.25">
      <c r="B207" s="359" t="s">
        <v>2063</v>
      </c>
      <c r="C207" s="724" t="s">
        <v>3134</v>
      </c>
      <c r="D207" s="107" t="s">
        <v>37</v>
      </c>
      <c r="E207" s="747"/>
      <c r="F207" s="747"/>
      <c r="G207" s="747"/>
      <c r="H207" s="743"/>
      <c r="I207" s="747"/>
      <c r="J207" s="747"/>
      <c r="K207" s="747"/>
      <c r="L207" s="747"/>
      <c r="M207" s="743"/>
      <c r="N207" s="747"/>
    </row>
    <row r="208" spans="2:14" x14ac:dyDescent="0.25">
      <c r="B208" s="359" t="s">
        <v>2063</v>
      </c>
      <c r="C208" s="724" t="s">
        <v>3119</v>
      </c>
      <c r="D208" s="107" t="s">
        <v>37</v>
      </c>
      <c r="E208" s="747"/>
      <c r="F208" s="747"/>
      <c r="G208" s="747"/>
      <c r="H208" s="743"/>
      <c r="I208" s="747"/>
      <c r="J208" s="747"/>
      <c r="K208" s="747"/>
      <c r="L208" s="747"/>
      <c r="M208" s="743"/>
      <c r="N208" s="747"/>
    </row>
    <row r="209" spans="2:14" ht="30" x14ac:dyDescent="0.25">
      <c r="B209" s="359" t="s">
        <v>2063</v>
      </c>
      <c r="C209" s="724" t="s">
        <v>3120</v>
      </c>
      <c r="D209" s="107" t="s">
        <v>37</v>
      </c>
      <c r="E209" s="747"/>
      <c r="F209" s="747"/>
      <c r="G209" s="747"/>
      <c r="H209" s="743"/>
      <c r="I209" s="747"/>
      <c r="J209" s="747"/>
      <c r="K209" s="747"/>
      <c r="L209" s="747"/>
      <c r="M209" s="743"/>
      <c r="N209" s="747"/>
    </row>
    <row r="210" spans="2:14" ht="30" x14ac:dyDescent="0.25">
      <c r="B210" s="359" t="s">
        <v>2063</v>
      </c>
      <c r="C210" s="724" t="s">
        <v>3121</v>
      </c>
      <c r="D210" s="107" t="s">
        <v>37</v>
      </c>
      <c r="E210" s="747"/>
      <c r="F210" s="747"/>
      <c r="G210" s="747"/>
      <c r="H210" s="743"/>
      <c r="I210" s="747"/>
      <c r="J210" s="747"/>
      <c r="K210" s="747"/>
      <c r="L210" s="747"/>
      <c r="M210" s="743"/>
      <c r="N210" s="747"/>
    </row>
    <row r="211" spans="2:14" ht="30" x14ac:dyDescent="0.25">
      <c r="B211" s="359" t="s">
        <v>2063</v>
      </c>
      <c r="C211" s="724" t="s">
        <v>3122</v>
      </c>
      <c r="D211" s="107" t="s">
        <v>37</v>
      </c>
      <c r="E211" s="747"/>
      <c r="F211" s="747"/>
      <c r="G211" s="747"/>
      <c r="H211" s="743"/>
      <c r="I211" s="747"/>
      <c r="J211" s="747"/>
      <c r="K211" s="747"/>
      <c r="L211" s="747"/>
      <c r="M211" s="743"/>
      <c r="N211" s="747"/>
    </row>
    <row r="212" spans="2:14" ht="30" x14ac:dyDescent="0.25">
      <c r="B212" s="359" t="s">
        <v>2063</v>
      </c>
      <c r="C212" s="724" t="s">
        <v>3123</v>
      </c>
      <c r="D212" s="107" t="s">
        <v>37</v>
      </c>
      <c r="E212" s="747"/>
      <c r="F212" s="747"/>
      <c r="G212" s="747"/>
      <c r="H212" s="743"/>
      <c r="I212" s="747"/>
      <c r="J212" s="747"/>
      <c r="K212" s="747"/>
      <c r="L212" s="747"/>
      <c r="M212" s="743"/>
      <c r="N212" s="747"/>
    </row>
    <row r="213" spans="2:14" ht="30" x14ac:dyDescent="0.25">
      <c r="B213" s="359" t="s">
        <v>2063</v>
      </c>
      <c r="C213" s="724" t="s">
        <v>3124</v>
      </c>
      <c r="D213" s="107" t="s">
        <v>37</v>
      </c>
      <c r="E213" s="747"/>
      <c r="F213" s="747"/>
      <c r="G213" s="747"/>
      <c r="H213" s="743"/>
      <c r="I213" s="747"/>
      <c r="J213" s="747"/>
      <c r="K213" s="747"/>
      <c r="L213" s="747"/>
      <c r="M213" s="743"/>
      <c r="N213" s="747"/>
    </row>
    <row r="214" spans="2:14" ht="30" x14ac:dyDescent="0.25">
      <c r="B214" s="359" t="s">
        <v>2063</v>
      </c>
      <c r="C214" s="724" t="s">
        <v>3125</v>
      </c>
      <c r="D214" s="107" t="s">
        <v>37</v>
      </c>
      <c r="E214" s="747"/>
      <c r="F214" s="747"/>
      <c r="G214" s="747"/>
      <c r="H214" s="743"/>
      <c r="I214" s="747"/>
      <c r="J214" s="747"/>
      <c r="K214" s="747"/>
      <c r="L214" s="747"/>
      <c r="M214" s="743"/>
      <c r="N214" s="747"/>
    </row>
    <row r="215" spans="2:14" ht="45" x14ac:dyDescent="0.25">
      <c r="B215" s="359" t="s">
        <v>2063</v>
      </c>
      <c r="C215" s="724" t="s">
        <v>3126</v>
      </c>
      <c r="D215" s="107" t="s">
        <v>37</v>
      </c>
      <c r="E215" s="747"/>
      <c r="F215" s="747"/>
      <c r="G215" s="747"/>
      <c r="H215" s="743"/>
      <c r="I215" s="747"/>
      <c r="J215" s="747"/>
      <c r="K215" s="747"/>
      <c r="L215" s="747"/>
      <c r="M215" s="743"/>
      <c r="N215" s="747"/>
    </row>
    <row r="216" spans="2:14" ht="30" x14ac:dyDescent="0.25">
      <c r="B216" s="359" t="s">
        <v>2063</v>
      </c>
      <c r="C216" s="724" t="s">
        <v>3127</v>
      </c>
      <c r="D216" s="107" t="s">
        <v>37</v>
      </c>
      <c r="E216" s="747"/>
      <c r="F216" s="747"/>
      <c r="G216" s="747"/>
      <c r="H216" s="743"/>
      <c r="I216" s="747"/>
      <c r="J216" s="747"/>
      <c r="K216" s="747"/>
      <c r="L216" s="747"/>
      <c r="M216" s="743"/>
      <c r="N216" s="747"/>
    </row>
    <row r="217" spans="2:14" ht="30" x14ac:dyDescent="0.25">
      <c r="B217" s="359" t="s">
        <v>2063</v>
      </c>
      <c r="C217" s="724" t="s">
        <v>3128</v>
      </c>
      <c r="D217" s="107" t="s">
        <v>37</v>
      </c>
      <c r="E217" s="747"/>
      <c r="F217" s="747"/>
      <c r="G217" s="747"/>
      <c r="H217" s="743"/>
      <c r="I217" s="747"/>
      <c r="J217" s="747"/>
      <c r="K217" s="747"/>
      <c r="L217" s="747"/>
      <c r="M217" s="743"/>
      <c r="N217" s="747"/>
    </row>
    <row r="218" spans="2:14" ht="30" x14ac:dyDescent="0.25">
      <c r="B218" s="359" t="s">
        <v>2063</v>
      </c>
      <c r="C218" s="724" t="s">
        <v>3129</v>
      </c>
      <c r="D218" s="107" t="s">
        <v>37</v>
      </c>
      <c r="E218" s="747"/>
      <c r="F218" s="747"/>
      <c r="G218" s="747"/>
      <c r="H218" s="743"/>
      <c r="I218" s="747"/>
      <c r="J218" s="747"/>
      <c r="K218" s="747"/>
      <c r="L218" s="747"/>
      <c r="M218" s="743"/>
      <c r="N218" s="747"/>
    </row>
    <row r="219" spans="2:14" ht="30" x14ac:dyDescent="0.25">
      <c r="B219" s="359" t="s">
        <v>2063</v>
      </c>
      <c r="C219" s="724" t="s">
        <v>3130</v>
      </c>
      <c r="D219" s="107" t="s">
        <v>37</v>
      </c>
      <c r="E219" s="747"/>
      <c r="F219" s="747"/>
      <c r="G219" s="747"/>
      <c r="H219" s="743"/>
      <c r="I219" s="747"/>
      <c r="J219" s="747"/>
      <c r="K219" s="747"/>
      <c r="L219" s="747"/>
      <c r="M219" s="743"/>
      <c r="N219" s="747"/>
    </row>
    <row r="220" spans="2:14" ht="30" x14ac:dyDescent="0.25">
      <c r="B220" s="359" t="s">
        <v>2063</v>
      </c>
      <c r="C220" s="724" t="s">
        <v>3131</v>
      </c>
      <c r="D220" s="107" t="s">
        <v>37</v>
      </c>
      <c r="E220" s="747"/>
      <c r="F220" s="747"/>
      <c r="G220" s="747"/>
      <c r="H220" s="743"/>
      <c r="I220" s="747"/>
      <c r="J220" s="747"/>
      <c r="K220" s="747"/>
      <c r="L220" s="747"/>
      <c r="M220" s="743"/>
      <c r="N220" s="747"/>
    </row>
    <row r="221" spans="2:14" ht="45" x14ac:dyDescent="0.25">
      <c r="B221" s="359" t="s">
        <v>2063</v>
      </c>
      <c r="C221" s="724" t="s">
        <v>3132</v>
      </c>
      <c r="D221" s="107" t="s">
        <v>37</v>
      </c>
      <c r="E221" s="747"/>
      <c r="F221" s="747"/>
      <c r="G221" s="747"/>
      <c r="H221" s="743"/>
      <c r="I221" s="747"/>
      <c r="J221" s="747"/>
      <c r="K221" s="747"/>
      <c r="L221" s="747"/>
      <c r="M221" s="743"/>
      <c r="N221" s="747"/>
    </row>
    <row r="222" spans="2:14" ht="30" x14ac:dyDescent="0.25">
      <c r="B222" s="359" t="s">
        <v>2063</v>
      </c>
      <c r="C222" s="671" t="s">
        <v>3133</v>
      </c>
      <c r="D222" s="107" t="s">
        <v>37</v>
      </c>
      <c r="E222" s="747">
        <v>8</v>
      </c>
      <c r="F222" s="747">
        <v>4</v>
      </c>
      <c r="G222" s="747">
        <v>2</v>
      </c>
      <c r="H222" s="743">
        <v>0</v>
      </c>
      <c r="I222" s="747">
        <v>0</v>
      </c>
      <c r="J222" s="747">
        <v>6</v>
      </c>
      <c r="K222" s="747">
        <v>20</v>
      </c>
      <c r="L222" s="747">
        <v>4</v>
      </c>
      <c r="M222" s="743">
        <v>0</v>
      </c>
      <c r="N222" s="747">
        <v>0</v>
      </c>
    </row>
    <row r="223" spans="2:14" ht="30" x14ac:dyDescent="0.25">
      <c r="B223" s="359" t="s">
        <v>2063</v>
      </c>
      <c r="C223" s="671" t="s">
        <v>3135</v>
      </c>
      <c r="D223" s="107" t="s">
        <v>37</v>
      </c>
      <c r="E223" s="747">
        <v>5</v>
      </c>
      <c r="F223" s="747">
        <v>2</v>
      </c>
      <c r="G223" s="747">
        <v>0</v>
      </c>
      <c r="H223" s="743">
        <v>0</v>
      </c>
      <c r="I223" s="747">
        <v>0</v>
      </c>
      <c r="J223" s="747">
        <v>4</v>
      </c>
      <c r="K223" s="747">
        <v>10</v>
      </c>
      <c r="L223" s="747">
        <v>0</v>
      </c>
      <c r="M223" s="743">
        <v>0</v>
      </c>
      <c r="N223" s="747">
        <v>0</v>
      </c>
    </row>
    <row r="224" spans="2:14" ht="30" x14ac:dyDescent="0.25">
      <c r="B224" s="359" t="s">
        <v>2063</v>
      </c>
      <c r="C224" s="666" t="s">
        <v>3136</v>
      </c>
      <c r="D224" s="107" t="s">
        <v>37</v>
      </c>
      <c r="E224" s="747">
        <v>14</v>
      </c>
      <c r="F224" s="747">
        <v>4</v>
      </c>
      <c r="G224" s="747">
        <v>0</v>
      </c>
      <c r="H224" s="743">
        <v>0</v>
      </c>
      <c r="I224" s="747">
        <v>0</v>
      </c>
      <c r="J224" s="747">
        <v>12</v>
      </c>
      <c r="K224" s="747">
        <v>18</v>
      </c>
      <c r="L224" s="747">
        <v>0</v>
      </c>
      <c r="M224" s="743">
        <v>0</v>
      </c>
      <c r="N224" s="747">
        <v>0</v>
      </c>
    </row>
    <row r="225" spans="2:14" ht="45" x14ac:dyDescent="0.25">
      <c r="B225" s="359" t="s">
        <v>2063</v>
      </c>
      <c r="C225" s="666" t="s">
        <v>3137</v>
      </c>
      <c r="D225" s="107" t="s">
        <v>37</v>
      </c>
      <c r="E225" s="747">
        <v>12</v>
      </c>
      <c r="F225" s="747">
        <v>4</v>
      </c>
      <c r="G225" s="747">
        <v>0</v>
      </c>
      <c r="H225" s="743">
        <v>0</v>
      </c>
      <c r="I225" s="747">
        <v>0</v>
      </c>
      <c r="J225" s="747">
        <v>10</v>
      </c>
      <c r="K225" s="747">
        <v>18</v>
      </c>
      <c r="L225" s="747">
        <v>0</v>
      </c>
      <c r="M225" s="743">
        <v>0</v>
      </c>
      <c r="N225" s="747">
        <v>0</v>
      </c>
    </row>
    <row r="226" spans="2:14" ht="30" x14ac:dyDescent="0.25">
      <c r="B226" s="359" t="s">
        <v>2063</v>
      </c>
      <c r="C226" s="671" t="s">
        <v>3138</v>
      </c>
      <c r="D226" s="107" t="s">
        <v>37</v>
      </c>
      <c r="E226" s="747">
        <v>15</v>
      </c>
      <c r="F226" s="747">
        <v>5</v>
      </c>
      <c r="G226" s="747">
        <v>0</v>
      </c>
      <c r="H226" s="743">
        <v>0</v>
      </c>
      <c r="I226" s="747">
        <v>0</v>
      </c>
      <c r="J226" s="747">
        <v>15</v>
      </c>
      <c r="K226" s="747">
        <v>20</v>
      </c>
      <c r="L226" s="747">
        <v>0</v>
      </c>
      <c r="M226" s="743">
        <v>0</v>
      </c>
      <c r="N226" s="747">
        <v>0</v>
      </c>
    </row>
    <row r="227" spans="2:14" ht="30" x14ac:dyDescent="0.25">
      <c r="B227" s="359" t="s">
        <v>2063</v>
      </c>
      <c r="C227" s="666" t="s">
        <v>3139</v>
      </c>
      <c r="D227" s="107" t="s">
        <v>37</v>
      </c>
      <c r="E227" s="747">
        <v>10</v>
      </c>
      <c r="F227" s="747">
        <v>4</v>
      </c>
      <c r="G227" s="747">
        <v>0</v>
      </c>
      <c r="H227" s="743">
        <v>0</v>
      </c>
      <c r="I227" s="747">
        <v>0</v>
      </c>
      <c r="J227" s="747">
        <v>15</v>
      </c>
      <c r="K227" s="747">
        <v>18</v>
      </c>
      <c r="L227" s="747">
        <v>0</v>
      </c>
      <c r="M227" s="743">
        <v>0</v>
      </c>
      <c r="N227" s="747">
        <v>0</v>
      </c>
    </row>
    <row r="228" spans="2:14" ht="30" x14ac:dyDescent="0.25">
      <c r="B228" s="359" t="s">
        <v>2063</v>
      </c>
      <c r="C228" s="666" t="s">
        <v>3140</v>
      </c>
      <c r="D228" s="107" t="s">
        <v>37</v>
      </c>
      <c r="E228" s="747">
        <v>10</v>
      </c>
      <c r="F228" s="747">
        <v>5</v>
      </c>
      <c r="G228" s="747">
        <v>0</v>
      </c>
      <c r="H228" s="743">
        <v>0</v>
      </c>
      <c r="I228" s="747">
        <v>0</v>
      </c>
      <c r="J228" s="747">
        <v>12</v>
      </c>
      <c r="K228" s="747">
        <v>20</v>
      </c>
      <c r="L228" s="747">
        <v>0</v>
      </c>
      <c r="M228" s="743">
        <v>0</v>
      </c>
      <c r="N228" s="747">
        <v>0</v>
      </c>
    </row>
    <row r="229" spans="2:14" ht="30" x14ac:dyDescent="0.25">
      <c r="B229" s="359" t="s">
        <v>2063</v>
      </c>
      <c r="C229" s="666" t="s">
        <v>3141</v>
      </c>
      <c r="D229" s="107" t="s">
        <v>37</v>
      </c>
      <c r="E229" s="747">
        <v>10</v>
      </c>
      <c r="F229" s="747">
        <v>4</v>
      </c>
      <c r="G229" s="747">
        <v>0</v>
      </c>
      <c r="H229" s="743">
        <v>0</v>
      </c>
      <c r="I229" s="747">
        <v>0</v>
      </c>
      <c r="J229" s="747">
        <v>15</v>
      </c>
      <c r="K229" s="747">
        <v>16</v>
      </c>
      <c r="L229" s="747">
        <v>0</v>
      </c>
      <c r="M229" s="743">
        <v>0</v>
      </c>
      <c r="N229" s="747">
        <v>0</v>
      </c>
    </row>
    <row r="230" spans="2:14" ht="30" x14ac:dyDescent="0.25">
      <c r="B230" s="359" t="s">
        <v>2063</v>
      </c>
      <c r="C230" s="666" t="s">
        <v>3142</v>
      </c>
      <c r="D230" s="107" t="s">
        <v>37</v>
      </c>
      <c r="E230" s="747">
        <v>10</v>
      </c>
      <c r="F230" s="747">
        <v>5</v>
      </c>
      <c r="G230" s="747">
        <v>0</v>
      </c>
      <c r="H230" s="743">
        <v>0</v>
      </c>
      <c r="I230" s="747">
        <v>0</v>
      </c>
      <c r="J230" s="747">
        <v>13</v>
      </c>
      <c r="K230" s="747">
        <v>20</v>
      </c>
      <c r="L230" s="747">
        <v>0</v>
      </c>
      <c r="M230" s="743">
        <v>0</v>
      </c>
      <c r="N230" s="747">
        <v>0</v>
      </c>
    </row>
    <row r="231" spans="2:14" ht="30" x14ac:dyDescent="0.25">
      <c r="B231" s="359" t="s">
        <v>2063</v>
      </c>
      <c r="C231" s="666" t="s">
        <v>3143</v>
      </c>
      <c r="D231" s="107" t="s">
        <v>37</v>
      </c>
      <c r="E231" s="747">
        <v>10</v>
      </c>
      <c r="F231" s="747">
        <v>5</v>
      </c>
      <c r="G231" s="747">
        <v>0</v>
      </c>
      <c r="H231" s="743">
        <v>0</v>
      </c>
      <c r="I231" s="747">
        <v>0</v>
      </c>
      <c r="J231" s="747">
        <v>13</v>
      </c>
      <c r="K231" s="747">
        <v>20</v>
      </c>
      <c r="L231" s="747">
        <v>0</v>
      </c>
      <c r="M231" s="743">
        <v>0</v>
      </c>
      <c r="N231" s="747">
        <v>0</v>
      </c>
    </row>
    <row r="232" spans="2:14" s="517" customFormat="1" ht="30" x14ac:dyDescent="0.25">
      <c r="B232" s="518" t="s">
        <v>2063</v>
      </c>
      <c r="C232" s="666" t="s">
        <v>3144</v>
      </c>
      <c r="D232" s="107" t="s">
        <v>37</v>
      </c>
      <c r="E232" s="747">
        <v>10</v>
      </c>
      <c r="F232" s="747">
        <v>5</v>
      </c>
      <c r="G232" s="747">
        <v>0</v>
      </c>
      <c r="H232" s="743">
        <v>0</v>
      </c>
      <c r="I232" s="747">
        <v>0</v>
      </c>
      <c r="J232" s="747">
        <v>13</v>
      </c>
      <c r="K232" s="747">
        <v>20</v>
      </c>
      <c r="L232" s="747">
        <v>0</v>
      </c>
      <c r="M232" s="743">
        <v>0</v>
      </c>
      <c r="N232" s="747">
        <v>0</v>
      </c>
    </row>
    <row r="233" spans="2:14" s="517" customFormat="1" x14ac:dyDescent="0.25">
      <c r="B233" s="362" t="s">
        <v>5</v>
      </c>
      <c r="C233" s="663" t="s">
        <v>2073</v>
      </c>
      <c r="D233" s="107" t="s">
        <v>37</v>
      </c>
      <c r="E233" s="747">
        <v>0</v>
      </c>
      <c r="F233" s="747">
        <v>0</v>
      </c>
      <c r="G233" s="747">
        <v>0</v>
      </c>
      <c r="H233" s="743">
        <v>0</v>
      </c>
      <c r="I233" s="747">
        <v>0</v>
      </c>
      <c r="J233" s="747">
        <v>0</v>
      </c>
      <c r="K233" s="747">
        <v>10</v>
      </c>
      <c r="L233" s="747">
        <v>9</v>
      </c>
      <c r="M233" s="743">
        <v>0</v>
      </c>
      <c r="N233" s="747">
        <v>0</v>
      </c>
    </row>
    <row r="234" spans="2:14" s="517" customFormat="1" x14ac:dyDescent="0.25">
      <c r="B234" s="718" t="s">
        <v>5</v>
      </c>
      <c r="C234" s="663" t="s">
        <v>446</v>
      </c>
      <c r="D234" s="107" t="s">
        <v>37</v>
      </c>
      <c r="E234" s="747">
        <v>0</v>
      </c>
      <c r="F234" s="747">
        <v>0</v>
      </c>
      <c r="G234" s="747">
        <v>0</v>
      </c>
      <c r="H234" s="743">
        <v>0</v>
      </c>
      <c r="I234" s="747">
        <v>0</v>
      </c>
      <c r="J234" s="747">
        <v>0</v>
      </c>
      <c r="K234" s="747">
        <v>10</v>
      </c>
      <c r="L234" s="747">
        <v>0</v>
      </c>
      <c r="M234" s="743">
        <v>0</v>
      </c>
      <c r="N234" s="747">
        <v>0</v>
      </c>
    </row>
    <row r="235" spans="2:14" x14ac:dyDescent="0.25">
      <c r="B235" s="718" t="s">
        <v>5</v>
      </c>
      <c r="C235" s="663" t="s">
        <v>437</v>
      </c>
      <c r="D235" s="107" t="s">
        <v>37</v>
      </c>
      <c r="E235" s="747">
        <v>2</v>
      </c>
      <c r="F235" s="747">
        <v>0</v>
      </c>
      <c r="G235" s="747">
        <v>0</v>
      </c>
      <c r="H235" s="743">
        <v>0</v>
      </c>
      <c r="I235" s="747">
        <v>0</v>
      </c>
      <c r="J235" s="747">
        <v>2</v>
      </c>
      <c r="K235" s="747">
        <v>10</v>
      </c>
      <c r="L235" s="747">
        <v>4</v>
      </c>
      <c r="M235" s="743">
        <v>0</v>
      </c>
      <c r="N235" s="747">
        <v>0</v>
      </c>
    </row>
    <row r="236" spans="2:14" x14ac:dyDescent="0.25">
      <c r="B236" s="718" t="s">
        <v>5</v>
      </c>
      <c r="C236" s="663" t="s">
        <v>445</v>
      </c>
      <c r="D236" s="107" t="s">
        <v>37</v>
      </c>
      <c r="E236" s="747">
        <v>2</v>
      </c>
      <c r="F236" s="747">
        <v>0</v>
      </c>
      <c r="G236" s="747">
        <v>0</v>
      </c>
      <c r="H236" s="743">
        <v>0</v>
      </c>
      <c r="I236" s="747">
        <v>0</v>
      </c>
      <c r="J236" s="747">
        <v>2</v>
      </c>
      <c r="K236" s="747">
        <v>10</v>
      </c>
      <c r="L236" s="747">
        <v>4</v>
      </c>
      <c r="M236" s="743">
        <v>0</v>
      </c>
      <c r="N236" s="747">
        <v>0</v>
      </c>
    </row>
    <row r="237" spans="2:14" x14ac:dyDescent="0.25">
      <c r="B237" s="718" t="s">
        <v>5</v>
      </c>
      <c r="C237" s="663" t="s">
        <v>2076</v>
      </c>
      <c r="D237" s="107" t="s">
        <v>37</v>
      </c>
      <c r="E237" s="747">
        <v>2</v>
      </c>
      <c r="F237" s="747">
        <v>0</v>
      </c>
      <c r="G237" s="747">
        <v>0</v>
      </c>
      <c r="H237" s="743">
        <v>0</v>
      </c>
      <c r="I237" s="747">
        <v>0</v>
      </c>
      <c r="J237" s="747">
        <v>2</v>
      </c>
      <c r="K237" s="747">
        <v>10</v>
      </c>
      <c r="L237" s="747">
        <v>2</v>
      </c>
      <c r="M237" s="743">
        <v>0</v>
      </c>
      <c r="N237" s="747">
        <v>0</v>
      </c>
    </row>
    <row r="238" spans="2:14" x14ac:dyDescent="0.25">
      <c r="B238" s="718" t="s">
        <v>5</v>
      </c>
      <c r="C238" s="663" t="s">
        <v>438</v>
      </c>
      <c r="D238" s="107" t="s">
        <v>37</v>
      </c>
      <c r="E238" s="747">
        <v>6</v>
      </c>
      <c r="F238" s="747">
        <v>0</v>
      </c>
      <c r="G238" s="747">
        <v>0</v>
      </c>
      <c r="H238" s="743">
        <v>0</v>
      </c>
      <c r="I238" s="747">
        <v>0</v>
      </c>
      <c r="J238" s="747">
        <v>6</v>
      </c>
      <c r="K238" s="747">
        <v>0</v>
      </c>
      <c r="L238" s="747">
        <v>0</v>
      </c>
      <c r="M238" s="743">
        <v>0</v>
      </c>
      <c r="N238" s="747">
        <v>0</v>
      </c>
    </row>
    <row r="239" spans="2:14" x14ac:dyDescent="0.25">
      <c r="B239" s="718" t="s">
        <v>5</v>
      </c>
      <c r="C239" s="663" t="s">
        <v>439</v>
      </c>
      <c r="D239" s="107" t="s">
        <v>37</v>
      </c>
      <c r="E239" s="747">
        <v>0</v>
      </c>
      <c r="F239" s="747">
        <v>5</v>
      </c>
      <c r="G239" s="747">
        <v>0</v>
      </c>
      <c r="H239" s="743">
        <v>0</v>
      </c>
      <c r="I239" s="747">
        <v>0</v>
      </c>
      <c r="J239" s="747">
        <v>3</v>
      </c>
      <c r="K239" s="747">
        <v>20</v>
      </c>
      <c r="L239" s="747">
        <v>0</v>
      </c>
      <c r="M239" s="743">
        <v>0</v>
      </c>
      <c r="N239" s="747">
        <v>0</v>
      </c>
    </row>
    <row r="240" spans="2:14" x14ac:dyDescent="0.25">
      <c r="B240" s="718" t="s">
        <v>5</v>
      </c>
      <c r="C240" s="663" t="s">
        <v>448</v>
      </c>
      <c r="D240" s="107" t="s">
        <v>37</v>
      </c>
      <c r="E240" s="747">
        <v>0</v>
      </c>
      <c r="F240" s="747">
        <v>0</v>
      </c>
      <c r="G240" s="747">
        <v>20</v>
      </c>
      <c r="H240" s="743">
        <v>0</v>
      </c>
      <c r="I240" s="747">
        <v>0</v>
      </c>
      <c r="J240" s="747">
        <v>6</v>
      </c>
      <c r="K240" s="747">
        <v>0</v>
      </c>
      <c r="L240" s="747">
        <v>20</v>
      </c>
      <c r="M240" s="743">
        <v>0</v>
      </c>
      <c r="N240" s="747">
        <v>0</v>
      </c>
    </row>
    <row r="241" spans="2:14" ht="30" x14ac:dyDescent="0.25">
      <c r="B241" s="718" t="s">
        <v>5</v>
      </c>
      <c r="C241" s="663" t="s">
        <v>2080</v>
      </c>
      <c r="D241" s="107" t="s">
        <v>37</v>
      </c>
      <c r="E241" s="747">
        <v>2</v>
      </c>
      <c r="F241" s="747">
        <v>0</v>
      </c>
      <c r="G241" s="747">
        <v>0</v>
      </c>
      <c r="H241" s="743">
        <v>0</v>
      </c>
      <c r="I241" s="747">
        <v>0</v>
      </c>
      <c r="J241" s="747">
        <v>4</v>
      </c>
      <c r="K241" s="747">
        <v>0</v>
      </c>
      <c r="L241" s="747">
        <v>0</v>
      </c>
      <c r="M241" s="743">
        <v>0</v>
      </c>
      <c r="N241" s="747">
        <v>0</v>
      </c>
    </row>
    <row r="242" spans="2:14" x14ac:dyDescent="0.25">
      <c r="B242" s="718" t="s">
        <v>5</v>
      </c>
      <c r="C242" s="663" t="s">
        <v>449</v>
      </c>
      <c r="D242" s="107" t="s">
        <v>37</v>
      </c>
      <c r="E242" s="747">
        <v>0</v>
      </c>
      <c r="F242" s="747">
        <v>0</v>
      </c>
      <c r="G242" s="747">
        <v>0</v>
      </c>
      <c r="H242" s="743">
        <v>0</v>
      </c>
      <c r="I242" s="747">
        <v>0</v>
      </c>
      <c r="J242" s="747">
        <v>4</v>
      </c>
      <c r="K242" s="747">
        <v>0</v>
      </c>
      <c r="L242" s="747">
        <v>0</v>
      </c>
      <c r="M242" s="743">
        <v>0</v>
      </c>
      <c r="N242" s="747">
        <v>0</v>
      </c>
    </row>
    <row r="243" spans="2:14" x14ac:dyDescent="0.25">
      <c r="B243" s="718" t="s">
        <v>5</v>
      </c>
      <c r="C243" s="663" t="s">
        <v>443</v>
      </c>
      <c r="D243" s="107" t="s">
        <v>37</v>
      </c>
      <c r="E243" s="747">
        <v>0</v>
      </c>
      <c r="F243" s="747">
        <v>0</v>
      </c>
      <c r="G243" s="747">
        <v>2</v>
      </c>
      <c r="H243" s="743">
        <v>0</v>
      </c>
      <c r="I243" s="747">
        <v>0</v>
      </c>
      <c r="J243" s="747">
        <v>0</v>
      </c>
      <c r="K243" s="747">
        <v>10</v>
      </c>
      <c r="L243" s="747">
        <v>2</v>
      </c>
      <c r="M243" s="743">
        <v>0</v>
      </c>
      <c r="N243" s="747">
        <v>0</v>
      </c>
    </row>
    <row r="244" spans="2:14" x14ac:dyDescent="0.25">
      <c r="B244" s="718" t="s">
        <v>5</v>
      </c>
      <c r="C244" s="663" t="s">
        <v>444</v>
      </c>
      <c r="D244" s="107" t="s">
        <v>37</v>
      </c>
      <c r="E244" s="747">
        <v>0</v>
      </c>
      <c r="F244" s="747">
        <v>0</v>
      </c>
      <c r="G244" s="747">
        <v>2</v>
      </c>
      <c r="H244" s="743">
        <v>0</v>
      </c>
      <c r="I244" s="747">
        <v>0</v>
      </c>
      <c r="J244" s="747">
        <v>0</v>
      </c>
      <c r="K244" s="747">
        <v>10</v>
      </c>
      <c r="L244" s="747">
        <v>9</v>
      </c>
      <c r="M244" s="743">
        <v>0</v>
      </c>
      <c r="N244" s="747">
        <v>0</v>
      </c>
    </row>
    <row r="245" spans="2:14" x14ac:dyDescent="0.25">
      <c r="B245" s="718" t="s">
        <v>5</v>
      </c>
      <c r="C245" s="663" t="s">
        <v>440</v>
      </c>
      <c r="D245" s="107" t="s">
        <v>37</v>
      </c>
      <c r="E245" s="747">
        <v>0</v>
      </c>
      <c r="F245" s="747">
        <v>0</v>
      </c>
      <c r="G245" s="747">
        <v>5</v>
      </c>
      <c r="H245" s="743">
        <v>0</v>
      </c>
      <c r="I245" s="747">
        <v>0</v>
      </c>
      <c r="J245" s="747">
        <v>2</v>
      </c>
      <c r="K245" s="747">
        <v>0</v>
      </c>
      <c r="L245" s="747">
        <v>0</v>
      </c>
      <c r="M245" s="743">
        <v>0</v>
      </c>
      <c r="N245" s="747">
        <v>0</v>
      </c>
    </row>
    <row r="246" spans="2:14" x14ac:dyDescent="0.25">
      <c r="B246" s="718" t="s">
        <v>5</v>
      </c>
      <c r="C246" s="663" t="s">
        <v>450</v>
      </c>
      <c r="D246" s="107" t="s">
        <v>37</v>
      </c>
      <c r="E246" s="747">
        <v>10</v>
      </c>
      <c r="F246" s="747">
        <v>0</v>
      </c>
      <c r="G246" s="747">
        <v>0</v>
      </c>
      <c r="H246" s="743">
        <v>0</v>
      </c>
      <c r="I246" s="747">
        <v>0</v>
      </c>
      <c r="J246" s="747">
        <v>10</v>
      </c>
      <c r="K246" s="747">
        <v>0</v>
      </c>
      <c r="L246" s="747">
        <v>0</v>
      </c>
      <c r="M246" s="743">
        <v>0</v>
      </c>
      <c r="N246" s="747">
        <v>0</v>
      </c>
    </row>
    <row r="247" spans="2:14" x14ac:dyDescent="0.25">
      <c r="B247" s="718" t="s">
        <v>5</v>
      </c>
      <c r="C247" s="663" t="s">
        <v>451</v>
      </c>
      <c r="D247" s="107" t="s">
        <v>37</v>
      </c>
      <c r="E247" s="747">
        <v>0</v>
      </c>
      <c r="F247" s="747">
        <v>0</v>
      </c>
      <c r="G247" s="747">
        <v>0</v>
      </c>
      <c r="H247" s="743">
        <v>0</v>
      </c>
      <c r="I247" s="747">
        <v>0</v>
      </c>
      <c r="J247" s="747">
        <v>0</v>
      </c>
      <c r="K247" s="747">
        <v>0</v>
      </c>
      <c r="L247" s="747">
        <v>0</v>
      </c>
      <c r="M247" s="743">
        <v>0</v>
      </c>
      <c r="N247" s="747">
        <v>0</v>
      </c>
    </row>
    <row r="248" spans="2:14" x14ac:dyDescent="0.25">
      <c r="B248" s="718" t="s">
        <v>5</v>
      </c>
      <c r="C248" s="663" t="s">
        <v>452</v>
      </c>
      <c r="D248" s="107" t="s">
        <v>37</v>
      </c>
      <c r="E248" s="747">
        <v>2</v>
      </c>
      <c r="F248" s="747">
        <v>0</v>
      </c>
      <c r="G248" s="747">
        <v>0</v>
      </c>
      <c r="H248" s="743">
        <v>0</v>
      </c>
      <c r="I248" s="747">
        <v>0</v>
      </c>
      <c r="J248" s="747">
        <v>2</v>
      </c>
      <c r="K248" s="747">
        <v>0</v>
      </c>
      <c r="L248" s="747">
        <v>0</v>
      </c>
      <c r="M248" s="743">
        <v>0</v>
      </c>
      <c r="N248" s="747">
        <v>0</v>
      </c>
    </row>
    <row r="249" spans="2:14" x14ac:dyDescent="0.25">
      <c r="B249" s="718" t="s">
        <v>5</v>
      </c>
      <c r="C249" s="663" t="s">
        <v>453</v>
      </c>
      <c r="D249" s="107" t="s">
        <v>37</v>
      </c>
      <c r="E249" s="747">
        <v>2</v>
      </c>
      <c r="F249" s="747">
        <v>0</v>
      </c>
      <c r="G249" s="747">
        <v>0</v>
      </c>
      <c r="H249" s="743">
        <v>0</v>
      </c>
      <c r="I249" s="747">
        <v>0</v>
      </c>
      <c r="J249" s="747">
        <v>2</v>
      </c>
      <c r="K249" s="747">
        <v>0</v>
      </c>
      <c r="L249" s="747">
        <v>0</v>
      </c>
      <c r="M249" s="743">
        <v>0</v>
      </c>
      <c r="N249" s="747">
        <v>0</v>
      </c>
    </row>
    <row r="250" spans="2:14" x14ac:dyDescent="0.25">
      <c r="B250" s="718" t="s">
        <v>5</v>
      </c>
      <c r="C250" s="663" t="s">
        <v>441</v>
      </c>
      <c r="D250" s="107" t="s">
        <v>37</v>
      </c>
      <c r="E250" s="747">
        <v>1</v>
      </c>
      <c r="F250" s="747">
        <v>0</v>
      </c>
      <c r="G250" s="747">
        <v>0</v>
      </c>
      <c r="H250" s="743">
        <v>0</v>
      </c>
      <c r="I250" s="747">
        <v>0</v>
      </c>
      <c r="J250" s="747">
        <v>0</v>
      </c>
      <c r="K250" s="747">
        <v>0</v>
      </c>
      <c r="L250" s="747">
        <v>2</v>
      </c>
      <c r="M250" s="743">
        <v>0</v>
      </c>
      <c r="N250" s="747">
        <v>0</v>
      </c>
    </row>
    <row r="251" spans="2:14" x14ac:dyDescent="0.25">
      <c r="B251" s="718" t="s">
        <v>5</v>
      </c>
      <c r="C251" s="663" t="s">
        <v>447</v>
      </c>
      <c r="D251" s="107" t="s">
        <v>37</v>
      </c>
      <c r="E251" s="747">
        <v>10</v>
      </c>
      <c r="F251" s="747">
        <v>0</v>
      </c>
      <c r="G251" s="747">
        <v>30</v>
      </c>
      <c r="H251" s="743">
        <v>0</v>
      </c>
      <c r="I251" s="747">
        <v>0</v>
      </c>
      <c r="J251" s="747">
        <v>10</v>
      </c>
      <c r="K251" s="747">
        <v>0</v>
      </c>
      <c r="L251" s="747">
        <v>30</v>
      </c>
      <c r="M251" s="743">
        <v>0</v>
      </c>
      <c r="N251" s="747">
        <v>0</v>
      </c>
    </row>
    <row r="252" spans="2:14" x14ac:dyDescent="0.25">
      <c r="B252" s="718" t="s">
        <v>5</v>
      </c>
      <c r="C252" s="663" t="s">
        <v>442</v>
      </c>
      <c r="D252" s="107" t="s">
        <v>37</v>
      </c>
      <c r="E252" s="747">
        <v>0</v>
      </c>
      <c r="F252" s="747">
        <v>0</v>
      </c>
      <c r="G252" s="747">
        <v>2</v>
      </c>
      <c r="H252" s="743">
        <v>0</v>
      </c>
      <c r="I252" s="747">
        <v>0</v>
      </c>
      <c r="J252" s="747">
        <v>0</v>
      </c>
      <c r="K252" s="747">
        <v>10</v>
      </c>
      <c r="L252" s="747">
        <v>2</v>
      </c>
      <c r="M252" s="743">
        <v>0</v>
      </c>
      <c r="N252" s="747">
        <v>0</v>
      </c>
    </row>
    <row r="253" spans="2:14" ht="30" x14ac:dyDescent="0.25">
      <c r="B253" s="718" t="s">
        <v>5</v>
      </c>
      <c r="C253" s="679" t="s">
        <v>2081</v>
      </c>
      <c r="D253" s="107" t="s">
        <v>37</v>
      </c>
      <c r="E253" s="747">
        <v>1</v>
      </c>
      <c r="F253" s="747">
        <v>15</v>
      </c>
      <c r="G253" s="747">
        <v>0</v>
      </c>
      <c r="H253" s="743">
        <v>0</v>
      </c>
      <c r="I253" s="747">
        <v>0</v>
      </c>
      <c r="J253" s="747">
        <v>3</v>
      </c>
      <c r="K253" s="747">
        <v>20</v>
      </c>
      <c r="L253" s="747">
        <v>0</v>
      </c>
      <c r="M253" s="743">
        <v>0</v>
      </c>
      <c r="N253" s="747">
        <v>0</v>
      </c>
    </row>
    <row r="254" spans="2:14" x14ac:dyDescent="0.25">
      <c r="B254" s="718" t="s">
        <v>5</v>
      </c>
      <c r="C254" s="679" t="s">
        <v>1468</v>
      </c>
      <c r="D254" s="107" t="s">
        <v>37</v>
      </c>
      <c r="E254" s="747">
        <v>10</v>
      </c>
      <c r="F254" s="747">
        <v>0</v>
      </c>
      <c r="G254" s="747">
        <v>0</v>
      </c>
      <c r="H254" s="743">
        <v>0</v>
      </c>
      <c r="I254" s="747">
        <v>0</v>
      </c>
      <c r="J254" s="747">
        <v>4</v>
      </c>
      <c r="K254" s="747">
        <v>0</v>
      </c>
      <c r="L254" s="747">
        <v>10</v>
      </c>
      <c r="M254" s="743">
        <v>0</v>
      </c>
      <c r="N254" s="747">
        <v>0</v>
      </c>
    </row>
    <row r="255" spans="2:14" x14ac:dyDescent="0.25">
      <c r="B255" s="718" t="s">
        <v>5</v>
      </c>
      <c r="C255" s="663" t="s">
        <v>1466</v>
      </c>
      <c r="D255" s="107" t="s">
        <v>37</v>
      </c>
      <c r="E255" s="747">
        <v>0</v>
      </c>
      <c r="F255" s="747">
        <v>0</v>
      </c>
      <c r="G255" s="747">
        <v>0</v>
      </c>
      <c r="H255" s="743">
        <v>4</v>
      </c>
      <c r="I255" s="747">
        <v>4</v>
      </c>
      <c r="J255" s="747">
        <v>2</v>
      </c>
      <c r="K255" s="747">
        <v>0</v>
      </c>
      <c r="L255" s="747">
        <v>0</v>
      </c>
      <c r="M255" s="743">
        <v>8</v>
      </c>
      <c r="N255" s="747">
        <v>8</v>
      </c>
    </row>
    <row r="256" spans="2:14" x14ac:dyDescent="0.25">
      <c r="B256" s="718" t="s">
        <v>5</v>
      </c>
      <c r="C256" s="663" t="s">
        <v>2206</v>
      </c>
      <c r="D256" s="107" t="s">
        <v>37</v>
      </c>
      <c r="E256" s="747"/>
      <c r="F256" s="747"/>
      <c r="G256" s="747"/>
      <c r="H256" s="743"/>
      <c r="I256" s="747"/>
      <c r="J256" s="747"/>
      <c r="K256" s="747"/>
      <c r="L256" s="747"/>
      <c r="M256" s="743"/>
      <c r="N256" s="747">
        <v>6</v>
      </c>
    </row>
    <row r="257" spans="2:14" x14ac:dyDescent="0.25">
      <c r="B257" s="718" t="s">
        <v>5</v>
      </c>
      <c r="C257" s="663" t="s">
        <v>1467</v>
      </c>
      <c r="D257" s="107" t="s">
        <v>37</v>
      </c>
      <c r="E257" s="747">
        <v>0</v>
      </c>
      <c r="F257" s="747">
        <v>0</v>
      </c>
      <c r="G257" s="747">
        <v>0</v>
      </c>
      <c r="H257" s="743">
        <v>4</v>
      </c>
      <c r="I257" s="747">
        <v>4</v>
      </c>
      <c r="J257" s="747">
        <v>0</v>
      </c>
      <c r="K257" s="747">
        <v>0</v>
      </c>
      <c r="L257" s="747">
        <v>0</v>
      </c>
      <c r="M257" s="743">
        <v>8</v>
      </c>
      <c r="N257" s="747">
        <v>8</v>
      </c>
    </row>
    <row r="258" spans="2:14" s="517" customFormat="1" x14ac:dyDescent="0.25">
      <c r="B258" s="718" t="s">
        <v>5</v>
      </c>
      <c r="C258" s="663" t="s">
        <v>1469</v>
      </c>
      <c r="D258" s="107" t="s">
        <v>37</v>
      </c>
      <c r="E258" s="747">
        <v>0</v>
      </c>
      <c r="F258" s="747">
        <v>4</v>
      </c>
      <c r="G258" s="747">
        <v>0</v>
      </c>
      <c r="H258" s="743">
        <v>0</v>
      </c>
      <c r="I258" s="747">
        <v>0</v>
      </c>
      <c r="J258" s="747">
        <v>0</v>
      </c>
      <c r="K258" s="747">
        <v>10</v>
      </c>
      <c r="L258" s="747">
        <v>0</v>
      </c>
      <c r="M258" s="743">
        <v>0</v>
      </c>
      <c r="N258" s="747">
        <v>0</v>
      </c>
    </row>
    <row r="259" spans="2:14" s="517" customFormat="1" x14ac:dyDescent="0.25">
      <c r="B259" s="718" t="s">
        <v>5</v>
      </c>
      <c r="C259" s="663" t="s">
        <v>1470</v>
      </c>
      <c r="D259" s="107" t="s">
        <v>37</v>
      </c>
      <c r="E259" s="747">
        <v>30</v>
      </c>
      <c r="F259" s="747">
        <v>0</v>
      </c>
      <c r="G259" s="747">
        <v>0</v>
      </c>
      <c r="H259" s="743">
        <v>0</v>
      </c>
      <c r="I259" s="747">
        <v>0</v>
      </c>
      <c r="J259" s="747">
        <v>50</v>
      </c>
      <c r="K259" s="747">
        <v>0</v>
      </c>
      <c r="L259" s="747">
        <v>50</v>
      </c>
      <c r="M259" s="743">
        <v>0</v>
      </c>
      <c r="N259" s="747">
        <v>0</v>
      </c>
    </row>
    <row r="260" spans="2:14" s="517" customFormat="1" x14ac:dyDescent="0.25">
      <c r="B260" s="657" t="s">
        <v>5</v>
      </c>
      <c r="C260" s="663" t="s">
        <v>1471</v>
      </c>
      <c r="D260" s="107" t="s">
        <v>37</v>
      </c>
      <c r="E260" s="747">
        <v>0</v>
      </c>
      <c r="F260" s="747">
        <v>0</v>
      </c>
      <c r="G260" s="747">
        <v>50</v>
      </c>
      <c r="H260" s="743">
        <v>0</v>
      </c>
      <c r="I260" s="747">
        <v>0</v>
      </c>
      <c r="J260" s="747">
        <v>0</v>
      </c>
      <c r="K260" s="747">
        <v>0</v>
      </c>
      <c r="L260" s="747">
        <v>50</v>
      </c>
      <c r="M260" s="743">
        <v>0</v>
      </c>
      <c r="N260" s="747">
        <v>0</v>
      </c>
    </row>
    <row r="261" spans="2:14" s="517" customFormat="1" x14ac:dyDescent="0.25">
      <c r="B261" s="540" t="s">
        <v>2064</v>
      </c>
      <c r="C261" s="669" t="s">
        <v>167</v>
      </c>
      <c r="D261" s="655" t="s">
        <v>37</v>
      </c>
      <c r="E261" s="747">
        <v>0</v>
      </c>
      <c r="F261" s="747">
        <v>20</v>
      </c>
      <c r="G261" s="747">
        <v>0</v>
      </c>
      <c r="H261" s="743">
        <v>0</v>
      </c>
      <c r="I261" s="747">
        <v>0</v>
      </c>
      <c r="J261" s="747">
        <v>0</v>
      </c>
      <c r="K261" s="747">
        <v>30</v>
      </c>
      <c r="L261" s="747">
        <v>6</v>
      </c>
      <c r="M261" s="743">
        <v>0</v>
      </c>
      <c r="N261" s="747">
        <v>0</v>
      </c>
    </row>
    <row r="262" spans="2:14" s="517" customFormat="1" x14ac:dyDescent="0.25">
      <c r="B262" s="359" t="s">
        <v>2064</v>
      </c>
      <c r="C262" s="669" t="s">
        <v>454</v>
      </c>
      <c r="D262" s="655" t="s">
        <v>37</v>
      </c>
      <c r="E262" s="747">
        <v>1</v>
      </c>
      <c r="F262" s="747">
        <v>1</v>
      </c>
      <c r="G262" s="747">
        <v>0</v>
      </c>
      <c r="H262" s="743">
        <v>0</v>
      </c>
      <c r="I262" s="747">
        <v>0</v>
      </c>
      <c r="J262" s="747">
        <v>1</v>
      </c>
      <c r="K262" s="747">
        <v>6</v>
      </c>
      <c r="L262" s="747">
        <v>0</v>
      </c>
      <c r="M262" s="743">
        <v>0</v>
      </c>
      <c r="N262" s="747">
        <v>0</v>
      </c>
    </row>
    <row r="263" spans="2:14" s="517" customFormat="1" x14ac:dyDescent="0.25">
      <c r="B263" s="359" t="s">
        <v>2064</v>
      </c>
      <c r="C263" s="669" t="s">
        <v>462</v>
      </c>
      <c r="D263" s="655" t="s">
        <v>37</v>
      </c>
      <c r="E263" s="747">
        <v>4</v>
      </c>
      <c r="F263" s="747">
        <v>5</v>
      </c>
      <c r="G263" s="747">
        <v>0</v>
      </c>
      <c r="H263" s="743">
        <v>0</v>
      </c>
      <c r="I263" s="747">
        <v>0</v>
      </c>
      <c r="J263" s="747">
        <v>4</v>
      </c>
      <c r="K263" s="747">
        <v>8</v>
      </c>
      <c r="L263" s="747">
        <v>0</v>
      </c>
      <c r="M263" s="743">
        <v>0</v>
      </c>
      <c r="N263" s="747">
        <v>0</v>
      </c>
    </row>
    <row r="264" spans="2:14" s="517" customFormat="1" x14ac:dyDescent="0.25">
      <c r="B264" s="359" t="s">
        <v>2064</v>
      </c>
      <c r="C264" s="669" t="s">
        <v>461</v>
      </c>
      <c r="D264" s="655" t="s">
        <v>37</v>
      </c>
      <c r="E264" s="747">
        <v>4</v>
      </c>
      <c r="F264" s="747">
        <v>5</v>
      </c>
      <c r="G264" s="747">
        <v>0</v>
      </c>
      <c r="H264" s="743">
        <v>0</v>
      </c>
      <c r="I264" s="747">
        <v>0</v>
      </c>
      <c r="J264" s="747">
        <v>4</v>
      </c>
      <c r="K264" s="747">
        <v>8</v>
      </c>
      <c r="L264" s="747">
        <v>0</v>
      </c>
      <c r="M264" s="743">
        <v>0</v>
      </c>
      <c r="N264" s="747">
        <v>0</v>
      </c>
    </row>
    <row r="265" spans="2:14" s="517" customFormat="1" x14ac:dyDescent="0.25">
      <c r="B265" s="359" t="s">
        <v>2064</v>
      </c>
      <c r="C265" s="669" t="s">
        <v>460</v>
      </c>
      <c r="D265" s="655" t="s">
        <v>34</v>
      </c>
      <c r="E265" s="747">
        <v>4</v>
      </c>
      <c r="F265" s="747">
        <v>3</v>
      </c>
      <c r="G265" s="747">
        <v>0</v>
      </c>
      <c r="H265" s="743">
        <v>0</v>
      </c>
      <c r="I265" s="747">
        <v>0</v>
      </c>
      <c r="J265" s="747">
        <v>4</v>
      </c>
      <c r="K265" s="747">
        <v>5</v>
      </c>
      <c r="L265" s="747">
        <v>0</v>
      </c>
      <c r="M265" s="743">
        <v>0</v>
      </c>
      <c r="N265" s="747">
        <v>0</v>
      </c>
    </row>
    <row r="266" spans="2:14" s="517" customFormat="1" x14ac:dyDescent="0.25">
      <c r="B266" s="359" t="s">
        <v>2064</v>
      </c>
      <c r="C266" s="669" t="s">
        <v>1464</v>
      </c>
      <c r="D266" s="107" t="s">
        <v>37</v>
      </c>
      <c r="E266" s="747">
        <v>10</v>
      </c>
      <c r="F266" s="747">
        <v>0</v>
      </c>
      <c r="G266" s="747">
        <v>0</v>
      </c>
      <c r="H266" s="743">
        <v>0</v>
      </c>
      <c r="I266" s="747">
        <v>0</v>
      </c>
      <c r="J266" s="747">
        <v>10</v>
      </c>
      <c r="K266" s="747">
        <v>0</v>
      </c>
      <c r="L266" s="747">
        <v>0</v>
      </c>
      <c r="M266" s="743">
        <v>0</v>
      </c>
      <c r="N266" s="747">
        <v>0</v>
      </c>
    </row>
    <row r="267" spans="2:14" s="517" customFormat="1" x14ac:dyDescent="0.25">
      <c r="B267" s="359" t="s">
        <v>2064</v>
      </c>
      <c r="C267" s="669" t="s">
        <v>1465</v>
      </c>
      <c r="D267" s="107" t="s">
        <v>37</v>
      </c>
      <c r="E267" s="747">
        <v>10</v>
      </c>
      <c r="F267" s="747">
        <v>0</v>
      </c>
      <c r="G267" s="747">
        <v>0</v>
      </c>
      <c r="H267" s="743">
        <v>0</v>
      </c>
      <c r="I267" s="747">
        <v>0</v>
      </c>
      <c r="J267" s="747">
        <v>10</v>
      </c>
      <c r="K267" s="747">
        <v>0</v>
      </c>
      <c r="L267" s="747">
        <v>0</v>
      </c>
      <c r="M267" s="743">
        <v>0</v>
      </c>
      <c r="N267" s="747">
        <v>0</v>
      </c>
    </row>
    <row r="268" spans="2:14" s="517" customFormat="1" x14ac:dyDescent="0.25">
      <c r="B268" s="359" t="s">
        <v>2064</v>
      </c>
      <c r="C268" s="669" t="s">
        <v>547</v>
      </c>
      <c r="D268" s="655" t="s">
        <v>34</v>
      </c>
      <c r="E268" s="747">
        <v>0</v>
      </c>
      <c r="F268" s="747">
        <v>0</v>
      </c>
      <c r="G268" s="747">
        <v>0</v>
      </c>
      <c r="H268" s="743">
        <v>0</v>
      </c>
      <c r="I268" s="747">
        <v>0</v>
      </c>
      <c r="J268" s="747">
        <v>4</v>
      </c>
      <c r="K268" s="747">
        <v>0</v>
      </c>
      <c r="L268" s="747">
        <v>6</v>
      </c>
      <c r="M268" s="743">
        <v>0</v>
      </c>
      <c r="N268" s="747">
        <v>0</v>
      </c>
    </row>
    <row r="269" spans="2:14" s="517" customFormat="1" x14ac:dyDescent="0.25">
      <c r="B269" s="359" t="s">
        <v>2064</v>
      </c>
      <c r="C269" s="669" t="s">
        <v>168</v>
      </c>
      <c r="D269" s="655" t="s">
        <v>34</v>
      </c>
      <c r="E269" s="747">
        <v>6</v>
      </c>
      <c r="F269" s="747">
        <v>6</v>
      </c>
      <c r="G269" s="747">
        <v>0</v>
      </c>
      <c r="H269" s="743">
        <v>0</v>
      </c>
      <c r="I269" s="747">
        <v>0</v>
      </c>
      <c r="J269" s="747">
        <v>25</v>
      </c>
      <c r="K269" s="747">
        <v>6</v>
      </c>
      <c r="L269" s="747">
        <v>0</v>
      </c>
      <c r="M269" s="743">
        <v>0</v>
      </c>
      <c r="N269" s="747">
        <v>0</v>
      </c>
    </row>
    <row r="270" spans="2:14" s="517" customFormat="1" x14ac:dyDescent="0.25">
      <c r="B270" s="359" t="s">
        <v>2064</v>
      </c>
      <c r="C270" s="680" t="s">
        <v>565</v>
      </c>
      <c r="D270" s="655" t="s">
        <v>34</v>
      </c>
      <c r="E270" s="747">
        <v>3</v>
      </c>
      <c r="F270" s="747">
        <v>0</v>
      </c>
      <c r="G270" s="747">
        <v>3</v>
      </c>
      <c r="H270" s="743">
        <v>0</v>
      </c>
      <c r="I270" s="747">
        <v>0</v>
      </c>
      <c r="J270" s="747">
        <v>25</v>
      </c>
      <c r="K270" s="747">
        <v>0</v>
      </c>
      <c r="L270" s="747">
        <v>8</v>
      </c>
      <c r="M270" s="743">
        <v>0</v>
      </c>
      <c r="N270" s="747">
        <v>0</v>
      </c>
    </row>
    <row r="271" spans="2:14" s="517" customFormat="1" x14ac:dyDescent="0.25">
      <c r="B271" s="359" t="s">
        <v>2064</v>
      </c>
      <c r="C271" s="680" t="s">
        <v>564</v>
      </c>
      <c r="D271" s="655" t="s">
        <v>34</v>
      </c>
      <c r="E271" s="747">
        <v>3</v>
      </c>
      <c r="F271" s="747">
        <v>0</v>
      </c>
      <c r="G271" s="747">
        <v>3</v>
      </c>
      <c r="H271" s="743">
        <v>0</v>
      </c>
      <c r="I271" s="747">
        <v>0</v>
      </c>
      <c r="J271" s="747">
        <v>25</v>
      </c>
      <c r="K271" s="747">
        <v>0</v>
      </c>
      <c r="L271" s="747">
        <v>8</v>
      </c>
      <c r="M271" s="743">
        <v>0</v>
      </c>
      <c r="N271" s="747">
        <v>0</v>
      </c>
    </row>
    <row r="272" spans="2:14" x14ac:dyDescent="0.25">
      <c r="B272" s="359" t="s">
        <v>2064</v>
      </c>
      <c r="C272" s="680" t="s">
        <v>566</v>
      </c>
      <c r="D272" s="655" t="s">
        <v>34</v>
      </c>
      <c r="E272" s="747">
        <v>3</v>
      </c>
      <c r="F272" s="747">
        <v>0</v>
      </c>
      <c r="G272" s="747">
        <v>3</v>
      </c>
      <c r="H272" s="743">
        <v>0</v>
      </c>
      <c r="I272" s="747">
        <v>0</v>
      </c>
      <c r="J272" s="747">
        <v>25</v>
      </c>
      <c r="K272" s="747">
        <v>0</v>
      </c>
      <c r="L272" s="747">
        <v>8</v>
      </c>
      <c r="M272" s="743">
        <v>0</v>
      </c>
      <c r="N272" s="747">
        <v>0</v>
      </c>
    </row>
    <row r="273" spans="2:14" x14ac:dyDescent="0.25">
      <c r="B273" s="359" t="s">
        <v>2064</v>
      </c>
      <c r="C273" s="680" t="s">
        <v>567</v>
      </c>
      <c r="D273" s="655" t="s">
        <v>34</v>
      </c>
      <c r="E273" s="747">
        <v>3</v>
      </c>
      <c r="F273" s="747">
        <v>0</v>
      </c>
      <c r="G273" s="747">
        <v>3</v>
      </c>
      <c r="H273" s="743">
        <v>0</v>
      </c>
      <c r="I273" s="747">
        <v>0</v>
      </c>
      <c r="J273" s="747">
        <v>25</v>
      </c>
      <c r="K273" s="747">
        <v>0</v>
      </c>
      <c r="L273" s="747">
        <v>8</v>
      </c>
      <c r="M273" s="743">
        <v>0</v>
      </c>
      <c r="N273" s="747">
        <v>0</v>
      </c>
    </row>
    <row r="274" spans="2:14" x14ac:dyDescent="0.25">
      <c r="B274" s="359" t="s">
        <v>2064</v>
      </c>
      <c r="C274" s="680" t="s">
        <v>568</v>
      </c>
      <c r="D274" s="655" t="s">
        <v>34</v>
      </c>
      <c r="E274" s="747">
        <v>3</v>
      </c>
      <c r="F274" s="747">
        <v>0</v>
      </c>
      <c r="G274" s="747">
        <v>3</v>
      </c>
      <c r="H274" s="743">
        <v>0</v>
      </c>
      <c r="I274" s="747">
        <v>0</v>
      </c>
      <c r="J274" s="747">
        <v>25</v>
      </c>
      <c r="K274" s="747">
        <v>0</v>
      </c>
      <c r="L274" s="747">
        <v>8</v>
      </c>
      <c r="M274" s="743">
        <v>0</v>
      </c>
      <c r="N274" s="747">
        <v>0</v>
      </c>
    </row>
    <row r="275" spans="2:14" x14ac:dyDescent="0.25">
      <c r="B275" s="359" t="s">
        <v>2064</v>
      </c>
      <c r="C275" s="725" t="s">
        <v>2595</v>
      </c>
      <c r="D275" s="655" t="s">
        <v>34</v>
      </c>
      <c r="E275" s="747"/>
      <c r="F275" s="747"/>
      <c r="G275" s="747"/>
      <c r="H275" s="743"/>
      <c r="I275" s="747"/>
      <c r="J275" s="747"/>
      <c r="K275" s="747"/>
      <c r="L275" s="747"/>
      <c r="M275" s="743"/>
      <c r="N275" s="747"/>
    </row>
    <row r="276" spans="2:14" x14ac:dyDescent="0.25">
      <c r="B276" s="359" t="s">
        <v>2064</v>
      </c>
      <c r="C276" s="725" t="s">
        <v>2594</v>
      </c>
      <c r="D276" s="655" t="s">
        <v>34</v>
      </c>
      <c r="E276" s="747"/>
      <c r="F276" s="747"/>
      <c r="G276" s="747"/>
      <c r="H276" s="743"/>
      <c r="I276" s="747"/>
      <c r="J276" s="747"/>
      <c r="K276" s="747"/>
      <c r="L276" s="747"/>
      <c r="M276" s="743"/>
      <c r="N276" s="747"/>
    </row>
    <row r="277" spans="2:14" x14ac:dyDescent="0.25">
      <c r="B277" s="359" t="s">
        <v>2064</v>
      </c>
      <c r="C277" s="669" t="s">
        <v>205</v>
      </c>
      <c r="D277" s="655" t="s">
        <v>37</v>
      </c>
      <c r="E277" s="747">
        <v>40</v>
      </c>
      <c r="F277" s="747">
        <v>40</v>
      </c>
      <c r="G277" s="747">
        <v>0</v>
      </c>
      <c r="H277" s="743">
        <v>0</v>
      </c>
      <c r="I277" s="747">
        <v>0</v>
      </c>
      <c r="J277" s="747">
        <v>50</v>
      </c>
      <c r="K277" s="747">
        <v>120</v>
      </c>
      <c r="L277" s="747">
        <v>0</v>
      </c>
      <c r="M277" s="743">
        <v>0</v>
      </c>
      <c r="N277" s="747">
        <v>0</v>
      </c>
    </row>
    <row r="278" spans="2:14" s="517" customFormat="1" x14ac:dyDescent="0.25">
      <c r="B278" s="518" t="s">
        <v>2064</v>
      </c>
      <c r="C278" s="666" t="s">
        <v>605</v>
      </c>
      <c r="D278" s="655" t="s">
        <v>34</v>
      </c>
      <c r="E278" s="747">
        <v>8</v>
      </c>
      <c r="F278" s="747">
        <v>2</v>
      </c>
      <c r="G278" s="747">
        <v>0</v>
      </c>
      <c r="H278" s="743">
        <v>0</v>
      </c>
      <c r="I278" s="747">
        <v>0</v>
      </c>
      <c r="J278" s="747">
        <v>16</v>
      </c>
      <c r="K278" s="747">
        <v>6</v>
      </c>
      <c r="L278" s="747">
        <v>0</v>
      </c>
      <c r="M278" s="743">
        <v>0</v>
      </c>
      <c r="N278" s="747">
        <v>0</v>
      </c>
    </row>
    <row r="279" spans="2:14" s="517" customFormat="1" x14ac:dyDescent="0.25">
      <c r="B279" s="362" t="s">
        <v>1480</v>
      </c>
      <c r="C279" s="679" t="s">
        <v>556</v>
      </c>
      <c r="D279" s="107" t="s">
        <v>37</v>
      </c>
      <c r="E279" s="747">
        <v>8</v>
      </c>
      <c r="F279" s="747">
        <v>5</v>
      </c>
      <c r="G279" s="747">
        <v>0</v>
      </c>
      <c r="H279" s="743">
        <v>0</v>
      </c>
      <c r="I279" s="747">
        <v>0</v>
      </c>
      <c r="J279" s="747">
        <v>30</v>
      </c>
      <c r="K279" s="747">
        <v>20</v>
      </c>
      <c r="L279" s="747">
        <v>0</v>
      </c>
      <c r="M279" s="743">
        <v>0</v>
      </c>
      <c r="N279" s="747">
        <v>0</v>
      </c>
    </row>
    <row r="280" spans="2:14" x14ac:dyDescent="0.25">
      <c r="B280" s="718" t="s">
        <v>1480</v>
      </c>
      <c r="C280" s="679" t="s">
        <v>35</v>
      </c>
      <c r="D280" s="107" t="s">
        <v>37</v>
      </c>
      <c r="E280" s="747">
        <v>1000</v>
      </c>
      <c r="F280" s="747">
        <v>0</v>
      </c>
      <c r="G280" s="747">
        <v>0</v>
      </c>
      <c r="H280" s="743">
        <v>0</v>
      </c>
      <c r="I280" s="747">
        <v>0</v>
      </c>
      <c r="J280" s="747">
        <v>2400</v>
      </c>
      <c r="K280" s="747">
        <v>300</v>
      </c>
      <c r="L280" s="747">
        <v>0</v>
      </c>
      <c r="M280" s="743">
        <v>0</v>
      </c>
      <c r="N280" s="747">
        <v>0</v>
      </c>
    </row>
    <row r="281" spans="2:14" x14ac:dyDescent="0.25">
      <c r="B281" s="718" t="s">
        <v>1480</v>
      </c>
      <c r="C281" s="663" t="s">
        <v>1472</v>
      </c>
      <c r="D281" s="107" t="s">
        <v>37</v>
      </c>
      <c r="E281" s="747">
        <v>8</v>
      </c>
      <c r="F281" s="747">
        <v>0</v>
      </c>
      <c r="G281" s="747">
        <v>0</v>
      </c>
      <c r="H281" s="743">
        <v>0</v>
      </c>
      <c r="I281" s="747">
        <v>0</v>
      </c>
      <c r="J281" s="747">
        <v>6</v>
      </c>
      <c r="K281" s="747">
        <v>0</v>
      </c>
      <c r="L281" s="747">
        <v>0</v>
      </c>
      <c r="M281" s="743">
        <v>0</v>
      </c>
      <c r="N281" s="747">
        <v>0</v>
      </c>
    </row>
    <row r="282" spans="2:14" x14ac:dyDescent="0.25">
      <c r="B282" s="718" t="s">
        <v>1480</v>
      </c>
      <c r="C282" s="663" t="s">
        <v>1473</v>
      </c>
      <c r="D282" s="107" t="s">
        <v>37</v>
      </c>
      <c r="E282" s="747">
        <v>80</v>
      </c>
      <c r="F282" s="747">
        <v>0</v>
      </c>
      <c r="G282" s="747">
        <v>0</v>
      </c>
      <c r="H282" s="743">
        <v>0</v>
      </c>
      <c r="I282" s="747">
        <v>0</v>
      </c>
      <c r="J282" s="747">
        <v>150</v>
      </c>
      <c r="K282" s="747">
        <v>40</v>
      </c>
      <c r="L282" s="747">
        <v>0</v>
      </c>
      <c r="M282" s="743">
        <v>0</v>
      </c>
      <c r="N282" s="747">
        <v>0</v>
      </c>
    </row>
    <row r="283" spans="2:14" x14ac:dyDescent="0.25">
      <c r="B283" s="718" t="s">
        <v>1480</v>
      </c>
      <c r="C283" s="663" t="s">
        <v>1474</v>
      </c>
      <c r="D283" s="107" t="s">
        <v>37</v>
      </c>
      <c r="E283" s="747">
        <v>80</v>
      </c>
      <c r="F283" s="747">
        <v>0</v>
      </c>
      <c r="G283" s="747">
        <v>0</v>
      </c>
      <c r="H283" s="743">
        <v>0</v>
      </c>
      <c r="I283" s="747">
        <v>0</v>
      </c>
      <c r="J283" s="747">
        <v>150</v>
      </c>
      <c r="K283" s="747">
        <v>40</v>
      </c>
      <c r="L283" s="747">
        <v>0</v>
      </c>
      <c r="M283" s="743">
        <v>0</v>
      </c>
      <c r="N283" s="747">
        <v>0</v>
      </c>
    </row>
    <row r="284" spans="2:14" x14ac:dyDescent="0.25">
      <c r="B284" s="718" t="s">
        <v>1480</v>
      </c>
      <c r="C284" s="663" t="s">
        <v>1475</v>
      </c>
      <c r="D284" s="107" t="s">
        <v>37</v>
      </c>
      <c r="E284" s="747">
        <v>4</v>
      </c>
      <c r="F284" s="747">
        <v>0</v>
      </c>
      <c r="G284" s="747">
        <v>0</v>
      </c>
      <c r="H284" s="743">
        <v>0</v>
      </c>
      <c r="I284" s="747">
        <v>0</v>
      </c>
      <c r="J284" s="747">
        <v>20</v>
      </c>
      <c r="K284" s="747">
        <v>0</v>
      </c>
      <c r="L284" s="747">
        <v>0</v>
      </c>
      <c r="M284" s="743">
        <v>0</v>
      </c>
      <c r="N284" s="747">
        <v>0</v>
      </c>
    </row>
    <row r="285" spans="2:14" x14ac:dyDescent="0.25">
      <c r="B285" s="718" t="s">
        <v>1480</v>
      </c>
      <c r="C285" s="663" t="s">
        <v>1476</v>
      </c>
      <c r="D285" s="107" t="s">
        <v>37</v>
      </c>
      <c r="E285" s="747">
        <v>4</v>
      </c>
      <c r="F285" s="747">
        <v>0</v>
      </c>
      <c r="G285" s="747">
        <v>0</v>
      </c>
      <c r="H285" s="743">
        <v>0</v>
      </c>
      <c r="I285" s="747">
        <v>0</v>
      </c>
      <c r="J285" s="747">
        <v>20</v>
      </c>
      <c r="K285" s="747">
        <v>0</v>
      </c>
      <c r="L285" s="747">
        <v>0</v>
      </c>
      <c r="M285" s="743">
        <v>0</v>
      </c>
      <c r="N285" s="747">
        <v>0</v>
      </c>
    </row>
    <row r="286" spans="2:14" x14ac:dyDescent="0.25">
      <c r="B286" s="718" t="s">
        <v>1480</v>
      </c>
      <c r="C286" s="663" t="s">
        <v>1477</v>
      </c>
      <c r="D286" s="107" t="s">
        <v>37</v>
      </c>
      <c r="E286" s="747">
        <v>50</v>
      </c>
      <c r="F286" s="747">
        <v>0</v>
      </c>
      <c r="G286" s="747">
        <v>0</v>
      </c>
      <c r="H286" s="743">
        <v>0</v>
      </c>
      <c r="I286" s="747">
        <v>0</v>
      </c>
      <c r="J286" s="747">
        <v>260</v>
      </c>
      <c r="K286" s="747">
        <v>0</v>
      </c>
      <c r="L286" s="747">
        <v>0</v>
      </c>
      <c r="M286" s="743">
        <v>0</v>
      </c>
      <c r="N286" s="747">
        <v>0</v>
      </c>
    </row>
    <row r="287" spans="2:14" x14ac:dyDescent="0.25">
      <c r="B287" s="718" t="s">
        <v>1480</v>
      </c>
      <c r="C287" s="663" t="s">
        <v>1478</v>
      </c>
      <c r="D287" s="107" t="s">
        <v>37</v>
      </c>
      <c r="E287" s="747">
        <v>50</v>
      </c>
      <c r="F287" s="747">
        <v>0</v>
      </c>
      <c r="G287" s="747">
        <v>0</v>
      </c>
      <c r="H287" s="743">
        <v>0</v>
      </c>
      <c r="I287" s="747">
        <v>0</v>
      </c>
      <c r="J287" s="747">
        <v>260</v>
      </c>
      <c r="K287" s="747">
        <v>0</v>
      </c>
      <c r="L287" s="747">
        <v>0</v>
      </c>
      <c r="M287" s="743">
        <v>0</v>
      </c>
      <c r="N287" s="747">
        <v>0</v>
      </c>
    </row>
    <row r="288" spans="2:14" x14ac:dyDescent="0.25">
      <c r="B288" s="718" t="s">
        <v>1480</v>
      </c>
      <c r="C288" s="726" t="s">
        <v>2569</v>
      </c>
      <c r="D288" s="107" t="s">
        <v>37</v>
      </c>
      <c r="E288" s="747"/>
      <c r="F288" s="747"/>
      <c r="G288" s="747"/>
      <c r="H288" s="743"/>
      <c r="I288" s="747"/>
      <c r="J288" s="747"/>
      <c r="K288" s="747"/>
      <c r="L288" s="747"/>
      <c r="M288" s="743"/>
      <c r="N288" s="747"/>
    </row>
    <row r="289" spans="2:14" x14ac:dyDescent="0.25">
      <c r="B289" s="657" t="s">
        <v>1480</v>
      </c>
      <c r="C289" s="663" t="s">
        <v>1479</v>
      </c>
      <c r="D289" s="107" t="s">
        <v>37</v>
      </c>
      <c r="E289" s="747">
        <v>2</v>
      </c>
      <c r="F289" s="747">
        <v>0</v>
      </c>
      <c r="G289" s="747">
        <v>0</v>
      </c>
      <c r="H289" s="743">
        <v>0</v>
      </c>
      <c r="I289" s="747">
        <v>0</v>
      </c>
      <c r="J289" s="747">
        <v>40</v>
      </c>
      <c r="K289" s="747">
        <v>0</v>
      </c>
      <c r="L289" s="747">
        <v>0</v>
      </c>
      <c r="M289" s="743">
        <v>0</v>
      </c>
      <c r="N289" s="747">
        <v>0</v>
      </c>
    </row>
    <row r="290" spans="2:14" s="517" customFormat="1" x14ac:dyDescent="0.25">
      <c r="B290" s="541" t="s">
        <v>878</v>
      </c>
      <c r="C290" s="671" t="s">
        <v>811</v>
      </c>
      <c r="D290" s="107" t="s">
        <v>37</v>
      </c>
      <c r="E290" s="747">
        <v>320</v>
      </c>
      <c r="F290" s="747">
        <v>0</v>
      </c>
      <c r="G290" s="747">
        <v>0</v>
      </c>
      <c r="H290" s="743">
        <v>0</v>
      </c>
      <c r="I290" s="747">
        <v>0</v>
      </c>
      <c r="J290" s="747">
        <v>800</v>
      </c>
      <c r="K290" s="747">
        <v>0</v>
      </c>
      <c r="L290" s="747">
        <v>0</v>
      </c>
      <c r="M290" s="743">
        <v>0</v>
      </c>
      <c r="N290" s="747">
        <v>0</v>
      </c>
    </row>
    <row r="291" spans="2:14" x14ac:dyDescent="0.25">
      <c r="B291" s="542" t="s">
        <v>878</v>
      </c>
      <c r="C291" s="666" t="s">
        <v>865</v>
      </c>
      <c r="D291" s="107" t="s">
        <v>37</v>
      </c>
      <c r="E291" s="747">
        <v>0</v>
      </c>
      <c r="F291" s="747">
        <v>0</v>
      </c>
      <c r="G291" s="747">
        <v>20</v>
      </c>
      <c r="H291" s="743">
        <v>0</v>
      </c>
      <c r="I291" s="747">
        <v>0</v>
      </c>
      <c r="J291" s="747">
        <v>0</v>
      </c>
      <c r="K291" s="747">
        <v>0</v>
      </c>
      <c r="L291" s="747">
        <v>30</v>
      </c>
      <c r="M291" s="743">
        <v>0</v>
      </c>
      <c r="N291" s="747">
        <v>0</v>
      </c>
    </row>
    <row r="292" spans="2:14" x14ac:dyDescent="0.25">
      <c r="B292" s="542" t="s">
        <v>878</v>
      </c>
      <c r="C292" s="666" t="s">
        <v>810</v>
      </c>
      <c r="D292" s="107" t="s">
        <v>37</v>
      </c>
      <c r="E292" s="747">
        <v>15</v>
      </c>
      <c r="F292" s="747">
        <v>0</v>
      </c>
      <c r="G292" s="747">
        <v>0</v>
      </c>
      <c r="H292" s="743">
        <v>0</v>
      </c>
      <c r="I292" s="747">
        <v>0</v>
      </c>
      <c r="J292" s="747">
        <v>30</v>
      </c>
      <c r="K292" s="747">
        <v>0</v>
      </c>
      <c r="L292" s="747">
        <v>30</v>
      </c>
      <c r="M292" s="743">
        <v>0</v>
      </c>
      <c r="N292" s="747">
        <v>0</v>
      </c>
    </row>
    <row r="293" spans="2:14" x14ac:dyDescent="0.25">
      <c r="B293" s="542" t="s">
        <v>878</v>
      </c>
      <c r="C293" s="666" t="s">
        <v>866</v>
      </c>
      <c r="D293" s="107" t="s">
        <v>37</v>
      </c>
      <c r="E293" s="747">
        <v>0</v>
      </c>
      <c r="F293" s="747">
        <v>0</v>
      </c>
      <c r="G293" s="747">
        <v>20</v>
      </c>
      <c r="H293" s="743">
        <v>0</v>
      </c>
      <c r="I293" s="747">
        <v>0</v>
      </c>
      <c r="J293" s="747">
        <v>0</v>
      </c>
      <c r="K293" s="747">
        <v>0</v>
      </c>
      <c r="L293" s="747">
        <v>30</v>
      </c>
      <c r="M293" s="743">
        <v>0</v>
      </c>
      <c r="N293" s="747">
        <v>0</v>
      </c>
    </row>
    <row r="294" spans="2:14" x14ac:dyDescent="0.25">
      <c r="B294" s="542" t="s">
        <v>878</v>
      </c>
      <c r="C294" s="666" t="s">
        <v>867</v>
      </c>
      <c r="D294" s="107" t="s">
        <v>37</v>
      </c>
      <c r="E294" s="747">
        <v>0</v>
      </c>
      <c r="F294" s="747">
        <v>0</v>
      </c>
      <c r="G294" s="747">
        <v>20</v>
      </c>
      <c r="H294" s="743">
        <v>0</v>
      </c>
      <c r="I294" s="747">
        <v>0</v>
      </c>
      <c r="J294" s="747">
        <v>0</v>
      </c>
      <c r="K294" s="747">
        <v>0</v>
      </c>
      <c r="L294" s="747">
        <v>40</v>
      </c>
      <c r="M294" s="743">
        <v>0</v>
      </c>
      <c r="N294" s="747">
        <v>0</v>
      </c>
    </row>
    <row r="295" spans="2:14" x14ac:dyDescent="0.25">
      <c r="B295" s="542" t="s">
        <v>878</v>
      </c>
      <c r="C295" s="666" t="s">
        <v>868</v>
      </c>
      <c r="D295" s="107" t="s">
        <v>37</v>
      </c>
      <c r="E295" s="747">
        <v>0</v>
      </c>
      <c r="F295" s="747">
        <v>0</v>
      </c>
      <c r="G295" s="747">
        <v>20</v>
      </c>
      <c r="H295" s="743">
        <v>0</v>
      </c>
      <c r="I295" s="747">
        <v>0</v>
      </c>
      <c r="J295" s="747">
        <v>0</v>
      </c>
      <c r="K295" s="747">
        <v>0</v>
      </c>
      <c r="L295" s="747">
        <v>40</v>
      </c>
      <c r="M295" s="743">
        <v>0</v>
      </c>
      <c r="N295" s="747">
        <v>0</v>
      </c>
    </row>
    <row r="296" spans="2:14" x14ac:dyDescent="0.25">
      <c r="B296" s="542" t="s">
        <v>878</v>
      </c>
      <c r="C296" s="666" t="s">
        <v>869</v>
      </c>
      <c r="D296" s="107" t="s">
        <v>37</v>
      </c>
      <c r="E296" s="747">
        <v>0</v>
      </c>
      <c r="F296" s="747">
        <v>0</v>
      </c>
      <c r="G296" s="747">
        <v>50</v>
      </c>
      <c r="H296" s="743">
        <v>0</v>
      </c>
      <c r="I296" s="747">
        <v>0</v>
      </c>
      <c r="J296" s="747">
        <v>40</v>
      </c>
      <c r="K296" s="747">
        <v>0</v>
      </c>
      <c r="L296" s="747">
        <v>40</v>
      </c>
      <c r="M296" s="743">
        <v>0</v>
      </c>
      <c r="N296" s="747">
        <v>0</v>
      </c>
    </row>
    <row r="297" spans="2:14" x14ac:dyDescent="0.25">
      <c r="B297" s="542" t="s">
        <v>878</v>
      </c>
      <c r="C297" s="666" t="s">
        <v>852</v>
      </c>
      <c r="D297" s="107" t="s">
        <v>37</v>
      </c>
      <c r="E297" s="747">
        <v>40</v>
      </c>
      <c r="F297" s="747">
        <v>0</v>
      </c>
      <c r="G297" s="747">
        <v>0</v>
      </c>
      <c r="H297" s="743">
        <v>0</v>
      </c>
      <c r="I297" s="747">
        <v>0</v>
      </c>
      <c r="J297" s="747">
        <v>140</v>
      </c>
      <c r="K297" s="747">
        <v>0</v>
      </c>
      <c r="L297" s="747">
        <v>0</v>
      </c>
      <c r="M297" s="743">
        <v>0</v>
      </c>
      <c r="N297" s="747">
        <v>0</v>
      </c>
    </row>
    <row r="298" spans="2:14" x14ac:dyDescent="0.25">
      <c r="B298" s="542" t="s">
        <v>878</v>
      </c>
      <c r="C298" s="725" t="s">
        <v>2158</v>
      </c>
      <c r="D298" s="107" t="s">
        <v>37</v>
      </c>
      <c r="E298" s="747"/>
      <c r="F298" s="747"/>
      <c r="G298" s="747"/>
      <c r="H298" s="743"/>
      <c r="I298" s="747"/>
      <c r="J298" s="747"/>
      <c r="K298" s="747"/>
      <c r="L298" s="747"/>
      <c r="M298" s="743"/>
      <c r="N298" s="747"/>
    </row>
    <row r="299" spans="2:14" x14ac:dyDescent="0.25">
      <c r="B299" s="542" t="s">
        <v>878</v>
      </c>
      <c r="C299" s="725" t="s">
        <v>2578</v>
      </c>
      <c r="D299" s="107" t="s">
        <v>37</v>
      </c>
      <c r="E299" s="747"/>
      <c r="F299" s="747"/>
      <c r="G299" s="747"/>
      <c r="H299" s="743"/>
      <c r="I299" s="747"/>
      <c r="J299" s="747"/>
      <c r="K299" s="747"/>
      <c r="L299" s="747"/>
      <c r="M299" s="743"/>
      <c r="N299" s="747"/>
    </row>
    <row r="300" spans="2:14" x14ac:dyDescent="0.25">
      <c r="B300" s="542" t="s">
        <v>878</v>
      </c>
      <c r="C300" s="725" t="s">
        <v>2577</v>
      </c>
      <c r="D300" s="107" t="s">
        <v>37</v>
      </c>
      <c r="E300" s="747"/>
      <c r="F300" s="747"/>
      <c r="G300" s="747"/>
      <c r="H300" s="743"/>
      <c r="I300" s="747"/>
      <c r="J300" s="747"/>
      <c r="K300" s="747"/>
      <c r="L300" s="747"/>
      <c r="M300" s="743"/>
      <c r="N300" s="747"/>
    </row>
    <row r="301" spans="2:14" x14ac:dyDescent="0.25">
      <c r="B301" s="542" t="s">
        <v>878</v>
      </c>
      <c r="C301" s="725" t="s">
        <v>2576</v>
      </c>
      <c r="D301" s="107" t="s">
        <v>37</v>
      </c>
      <c r="E301" s="747"/>
      <c r="F301" s="747"/>
      <c r="G301" s="747"/>
      <c r="H301" s="743"/>
      <c r="I301" s="747"/>
      <c r="J301" s="747"/>
      <c r="K301" s="747"/>
      <c r="L301" s="747"/>
      <c r="M301" s="743"/>
      <c r="N301" s="747"/>
    </row>
    <row r="302" spans="2:14" x14ac:dyDescent="0.25">
      <c r="B302" s="542" t="s">
        <v>878</v>
      </c>
      <c r="C302" s="725" t="s">
        <v>2575</v>
      </c>
      <c r="D302" s="107" t="s">
        <v>37</v>
      </c>
      <c r="E302" s="747"/>
      <c r="F302" s="747"/>
      <c r="G302" s="747"/>
      <c r="H302" s="743"/>
      <c r="I302" s="747"/>
      <c r="J302" s="747"/>
      <c r="K302" s="747"/>
      <c r="L302" s="747"/>
      <c r="M302" s="743"/>
      <c r="N302" s="747"/>
    </row>
    <row r="303" spans="2:14" x14ac:dyDescent="0.25">
      <c r="B303" s="542" t="s">
        <v>878</v>
      </c>
      <c r="C303" s="725" t="s">
        <v>2574</v>
      </c>
      <c r="D303" s="107" t="s">
        <v>37</v>
      </c>
      <c r="E303" s="747"/>
      <c r="F303" s="747"/>
      <c r="G303" s="747"/>
      <c r="H303" s="743"/>
      <c r="I303" s="747"/>
      <c r="J303" s="747"/>
      <c r="K303" s="747"/>
      <c r="L303" s="747"/>
      <c r="M303" s="743"/>
      <c r="N303" s="747"/>
    </row>
    <row r="304" spans="2:14" x14ac:dyDescent="0.25">
      <c r="B304" s="542" t="s">
        <v>878</v>
      </c>
      <c r="C304" s="725" t="s">
        <v>2573</v>
      </c>
      <c r="D304" s="107" t="s">
        <v>37</v>
      </c>
      <c r="E304" s="747"/>
      <c r="F304" s="747"/>
      <c r="G304" s="747"/>
      <c r="H304" s="743"/>
      <c r="I304" s="747"/>
      <c r="J304" s="747"/>
      <c r="K304" s="747"/>
      <c r="L304" s="747"/>
      <c r="M304" s="743"/>
      <c r="N304" s="747"/>
    </row>
    <row r="305" spans="2:14" x14ac:dyDescent="0.25">
      <c r="B305" s="542" t="s">
        <v>878</v>
      </c>
      <c r="C305" s="725" t="s">
        <v>2572</v>
      </c>
      <c r="D305" s="107" t="s">
        <v>37</v>
      </c>
      <c r="E305" s="747"/>
      <c r="F305" s="747"/>
      <c r="G305" s="747"/>
      <c r="H305" s="743"/>
      <c r="I305" s="747"/>
      <c r="J305" s="747"/>
      <c r="K305" s="747"/>
      <c r="L305" s="747"/>
      <c r="M305" s="743"/>
      <c r="N305" s="747"/>
    </row>
    <row r="306" spans="2:14" x14ac:dyDescent="0.25">
      <c r="B306" s="542" t="s">
        <v>878</v>
      </c>
      <c r="C306" s="725" t="s">
        <v>2571</v>
      </c>
      <c r="D306" s="107" t="s">
        <v>37</v>
      </c>
      <c r="E306" s="747"/>
      <c r="F306" s="747"/>
      <c r="G306" s="747"/>
      <c r="H306" s="743"/>
      <c r="I306" s="747"/>
      <c r="J306" s="747"/>
      <c r="K306" s="747"/>
      <c r="L306" s="747"/>
      <c r="M306" s="743"/>
      <c r="N306" s="747"/>
    </row>
    <row r="307" spans="2:14" x14ac:dyDescent="0.25">
      <c r="B307" s="543" t="s">
        <v>878</v>
      </c>
      <c r="C307" s="725" t="s">
        <v>2570</v>
      </c>
      <c r="D307" s="107" t="s">
        <v>37</v>
      </c>
      <c r="E307" s="747"/>
      <c r="F307" s="747"/>
      <c r="G307" s="747"/>
      <c r="H307" s="743"/>
      <c r="I307" s="747"/>
      <c r="J307" s="747"/>
      <c r="K307" s="747"/>
      <c r="L307" s="747"/>
      <c r="M307" s="743"/>
      <c r="N307" s="747"/>
    </row>
    <row r="308" spans="2:14" s="517" customFormat="1" x14ac:dyDescent="0.25">
      <c r="B308" s="523" t="s">
        <v>7</v>
      </c>
      <c r="C308" s="679" t="s">
        <v>46</v>
      </c>
      <c r="D308" s="655" t="s">
        <v>37</v>
      </c>
      <c r="E308" s="747">
        <v>50</v>
      </c>
      <c r="F308" s="747">
        <v>200</v>
      </c>
      <c r="G308" s="747">
        <v>0</v>
      </c>
      <c r="H308" s="743">
        <v>0</v>
      </c>
      <c r="I308" s="747">
        <v>0</v>
      </c>
      <c r="J308" s="747">
        <v>150</v>
      </c>
      <c r="K308" s="747">
        <v>600</v>
      </c>
      <c r="L308" s="747">
        <v>0</v>
      </c>
      <c r="M308" s="743">
        <v>0</v>
      </c>
      <c r="N308" s="747">
        <v>0</v>
      </c>
    </row>
    <row r="309" spans="2:14" x14ac:dyDescent="0.25">
      <c r="B309" s="521" t="s">
        <v>7</v>
      </c>
      <c r="C309" s="679" t="s">
        <v>47</v>
      </c>
      <c r="D309" s="655" t="s">
        <v>37</v>
      </c>
      <c r="E309" s="747">
        <v>0</v>
      </c>
      <c r="F309" s="747">
        <v>200</v>
      </c>
      <c r="G309" s="747">
        <v>0</v>
      </c>
      <c r="H309" s="743">
        <v>0</v>
      </c>
      <c r="I309" s="747">
        <v>0</v>
      </c>
      <c r="J309" s="747">
        <v>50</v>
      </c>
      <c r="K309" s="747">
        <v>600</v>
      </c>
      <c r="L309" s="747">
        <v>0</v>
      </c>
      <c r="M309" s="743">
        <v>0</v>
      </c>
      <c r="N309" s="747">
        <v>0</v>
      </c>
    </row>
    <row r="310" spans="2:14" x14ac:dyDescent="0.25">
      <c r="B310" s="521" t="s">
        <v>7</v>
      </c>
      <c r="C310" s="679" t="s">
        <v>45</v>
      </c>
      <c r="D310" s="655" t="s">
        <v>37</v>
      </c>
      <c r="E310" s="747">
        <v>0</v>
      </c>
      <c r="F310" s="747">
        <v>100</v>
      </c>
      <c r="G310" s="747">
        <v>0</v>
      </c>
      <c r="H310" s="743">
        <v>0</v>
      </c>
      <c r="I310" s="747">
        <v>0</v>
      </c>
      <c r="J310" s="747">
        <v>50</v>
      </c>
      <c r="K310" s="747">
        <v>400</v>
      </c>
      <c r="L310" s="747">
        <v>0</v>
      </c>
      <c r="M310" s="743">
        <v>0</v>
      </c>
      <c r="N310" s="747">
        <v>0</v>
      </c>
    </row>
    <row r="311" spans="2:14" x14ac:dyDescent="0.25">
      <c r="B311" s="521" t="s">
        <v>7</v>
      </c>
      <c r="C311" s="679" t="s">
        <v>48</v>
      </c>
      <c r="D311" s="655" t="s">
        <v>37</v>
      </c>
      <c r="E311" s="747">
        <v>0</v>
      </c>
      <c r="F311" s="747">
        <v>90</v>
      </c>
      <c r="G311" s="747">
        <v>0</v>
      </c>
      <c r="H311" s="743">
        <v>0</v>
      </c>
      <c r="I311" s="747">
        <v>0</v>
      </c>
      <c r="J311" s="747">
        <v>0</v>
      </c>
      <c r="K311" s="747">
        <v>360</v>
      </c>
      <c r="L311" s="747">
        <v>20</v>
      </c>
      <c r="M311" s="743">
        <v>0</v>
      </c>
      <c r="N311" s="747">
        <v>0</v>
      </c>
    </row>
    <row r="312" spans="2:14" x14ac:dyDescent="0.25">
      <c r="B312" s="521" t="s">
        <v>7</v>
      </c>
      <c r="C312" s="679" t="s">
        <v>49</v>
      </c>
      <c r="D312" s="655" t="s">
        <v>37</v>
      </c>
      <c r="E312" s="747">
        <v>0</v>
      </c>
      <c r="F312" s="747">
        <v>90</v>
      </c>
      <c r="G312" s="747">
        <v>0</v>
      </c>
      <c r="H312" s="743">
        <v>0</v>
      </c>
      <c r="I312" s="747">
        <v>0</v>
      </c>
      <c r="J312" s="747">
        <v>20</v>
      </c>
      <c r="K312" s="747">
        <v>360</v>
      </c>
      <c r="L312" s="747">
        <v>200</v>
      </c>
      <c r="M312" s="743">
        <v>0</v>
      </c>
      <c r="N312" s="747">
        <v>0</v>
      </c>
    </row>
    <row r="313" spans="2:14" x14ac:dyDescent="0.25">
      <c r="B313" s="521" t="s">
        <v>7</v>
      </c>
      <c r="C313" s="679" t="s">
        <v>50</v>
      </c>
      <c r="D313" s="655" t="s">
        <v>37</v>
      </c>
      <c r="E313" s="747">
        <v>0</v>
      </c>
      <c r="F313" s="747">
        <v>90</v>
      </c>
      <c r="G313" s="747">
        <v>0</v>
      </c>
      <c r="H313" s="743">
        <v>0</v>
      </c>
      <c r="I313" s="747">
        <v>0</v>
      </c>
      <c r="J313" s="747">
        <v>0</v>
      </c>
      <c r="K313" s="747">
        <v>360</v>
      </c>
      <c r="L313" s="747">
        <v>100</v>
      </c>
      <c r="M313" s="743">
        <v>0</v>
      </c>
      <c r="N313" s="747">
        <v>0</v>
      </c>
    </row>
    <row r="314" spans="2:14" x14ac:dyDescent="0.25">
      <c r="B314" s="521" t="s">
        <v>7</v>
      </c>
      <c r="C314" s="679" t="s">
        <v>51</v>
      </c>
      <c r="D314" s="655" t="s">
        <v>37</v>
      </c>
      <c r="E314" s="747">
        <v>0</v>
      </c>
      <c r="F314" s="747">
        <v>90</v>
      </c>
      <c r="G314" s="747">
        <v>0</v>
      </c>
      <c r="H314" s="743">
        <v>0</v>
      </c>
      <c r="I314" s="747">
        <v>0</v>
      </c>
      <c r="J314" s="747">
        <v>0</v>
      </c>
      <c r="K314" s="747">
        <v>360</v>
      </c>
      <c r="L314" s="747">
        <v>60</v>
      </c>
      <c r="M314" s="743">
        <v>0</v>
      </c>
      <c r="N314" s="747">
        <v>0</v>
      </c>
    </row>
    <row r="315" spans="2:14" x14ac:dyDescent="0.25">
      <c r="B315" s="521" t="s">
        <v>7</v>
      </c>
      <c r="C315" s="679" t="s">
        <v>52</v>
      </c>
      <c r="D315" s="655" t="s">
        <v>37</v>
      </c>
      <c r="E315" s="747">
        <v>0</v>
      </c>
      <c r="F315" s="747">
        <v>20</v>
      </c>
      <c r="G315" s="747">
        <v>0</v>
      </c>
      <c r="H315" s="743">
        <v>0</v>
      </c>
      <c r="I315" s="747">
        <v>0</v>
      </c>
      <c r="J315" s="747">
        <v>30</v>
      </c>
      <c r="K315" s="747">
        <v>80</v>
      </c>
      <c r="L315" s="747">
        <v>300</v>
      </c>
      <c r="M315" s="743">
        <v>0</v>
      </c>
      <c r="N315" s="747">
        <v>0</v>
      </c>
    </row>
    <row r="316" spans="2:14" x14ac:dyDescent="0.25">
      <c r="B316" s="521" t="s">
        <v>7</v>
      </c>
      <c r="C316" s="679" t="s">
        <v>53</v>
      </c>
      <c r="D316" s="655" t="s">
        <v>37</v>
      </c>
      <c r="E316" s="747">
        <v>20</v>
      </c>
      <c r="F316" s="747">
        <v>200</v>
      </c>
      <c r="G316" s="747">
        <v>0</v>
      </c>
      <c r="H316" s="743">
        <v>0</v>
      </c>
      <c r="I316" s="747">
        <v>50</v>
      </c>
      <c r="J316" s="747">
        <v>80</v>
      </c>
      <c r="K316" s="747">
        <v>800</v>
      </c>
      <c r="L316" s="747">
        <v>250</v>
      </c>
      <c r="M316" s="743">
        <v>0</v>
      </c>
      <c r="N316" s="747">
        <v>0</v>
      </c>
    </row>
    <row r="317" spans="2:14" x14ac:dyDescent="0.25">
      <c r="B317" s="521" t="s">
        <v>7</v>
      </c>
      <c r="C317" s="679" t="s">
        <v>54</v>
      </c>
      <c r="D317" s="655" t="s">
        <v>37</v>
      </c>
      <c r="E317" s="747">
        <v>20</v>
      </c>
      <c r="F317" s="747">
        <v>200</v>
      </c>
      <c r="G317" s="747">
        <v>0</v>
      </c>
      <c r="H317" s="743">
        <v>0</v>
      </c>
      <c r="I317" s="747">
        <v>50</v>
      </c>
      <c r="J317" s="747">
        <v>80</v>
      </c>
      <c r="K317" s="747">
        <v>800</v>
      </c>
      <c r="L317" s="747">
        <v>100</v>
      </c>
      <c r="M317" s="743">
        <v>0</v>
      </c>
      <c r="N317" s="747">
        <v>0</v>
      </c>
    </row>
    <row r="318" spans="2:14" x14ac:dyDescent="0.25">
      <c r="B318" s="521" t="s">
        <v>7</v>
      </c>
      <c r="C318" s="679" t="s">
        <v>55</v>
      </c>
      <c r="D318" s="655" t="s">
        <v>37</v>
      </c>
      <c r="E318" s="747">
        <v>70</v>
      </c>
      <c r="F318" s="747">
        <v>120</v>
      </c>
      <c r="G318" s="747">
        <v>0</v>
      </c>
      <c r="H318" s="743">
        <v>0</v>
      </c>
      <c r="I318" s="747">
        <v>0</v>
      </c>
      <c r="J318" s="747">
        <v>100</v>
      </c>
      <c r="K318" s="747">
        <v>500</v>
      </c>
      <c r="L318" s="747">
        <v>50</v>
      </c>
      <c r="M318" s="743">
        <v>0</v>
      </c>
      <c r="N318" s="747">
        <v>0</v>
      </c>
    </row>
    <row r="319" spans="2:14" x14ac:dyDescent="0.25">
      <c r="B319" s="521" t="s">
        <v>7</v>
      </c>
      <c r="C319" s="679" t="s">
        <v>89</v>
      </c>
      <c r="D319" s="655" t="s">
        <v>37</v>
      </c>
      <c r="E319" s="747">
        <v>50</v>
      </c>
      <c r="F319" s="747">
        <v>154</v>
      </c>
      <c r="G319" s="747">
        <v>0</v>
      </c>
      <c r="H319" s="743">
        <v>0</v>
      </c>
      <c r="I319" s="747">
        <v>0</v>
      </c>
      <c r="J319" s="747">
        <v>50</v>
      </c>
      <c r="K319" s="747">
        <v>600</v>
      </c>
      <c r="L319" s="747">
        <v>100</v>
      </c>
      <c r="M319" s="743">
        <v>0</v>
      </c>
      <c r="N319" s="747">
        <v>0</v>
      </c>
    </row>
    <row r="320" spans="2:14" x14ac:dyDescent="0.25">
      <c r="B320" s="521" t="s">
        <v>7</v>
      </c>
      <c r="C320" s="679" t="s">
        <v>90</v>
      </c>
      <c r="D320" s="655" t="s">
        <v>37</v>
      </c>
      <c r="E320" s="747">
        <v>0</v>
      </c>
      <c r="F320" s="747">
        <v>104</v>
      </c>
      <c r="G320" s="747">
        <v>0</v>
      </c>
      <c r="H320" s="743">
        <v>0</v>
      </c>
      <c r="I320" s="747">
        <v>0</v>
      </c>
      <c r="J320" s="747">
        <v>100</v>
      </c>
      <c r="K320" s="747">
        <v>400</v>
      </c>
      <c r="L320" s="747">
        <v>0</v>
      </c>
      <c r="M320" s="743">
        <v>0</v>
      </c>
      <c r="N320" s="747">
        <v>0</v>
      </c>
    </row>
    <row r="321" spans="2:14" x14ac:dyDescent="0.25">
      <c r="B321" s="521" t="s">
        <v>7</v>
      </c>
      <c r="C321" s="679" t="s">
        <v>56</v>
      </c>
      <c r="D321" s="655" t="s">
        <v>37</v>
      </c>
      <c r="E321" s="747">
        <v>0</v>
      </c>
      <c r="F321" s="747">
        <v>400</v>
      </c>
      <c r="G321" s="747">
        <v>0</v>
      </c>
      <c r="H321" s="743">
        <v>0</v>
      </c>
      <c r="I321" s="747">
        <v>0</v>
      </c>
      <c r="J321" s="747">
        <v>0</v>
      </c>
      <c r="K321" s="747">
        <v>1200</v>
      </c>
      <c r="L321" s="747">
        <v>0</v>
      </c>
      <c r="M321" s="743">
        <v>0</v>
      </c>
      <c r="N321" s="747">
        <v>0</v>
      </c>
    </row>
    <row r="322" spans="2:14" x14ac:dyDescent="0.25">
      <c r="B322" s="521" t="s">
        <v>7</v>
      </c>
      <c r="C322" s="679" t="s">
        <v>91</v>
      </c>
      <c r="D322" s="655" t="s">
        <v>37</v>
      </c>
      <c r="E322" s="747">
        <v>0</v>
      </c>
      <c r="F322" s="747">
        <v>60</v>
      </c>
      <c r="G322" s="747">
        <v>0</v>
      </c>
      <c r="H322" s="743">
        <v>0</v>
      </c>
      <c r="I322" s="747">
        <v>0</v>
      </c>
      <c r="J322" s="747">
        <v>30</v>
      </c>
      <c r="K322" s="747">
        <v>240</v>
      </c>
      <c r="L322" s="747">
        <v>0</v>
      </c>
      <c r="M322" s="743">
        <v>0</v>
      </c>
      <c r="N322" s="747">
        <v>0</v>
      </c>
    </row>
    <row r="323" spans="2:14" x14ac:dyDescent="0.25">
      <c r="B323" s="521" t="s">
        <v>7</v>
      </c>
      <c r="C323" s="676" t="s">
        <v>636</v>
      </c>
      <c r="D323" s="655" t="s">
        <v>37</v>
      </c>
      <c r="E323" s="747">
        <v>50</v>
      </c>
      <c r="F323" s="747">
        <v>80</v>
      </c>
      <c r="G323" s="747">
        <v>0</v>
      </c>
      <c r="H323" s="743">
        <v>0</v>
      </c>
      <c r="I323" s="747">
        <v>0</v>
      </c>
      <c r="J323" s="747">
        <v>80</v>
      </c>
      <c r="K323" s="747">
        <v>320</v>
      </c>
      <c r="L323" s="747">
        <v>100</v>
      </c>
      <c r="M323" s="743">
        <v>0</v>
      </c>
      <c r="N323" s="747">
        <v>0</v>
      </c>
    </row>
    <row r="324" spans="2:14" x14ac:dyDescent="0.25">
      <c r="B324" s="521" t="s">
        <v>7</v>
      </c>
      <c r="C324" s="679" t="s">
        <v>92</v>
      </c>
      <c r="D324" s="655" t="s">
        <v>37</v>
      </c>
      <c r="E324" s="747">
        <v>0</v>
      </c>
      <c r="F324" s="747">
        <v>0</v>
      </c>
      <c r="G324" s="747">
        <v>0</v>
      </c>
      <c r="H324" s="743">
        <v>0</v>
      </c>
      <c r="I324" s="747">
        <v>0</v>
      </c>
      <c r="J324" s="747">
        <v>0</v>
      </c>
      <c r="K324" s="747">
        <v>0</v>
      </c>
      <c r="L324" s="747">
        <v>0</v>
      </c>
      <c r="M324" s="743">
        <v>0</v>
      </c>
      <c r="N324" s="747">
        <v>0</v>
      </c>
    </row>
    <row r="325" spans="2:14" x14ac:dyDescent="0.25">
      <c r="B325" s="521" t="s">
        <v>7</v>
      </c>
      <c r="C325" s="676" t="s">
        <v>639</v>
      </c>
      <c r="D325" s="655" t="s">
        <v>37</v>
      </c>
      <c r="E325" s="747">
        <v>50</v>
      </c>
      <c r="F325" s="747">
        <v>0</v>
      </c>
      <c r="G325" s="747">
        <v>0</v>
      </c>
      <c r="H325" s="743">
        <v>0</v>
      </c>
      <c r="I325" s="747">
        <v>0</v>
      </c>
      <c r="J325" s="747">
        <v>70</v>
      </c>
      <c r="K325" s="747">
        <v>0</v>
      </c>
      <c r="L325" s="747">
        <v>50</v>
      </c>
      <c r="M325" s="743">
        <v>0</v>
      </c>
      <c r="N325" s="747">
        <v>0</v>
      </c>
    </row>
    <row r="326" spans="2:14" x14ac:dyDescent="0.25">
      <c r="B326" s="521" t="s">
        <v>7</v>
      </c>
      <c r="C326" s="679" t="s">
        <v>149</v>
      </c>
      <c r="D326" s="655" t="s">
        <v>37</v>
      </c>
      <c r="E326" s="747">
        <v>0</v>
      </c>
      <c r="F326" s="747">
        <v>0</v>
      </c>
      <c r="G326" s="747">
        <v>0</v>
      </c>
      <c r="H326" s="743">
        <v>0</v>
      </c>
      <c r="I326" s="747">
        <v>0</v>
      </c>
      <c r="J326" s="747">
        <v>0</v>
      </c>
      <c r="K326" s="747">
        <v>0</v>
      </c>
      <c r="L326" s="747">
        <v>0</v>
      </c>
      <c r="M326" s="743">
        <v>0</v>
      </c>
      <c r="N326" s="747">
        <v>0</v>
      </c>
    </row>
    <row r="327" spans="2:14" x14ac:dyDescent="0.25">
      <c r="B327" s="521" t="s">
        <v>7</v>
      </c>
      <c r="C327" s="663" t="s">
        <v>2352</v>
      </c>
      <c r="D327" s="655" t="s">
        <v>37</v>
      </c>
      <c r="E327" s="747">
        <v>0</v>
      </c>
      <c r="F327" s="747">
        <v>0</v>
      </c>
      <c r="G327" s="747">
        <v>0</v>
      </c>
      <c r="H327" s="743">
        <v>0</v>
      </c>
      <c r="I327" s="747">
        <v>0</v>
      </c>
      <c r="J327" s="747">
        <v>0</v>
      </c>
      <c r="K327" s="747">
        <v>100</v>
      </c>
      <c r="L327" s="747">
        <v>25</v>
      </c>
      <c r="M327" s="743">
        <v>0</v>
      </c>
      <c r="N327" s="747">
        <v>0</v>
      </c>
    </row>
    <row r="328" spans="2:14" x14ac:dyDescent="0.25">
      <c r="B328" s="521" t="s">
        <v>7</v>
      </c>
      <c r="C328" s="681" t="s">
        <v>1786</v>
      </c>
      <c r="D328" s="655" t="s">
        <v>37</v>
      </c>
      <c r="E328" s="747">
        <v>0</v>
      </c>
      <c r="F328" s="747">
        <v>0</v>
      </c>
      <c r="G328" s="747">
        <v>0</v>
      </c>
      <c r="H328" s="743">
        <v>0</v>
      </c>
      <c r="I328" s="747">
        <v>0</v>
      </c>
      <c r="J328" s="747">
        <v>0</v>
      </c>
      <c r="K328" s="747">
        <v>0</v>
      </c>
      <c r="L328" s="747">
        <v>0</v>
      </c>
      <c r="M328" s="743">
        <v>0</v>
      </c>
      <c r="N328" s="747">
        <v>0</v>
      </c>
    </row>
    <row r="329" spans="2:14" x14ac:dyDescent="0.25">
      <c r="B329" s="521" t="s">
        <v>7</v>
      </c>
      <c r="C329" s="681" t="s">
        <v>1787</v>
      </c>
      <c r="D329" s="655" t="s">
        <v>37</v>
      </c>
      <c r="E329" s="747">
        <v>0</v>
      </c>
      <c r="F329" s="747">
        <v>0</v>
      </c>
      <c r="G329" s="747">
        <v>0</v>
      </c>
      <c r="H329" s="743">
        <v>0</v>
      </c>
      <c r="I329" s="747">
        <v>0</v>
      </c>
      <c r="J329" s="747">
        <v>0</v>
      </c>
      <c r="K329" s="747">
        <v>400</v>
      </c>
      <c r="L329" s="747">
        <v>0</v>
      </c>
      <c r="M329" s="743">
        <v>0</v>
      </c>
      <c r="N329" s="749">
        <v>40</v>
      </c>
    </row>
    <row r="330" spans="2:14" x14ac:dyDescent="0.25">
      <c r="B330" s="521" t="s">
        <v>7</v>
      </c>
      <c r="C330" s="681" t="s">
        <v>1788</v>
      </c>
      <c r="D330" s="655" t="s">
        <v>37</v>
      </c>
      <c r="E330" s="747">
        <v>0</v>
      </c>
      <c r="F330" s="747">
        <v>0</v>
      </c>
      <c r="G330" s="747">
        <v>0</v>
      </c>
      <c r="H330" s="743">
        <v>0</v>
      </c>
      <c r="I330" s="747">
        <v>0</v>
      </c>
      <c r="J330" s="747">
        <v>0</v>
      </c>
      <c r="K330" s="747">
        <v>0</v>
      </c>
      <c r="L330" s="747">
        <v>0</v>
      </c>
      <c r="M330" s="743">
        <v>0</v>
      </c>
      <c r="N330" s="749">
        <v>20</v>
      </c>
    </row>
    <row r="331" spans="2:14" x14ac:dyDescent="0.25">
      <c r="B331" s="521" t="s">
        <v>7</v>
      </c>
      <c r="C331" s="681" t="s">
        <v>1789</v>
      </c>
      <c r="D331" s="655" t="s">
        <v>37</v>
      </c>
      <c r="E331" s="747">
        <v>0</v>
      </c>
      <c r="F331" s="747">
        <v>0</v>
      </c>
      <c r="G331" s="747">
        <v>0</v>
      </c>
      <c r="H331" s="743">
        <v>0</v>
      </c>
      <c r="I331" s="747">
        <v>50</v>
      </c>
      <c r="J331" s="747">
        <v>0</v>
      </c>
      <c r="K331" s="747">
        <v>0</v>
      </c>
      <c r="L331" s="747">
        <v>0</v>
      </c>
      <c r="M331" s="743">
        <v>0</v>
      </c>
      <c r="N331" s="749">
        <v>50</v>
      </c>
    </row>
    <row r="332" spans="2:14" x14ac:dyDescent="0.25">
      <c r="B332" s="521" t="s">
        <v>7</v>
      </c>
      <c r="C332" s="681" t="s">
        <v>638</v>
      </c>
      <c r="D332" s="655" t="s">
        <v>37</v>
      </c>
      <c r="E332" s="747">
        <v>0</v>
      </c>
      <c r="F332" s="747">
        <v>0</v>
      </c>
      <c r="G332" s="747">
        <v>80</v>
      </c>
      <c r="H332" s="743">
        <v>0</v>
      </c>
      <c r="I332" s="747">
        <v>100</v>
      </c>
      <c r="J332" s="747">
        <v>0</v>
      </c>
      <c r="K332" s="747">
        <v>0</v>
      </c>
      <c r="L332" s="747">
        <v>30</v>
      </c>
      <c r="M332" s="743">
        <v>0</v>
      </c>
      <c r="N332" s="749">
        <v>100</v>
      </c>
    </row>
    <row r="333" spans="2:14" x14ac:dyDescent="0.25">
      <c r="B333" s="521" t="s">
        <v>7</v>
      </c>
      <c r="C333" s="681" t="s">
        <v>637</v>
      </c>
      <c r="D333" s="655" t="s">
        <v>37</v>
      </c>
      <c r="E333" s="747">
        <v>0</v>
      </c>
      <c r="F333" s="747">
        <v>40</v>
      </c>
      <c r="G333" s="747">
        <v>80</v>
      </c>
      <c r="H333" s="743">
        <v>0</v>
      </c>
      <c r="I333" s="747">
        <v>100</v>
      </c>
      <c r="J333" s="747">
        <v>0</v>
      </c>
      <c r="K333" s="747">
        <v>160</v>
      </c>
      <c r="L333" s="747">
        <v>30</v>
      </c>
      <c r="M333" s="743">
        <v>0</v>
      </c>
      <c r="N333" s="749">
        <v>100</v>
      </c>
    </row>
    <row r="334" spans="2:14" x14ac:dyDescent="0.25">
      <c r="B334" s="521" t="s">
        <v>7</v>
      </c>
      <c r="C334" s="681" t="s">
        <v>1790</v>
      </c>
      <c r="D334" s="655" t="s">
        <v>37</v>
      </c>
      <c r="E334" s="747">
        <v>0</v>
      </c>
      <c r="F334" s="747">
        <v>0</v>
      </c>
      <c r="G334" s="747">
        <v>0</v>
      </c>
      <c r="H334" s="743">
        <v>0</v>
      </c>
      <c r="I334" s="747">
        <v>50</v>
      </c>
      <c r="J334" s="747">
        <v>0</v>
      </c>
      <c r="K334" s="747">
        <v>100</v>
      </c>
      <c r="L334" s="747">
        <v>0</v>
      </c>
      <c r="M334" s="743">
        <v>0</v>
      </c>
      <c r="N334" s="749">
        <v>70</v>
      </c>
    </row>
    <row r="335" spans="2:14" x14ac:dyDescent="0.25">
      <c r="B335" s="521" t="s">
        <v>7</v>
      </c>
      <c r="C335" s="681" t="s">
        <v>1791</v>
      </c>
      <c r="D335" s="655" t="s">
        <v>37</v>
      </c>
      <c r="E335" s="747">
        <v>0</v>
      </c>
      <c r="F335" s="747">
        <v>0</v>
      </c>
      <c r="G335" s="747">
        <v>0</v>
      </c>
      <c r="H335" s="743">
        <v>0</v>
      </c>
      <c r="I335" s="747">
        <v>25</v>
      </c>
      <c r="J335" s="747">
        <v>0</v>
      </c>
      <c r="K335" s="747">
        <v>0</v>
      </c>
      <c r="L335" s="747">
        <v>0</v>
      </c>
      <c r="M335" s="743">
        <v>0</v>
      </c>
      <c r="N335" s="749">
        <v>25</v>
      </c>
    </row>
    <row r="336" spans="2:14" x14ac:dyDescent="0.25">
      <c r="B336" s="521" t="s">
        <v>7</v>
      </c>
      <c r="C336" s="681" t="s">
        <v>1792</v>
      </c>
      <c r="D336" s="655" t="s">
        <v>37</v>
      </c>
      <c r="E336" s="747">
        <v>0</v>
      </c>
      <c r="F336" s="747">
        <v>0</v>
      </c>
      <c r="G336" s="747">
        <v>0</v>
      </c>
      <c r="H336" s="743">
        <v>0</v>
      </c>
      <c r="I336" s="747">
        <v>10</v>
      </c>
      <c r="J336" s="747">
        <v>0</v>
      </c>
      <c r="K336" s="747">
        <v>0</v>
      </c>
      <c r="L336" s="747">
        <v>0</v>
      </c>
      <c r="M336" s="743">
        <v>0</v>
      </c>
      <c r="N336" s="749">
        <v>15</v>
      </c>
    </row>
    <row r="337" spans="2:14" x14ac:dyDescent="0.25">
      <c r="B337" s="521" t="s">
        <v>7</v>
      </c>
      <c r="C337" s="681" t="s">
        <v>1793</v>
      </c>
      <c r="D337" s="655" t="s">
        <v>37</v>
      </c>
      <c r="E337" s="747">
        <v>0</v>
      </c>
      <c r="F337" s="747">
        <v>0</v>
      </c>
      <c r="G337" s="747">
        <v>0</v>
      </c>
      <c r="H337" s="743">
        <v>0</v>
      </c>
      <c r="I337" s="747">
        <v>100</v>
      </c>
      <c r="J337" s="747">
        <v>0</v>
      </c>
      <c r="K337" s="747">
        <v>0</v>
      </c>
      <c r="L337" s="747">
        <v>0</v>
      </c>
      <c r="M337" s="743">
        <v>0</v>
      </c>
      <c r="N337" s="749">
        <v>250</v>
      </c>
    </row>
    <row r="338" spans="2:14" x14ac:dyDescent="0.25">
      <c r="B338" s="521" t="s">
        <v>7</v>
      </c>
      <c r="C338" s="681" t="s">
        <v>1794</v>
      </c>
      <c r="D338" s="655" t="s">
        <v>37</v>
      </c>
      <c r="E338" s="747">
        <v>0</v>
      </c>
      <c r="F338" s="747">
        <v>0</v>
      </c>
      <c r="G338" s="747">
        <v>0</v>
      </c>
      <c r="H338" s="743">
        <v>0</v>
      </c>
      <c r="I338" s="747">
        <v>100</v>
      </c>
      <c r="J338" s="747">
        <v>0</v>
      </c>
      <c r="K338" s="747">
        <v>0</v>
      </c>
      <c r="L338" s="747">
        <v>0</v>
      </c>
      <c r="M338" s="743">
        <v>0</v>
      </c>
      <c r="N338" s="749">
        <v>100</v>
      </c>
    </row>
    <row r="339" spans="2:14" x14ac:dyDescent="0.25">
      <c r="B339" s="521" t="s">
        <v>7</v>
      </c>
      <c r="C339" s="681" t="s">
        <v>1795</v>
      </c>
      <c r="D339" s="655" t="s">
        <v>37</v>
      </c>
      <c r="E339" s="747">
        <v>0</v>
      </c>
      <c r="F339" s="747">
        <v>0</v>
      </c>
      <c r="G339" s="747">
        <v>0</v>
      </c>
      <c r="H339" s="743">
        <v>0</v>
      </c>
      <c r="I339" s="747">
        <v>0</v>
      </c>
      <c r="J339" s="747">
        <v>0</v>
      </c>
      <c r="K339" s="747">
        <v>0</v>
      </c>
      <c r="L339" s="747">
        <v>0</v>
      </c>
      <c r="M339" s="743">
        <v>0</v>
      </c>
      <c r="N339" s="749">
        <v>30</v>
      </c>
    </row>
    <row r="340" spans="2:14" x14ac:dyDescent="0.25">
      <c r="B340" s="521" t="s">
        <v>7</v>
      </c>
      <c r="C340" s="681" t="s">
        <v>1796</v>
      </c>
      <c r="D340" s="655" t="s">
        <v>37</v>
      </c>
      <c r="E340" s="747">
        <v>0</v>
      </c>
      <c r="F340" s="747">
        <v>0</v>
      </c>
      <c r="G340" s="747">
        <v>0</v>
      </c>
      <c r="H340" s="743">
        <v>0</v>
      </c>
      <c r="I340" s="747">
        <v>0</v>
      </c>
      <c r="J340" s="747">
        <v>0</v>
      </c>
      <c r="K340" s="747">
        <v>0</v>
      </c>
      <c r="L340" s="747">
        <v>0</v>
      </c>
      <c r="M340" s="743">
        <v>0</v>
      </c>
      <c r="N340" s="749">
        <v>30</v>
      </c>
    </row>
    <row r="341" spans="2:14" x14ac:dyDescent="0.25">
      <c r="B341" s="521" t="s">
        <v>7</v>
      </c>
      <c r="C341" s="681" t="s">
        <v>1797</v>
      </c>
      <c r="D341" s="655" t="s">
        <v>37</v>
      </c>
      <c r="E341" s="747">
        <v>0</v>
      </c>
      <c r="F341" s="747">
        <v>0</v>
      </c>
      <c r="G341" s="747">
        <v>0</v>
      </c>
      <c r="H341" s="743">
        <v>0</v>
      </c>
      <c r="I341" s="747">
        <v>0</v>
      </c>
      <c r="J341" s="747">
        <v>0</v>
      </c>
      <c r="K341" s="747">
        <v>0</v>
      </c>
      <c r="L341" s="747">
        <v>0</v>
      </c>
      <c r="M341" s="743">
        <v>0</v>
      </c>
      <c r="N341" s="749">
        <v>30</v>
      </c>
    </row>
    <row r="342" spans="2:14" x14ac:dyDescent="0.25">
      <c r="B342" s="521" t="s">
        <v>7</v>
      </c>
      <c r="C342" s="681" t="s">
        <v>1798</v>
      </c>
      <c r="D342" s="655" t="s">
        <v>37</v>
      </c>
      <c r="E342" s="747">
        <v>0</v>
      </c>
      <c r="F342" s="747">
        <v>0</v>
      </c>
      <c r="G342" s="747">
        <v>0</v>
      </c>
      <c r="H342" s="743">
        <v>0</v>
      </c>
      <c r="I342" s="747">
        <v>10</v>
      </c>
      <c r="J342" s="747">
        <v>0</v>
      </c>
      <c r="K342" s="747">
        <v>0</v>
      </c>
      <c r="L342" s="747">
        <v>0</v>
      </c>
      <c r="M342" s="743">
        <v>0</v>
      </c>
      <c r="N342" s="749">
        <v>30</v>
      </c>
    </row>
    <row r="343" spans="2:14" x14ac:dyDescent="0.25">
      <c r="B343" s="521" t="s">
        <v>7</v>
      </c>
      <c r="C343" s="681" t="s">
        <v>1799</v>
      </c>
      <c r="D343" s="655" t="s">
        <v>37</v>
      </c>
      <c r="E343" s="747">
        <v>0</v>
      </c>
      <c r="F343" s="747">
        <v>0</v>
      </c>
      <c r="G343" s="747">
        <v>0</v>
      </c>
      <c r="H343" s="743">
        <v>0</v>
      </c>
      <c r="I343" s="747">
        <v>10</v>
      </c>
      <c r="J343" s="747">
        <v>0</v>
      </c>
      <c r="K343" s="747">
        <v>0</v>
      </c>
      <c r="L343" s="747">
        <v>0</v>
      </c>
      <c r="M343" s="743">
        <v>0</v>
      </c>
      <c r="N343" s="749">
        <v>30</v>
      </c>
    </row>
    <row r="344" spans="2:14" x14ac:dyDescent="0.25">
      <c r="B344" s="521" t="s">
        <v>7</v>
      </c>
      <c r="C344" s="681" t="s">
        <v>1800</v>
      </c>
      <c r="D344" s="655" t="s">
        <v>37</v>
      </c>
      <c r="E344" s="747">
        <v>0</v>
      </c>
      <c r="F344" s="747">
        <v>0</v>
      </c>
      <c r="G344" s="747">
        <v>0</v>
      </c>
      <c r="H344" s="743">
        <v>0</v>
      </c>
      <c r="I344" s="747">
        <v>0</v>
      </c>
      <c r="J344" s="747">
        <v>0</v>
      </c>
      <c r="K344" s="747">
        <v>0</v>
      </c>
      <c r="L344" s="747">
        <v>0</v>
      </c>
      <c r="M344" s="743">
        <v>0</v>
      </c>
      <c r="N344" s="749">
        <v>150</v>
      </c>
    </row>
    <row r="345" spans="2:14" x14ac:dyDescent="0.25">
      <c r="B345" s="521" t="s">
        <v>7</v>
      </c>
      <c r="C345" s="681" t="s">
        <v>1801</v>
      </c>
      <c r="D345" s="655" t="s">
        <v>37</v>
      </c>
      <c r="E345" s="747">
        <v>0</v>
      </c>
      <c r="F345" s="747">
        <v>0</v>
      </c>
      <c r="G345" s="747">
        <v>0</v>
      </c>
      <c r="H345" s="743">
        <v>0</v>
      </c>
      <c r="I345" s="747">
        <v>0</v>
      </c>
      <c r="J345" s="747">
        <v>0</v>
      </c>
      <c r="K345" s="747">
        <v>0</v>
      </c>
      <c r="L345" s="747">
        <v>0</v>
      </c>
      <c r="M345" s="743">
        <v>0</v>
      </c>
      <c r="N345" s="749">
        <v>200</v>
      </c>
    </row>
    <row r="346" spans="2:14" x14ac:dyDescent="0.25">
      <c r="B346" s="521" t="s">
        <v>7</v>
      </c>
      <c r="C346" s="681" t="s">
        <v>1802</v>
      </c>
      <c r="D346" s="655" t="s">
        <v>37</v>
      </c>
      <c r="E346" s="747">
        <v>0</v>
      </c>
      <c r="F346" s="747">
        <v>0</v>
      </c>
      <c r="G346" s="747">
        <v>0</v>
      </c>
      <c r="H346" s="743">
        <v>0</v>
      </c>
      <c r="I346" s="747">
        <v>0</v>
      </c>
      <c r="J346" s="747"/>
      <c r="K346" s="747">
        <v>0</v>
      </c>
      <c r="L346" s="747">
        <v>0</v>
      </c>
      <c r="M346" s="743">
        <v>0</v>
      </c>
      <c r="N346" s="749">
        <v>20</v>
      </c>
    </row>
    <row r="347" spans="2:14" ht="15.75" thickBot="1" x14ac:dyDescent="0.3">
      <c r="B347" s="521" t="s">
        <v>7</v>
      </c>
      <c r="C347" s="713" t="s">
        <v>457</v>
      </c>
      <c r="D347" s="655" t="s">
        <v>37</v>
      </c>
      <c r="E347" s="747">
        <v>20</v>
      </c>
      <c r="F347" s="747">
        <v>0</v>
      </c>
      <c r="G347" s="747">
        <v>8</v>
      </c>
      <c r="H347" s="743">
        <v>0</v>
      </c>
      <c r="I347" s="747">
        <v>0</v>
      </c>
      <c r="J347" s="747">
        <v>28</v>
      </c>
      <c r="K347" s="747">
        <v>0</v>
      </c>
      <c r="L347" s="747">
        <v>20</v>
      </c>
      <c r="M347" s="743">
        <v>0</v>
      </c>
      <c r="N347" s="747">
        <v>0</v>
      </c>
    </row>
    <row r="348" spans="2:14" x14ac:dyDescent="0.25">
      <c r="B348" s="521" t="s">
        <v>7</v>
      </c>
      <c r="C348" s="727" t="s">
        <v>2415</v>
      </c>
      <c r="D348" s="655" t="s">
        <v>37</v>
      </c>
      <c r="E348" s="747"/>
      <c r="F348" s="747"/>
      <c r="G348" s="747"/>
      <c r="H348" s="743"/>
      <c r="I348" s="747"/>
      <c r="J348" s="747"/>
      <c r="K348" s="747"/>
      <c r="L348" s="747"/>
      <c r="M348" s="743"/>
      <c r="N348" s="747">
        <v>10</v>
      </c>
    </row>
    <row r="349" spans="2:14" x14ac:dyDescent="0.25">
      <c r="B349" s="521" t="s">
        <v>7</v>
      </c>
      <c r="C349" s="727" t="s">
        <v>2460</v>
      </c>
      <c r="D349" s="655" t="s">
        <v>37</v>
      </c>
      <c r="E349" s="747"/>
      <c r="F349" s="747"/>
      <c r="G349" s="747"/>
      <c r="H349" s="743"/>
      <c r="I349" s="747"/>
      <c r="J349" s="747"/>
      <c r="K349" s="747"/>
      <c r="L349" s="747"/>
      <c r="M349" s="743"/>
      <c r="N349" s="747"/>
    </row>
    <row r="350" spans="2:14" x14ac:dyDescent="0.25">
      <c r="B350" s="521" t="s">
        <v>7</v>
      </c>
      <c r="C350" s="727" t="s">
        <v>2459</v>
      </c>
      <c r="D350" s="655" t="s">
        <v>37</v>
      </c>
      <c r="E350" s="747"/>
      <c r="F350" s="747"/>
      <c r="G350" s="747"/>
      <c r="H350" s="743"/>
      <c r="I350" s="747"/>
      <c r="J350" s="747"/>
      <c r="K350" s="747"/>
      <c r="L350" s="747"/>
      <c r="M350" s="743"/>
      <c r="N350" s="747"/>
    </row>
    <row r="351" spans="2:14" x14ac:dyDescent="0.25">
      <c r="B351" s="521" t="s">
        <v>7</v>
      </c>
      <c r="C351" s="727" t="s">
        <v>2458</v>
      </c>
      <c r="D351" s="655" t="s">
        <v>37</v>
      </c>
      <c r="E351" s="747"/>
      <c r="F351" s="747"/>
      <c r="G351" s="747"/>
      <c r="H351" s="743"/>
      <c r="I351" s="747"/>
      <c r="J351" s="747"/>
      <c r="K351" s="747"/>
      <c r="L351" s="747"/>
      <c r="M351" s="743"/>
      <c r="N351" s="747"/>
    </row>
    <row r="352" spans="2:14" x14ac:dyDescent="0.25">
      <c r="B352" s="521" t="s">
        <v>7</v>
      </c>
      <c r="C352" s="727" t="s">
        <v>2457</v>
      </c>
      <c r="D352" s="655" t="s">
        <v>37</v>
      </c>
      <c r="E352" s="747"/>
      <c r="F352" s="747"/>
      <c r="G352" s="747"/>
      <c r="H352" s="743"/>
      <c r="I352" s="747"/>
      <c r="J352" s="747"/>
      <c r="K352" s="747"/>
      <c r="L352" s="747"/>
      <c r="M352" s="743"/>
      <c r="N352" s="747"/>
    </row>
    <row r="353" spans="2:14" x14ac:dyDescent="0.25">
      <c r="B353" s="521" t="s">
        <v>7</v>
      </c>
      <c r="C353" s="727" t="s">
        <v>2456</v>
      </c>
      <c r="D353" s="655" t="s">
        <v>37</v>
      </c>
      <c r="E353" s="747"/>
      <c r="F353" s="747"/>
      <c r="G353" s="747"/>
      <c r="H353" s="743"/>
      <c r="I353" s="747"/>
      <c r="J353" s="747"/>
      <c r="K353" s="747"/>
      <c r="L353" s="747"/>
      <c r="M353" s="743"/>
      <c r="N353" s="747"/>
    </row>
    <row r="354" spans="2:14" x14ac:dyDescent="0.25">
      <c r="B354" s="522" t="s">
        <v>7</v>
      </c>
      <c r="C354" s="727" t="s">
        <v>2455</v>
      </c>
      <c r="D354" s="655" t="s">
        <v>37</v>
      </c>
      <c r="E354" s="747"/>
      <c r="F354" s="747"/>
      <c r="G354" s="747"/>
      <c r="H354" s="743"/>
      <c r="I354" s="747"/>
      <c r="J354" s="747"/>
      <c r="K354" s="747"/>
      <c r="L354" s="747"/>
      <c r="M354" s="743"/>
      <c r="N354" s="747"/>
    </row>
    <row r="355" spans="2:14" s="517" customFormat="1" ht="30" x14ac:dyDescent="0.25">
      <c r="B355" s="523" t="s">
        <v>8</v>
      </c>
      <c r="C355" s="663" t="s">
        <v>2670</v>
      </c>
      <c r="D355" s="655" t="s">
        <v>37</v>
      </c>
      <c r="E355" s="747"/>
      <c r="F355" s="747"/>
      <c r="G355" s="747"/>
      <c r="H355" s="743"/>
      <c r="I355" s="747"/>
      <c r="J355" s="747">
        <v>90</v>
      </c>
      <c r="K355" s="747"/>
      <c r="L355" s="747"/>
      <c r="M355" s="743"/>
      <c r="N355" s="747"/>
    </row>
    <row r="356" spans="2:14" s="517" customFormat="1" x14ac:dyDescent="0.25">
      <c r="B356" s="521" t="s">
        <v>8</v>
      </c>
      <c r="C356" s="682" t="s">
        <v>2669</v>
      </c>
      <c r="D356" s="655" t="s">
        <v>37</v>
      </c>
      <c r="E356" s="747"/>
      <c r="F356" s="747"/>
      <c r="G356" s="747"/>
      <c r="H356" s="743"/>
      <c r="I356" s="747"/>
      <c r="J356" s="747">
        <v>400</v>
      </c>
      <c r="K356" s="747"/>
      <c r="L356" s="747"/>
      <c r="M356" s="743"/>
      <c r="N356" s="747"/>
    </row>
    <row r="357" spans="2:14" s="517" customFormat="1" x14ac:dyDescent="0.25">
      <c r="B357" s="521" t="s">
        <v>8</v>
      </c>
      <c r="C357" s="682" t="s">
        <v>2668</v>
      </c>
      <c r="D357" s="655" t="s">
        <v>37</v>
      </c>
      <c r="E357" s="747"/>
      <c r="F357" s="747"/>
      <c r="G357" s="747"/>
      <c r="H357" s="743"/>
      <c r="I357" s="747"/>
      <c r="J357" s="747">
        <v>20</v>
      </c>
      <c r="K357" s="747"/>
      <c r="L357" s="747"/>
      <c r="M357" s="743"/>
      <c r="N357" s="747"/>
    </row>
    <row r="358" spans="2:14" s="517" customFormat="1" x14ac:dyDescent="0.25">
      <c r="B358" s="521" t="s">
        <v>8</v>
      </c>
      <c r="C358" s="682" t="s">
        <v>2667</v>
      </c>
      <c r="D358" s="655" t="s">
        <v>37</v>
      </c>
      <c r="E358" s="747"/>
      <c r="F358" s="747"/>
      <c r="G358" s="747"/>
      <c r="H358" s="743"/>
      <c r="I358" s="747"/>
      <c r="J358" s="747">
        <v>300</v>
      </c>
      <c r="K358" s="747"/>
      <c r="L358" s="747"/>
      <c r="M358" s="743"/>
      <c r="N358" s="747"/>
    </row>
    <row r="359" spans="2:14" s="517" customFormat="1" x14ac:dyDescent="0.25">
      <c r="B359" s="521" t="s">
        <v>8</v>
      </c>
      <c r="C359" s="682" t="s">
        <v>2666</v>
      </c>
      <c r="D359" s="655" t="s">
        <v>37</v>
      </c>
      <c r="E359" s="747"/>
      <c r="F359" s="747"/>
      <c r="G359" s="747"/>
      <c r="H359" s="743"/>
      <c r="I359" s="747"/>
      <c r="J359" s="747"/>
      <c r="K359" s="747"/>
      <c r="L359" s="747"/>
      <c r="M359" s="743"/>
      <c r="N359" s="747"/>
    </row>
    <row r="360" spans="2:14" s="517" customFormat="1" ht="30" x14ac:dyDescent="0.25">
      <c r="B360" s="521" t="s">
        <v>8</v>
      </c>
      <c r="C360" s="682" t="s">
        <v>2665</v>
      </c>
      <c r="D360" s="655" t="s">
        <v>37</v>
      </c>
      <c r="E360" s="747"/>
      <c r="F360" s="747"/>
      <c r="G360" s="747"/>
      <c r="H360" s="743"/>
      <c r="I360" s="747"/>
      <c r="J360" s="747"/>
      <c r="K360" s="747"/>
      <c r="L360" s="747">
        <v>30</v>
      </c>
      <c r="M360" s="743"/>
      <c r="N360" s="747"/>
    </row>
    <row r="361" spans="2:14" s="517" customFormat="1" ht="45" x14ac:dyDescent="0.25">
      <c r="B361" s="521" t="s">
        <v>8</v>
      </c>
      <c r="C361" s="682" t="s">
        <v>2664</v>
      </c>
      <c r="D361" s="655" t="s">
        <v>37</v>
      </c>
      <c r="E361" s="747"/>
      <c r="F361" s="747"/>
      <c r="G361" s="747"/>
      <c r="H361" s="743"/>
      <c r="I361" s="747"/>
      <c r="J361" s="747"/>
      <c r="K361" s="747"/>
      <c r="L361" s="747">
        <v>20</v>
      </c>
      <c r="M361" s="743"/>
      <c r="N361" s="747"/>
    </row>
    <row r="362" spans="2:14" s="517" customFormat="1" x14ac:dyDescent="0.25">
      <c r="B362" s="521" t="s">
        <v>8</v>
      </c>
      <c r="C362" s="682" t="s">
        <v>2663</v>
      </c>
      <c r="D362" s="655" t="s">
        <v>37</v>
      </c>
      <c r="E362" s="747"/>
      <c r="F362" s="747"/>
      <c r="G362" s="747"/>
      <c r="H362" s="743"/>
      <c r="I362" s="747"/>
      <c r="J362" s="747">
        <v>50</v>
      </c>
      <c r="K362" s="747"/>
      <c r="L362" s="747"/>
      <c r="M362" s="743"/>
      <c r="N362" s="747"/>
    </row>
    <row r="363" spans="2:14" s="517" customFormat="1" x14ac:dyDescent="0.25">
      <c r="B363" s="521" t="s">
        <v>8</v>
      </c>
      <c r="C363" s="682" t="s">
        <v>2662</v>
      </c>
      <c r="D363" s="655" t="s">
        <v>37</v>
      </c>
      <c r="E363" s="747"/>
      <c r="F363" s="747"/>
      <c r="G363" s="747"/>
      <c r="H363" s="743"/>
      <c r="I363" s="747"/>
      <c r="J363" s="747">
        <v>10</v>
      </c>
      <c r="K363" s="747"/>
      <c r="L363" s="747"/>
      <c r="M363" s="743"/>
      <c r="N363" s="747"/>
    </row>
    <row r="364" spans="2:14" s="517" customFormat="1" ht="30" x14ac:dyDescent="0.25">
      <c r="B364" s="521" t="s">
        <v>8</v>
      </c>
      <c r="C364" s="682" t="s">
        <v>2661</v>
      </c>
      <c r="D364" s="655" t="s">
        <v>37</v>
      </c>
      <c r="E364" s="747"/>
      <c r="F364" s="747"/>
      <c r="G364" s="747"/>
      <c r="H364" s="743"/>
      <c r="I364" s="747"/>
      <c r="J364" s="747">
        <v>90</v>
      </c>
      <c r="K364" s="747"/>
      <c r="L364" s="747"/>
      <c r="M364" s="743"/>
      <c r="N364" s="747"/>
    </row>
    <row r="365" spans="2:14" s="517" customFormat="1" x14ac:dyDescent="0.25">
      <c r="B365" s="521" t="s">
        <v>8</v>
      </c>
      <c r="C365" s="682" t="s">
        <v>2660</v>
      </c>
      <c r="D365" s="655" t="s">
        <v>37</v>
      </c>
      <c r="E365" s="747"/>
      <c r="F365" s="747"/>
      <c r="G365" s="747"/>
      <c r="H365" s="743"/>
      <c r="I365" s="747"/>
      <c r="J365" s="747">
        <v>90</v>
      </c>
      <c r="K365" s="747"/>
      <c r="L365" s="747"/>
      <c r="M365" s="743"/>
      <c r="N365" s="747"/>
    </row>
    <row r="366" spans="2:14" s="517" customFormat="1" x14ac:dyDescent="0.25">
      <c r="B366" s="521" t="s">
        <v>8</v>
      </c>
      <c r="C366" s="682" t="s">
        <v>2659</v>
      </c>
      <c r="D366" s="655" t="s">
        <v>37</v>
      </c>
      <c r="E366" s="747"/>
      <c r="F366" s="747"/>
      <c r="G366" s="747"/>
      <c r="H366" s="743"/>
      <c r="I366" s="747"/>
      <c r="J366" s="747">
        <v>50</v>
      </c>
      <c r="K366" s="747"/>
      <c r="L366" s="747"/>
      <c r="M366" s="743"/>
      <c r="N366" s="747"/>
    </row>
    <row r="367" spans="2:14" s="517" customFormat="1" ht="45" x14ac:dyDescent="0.25">
      <c r="B367" s="521" t="s">
        <v>8</v>
      </c>
      <c r="C367" s="682" t="s">
        <v>2658</v>
      </c>
      <c r="D367" s="655" t="s">
        <v>37</v>
      </c>
      <c r="E367" s="747"/>
      <c r="F367" s="747"/>
      <c r="G367" s="747"/>
      <c r="H367" s="743"/>
      <c r="I367" s="747"/>
      <c r="J367" s="747">
        <v>90</v>
      </c>
      <c r="K367" s="747"/>
      <c r="L367" s="747"/>
      <c r="M367" s="743"/>
      <c r="N367" s="747"/>
    </row>
    <row r="368" spans="2:14" s="517" customFormat="1" x14ac:dyDescent="0.25">
      <c r="B368" s="521" t="s">
        <v>8</v>
      </c>
      <c r="C368" s="682" t="s">
        <v>2657</v>
      </c>
      <c r="D368" s="655" t="s">
        <v>37</v>
      </c>
      <c r="E368" s="747"/>
      <c r="F368" s="747"/>
      <c r="G368" s="747"/>
      <c r="H368" s="743"/>
      <c r="I368" s="747"/>
      <c r="J368" s="747">
        <v>10</v>
      </c>
      <c r="K368" s="747"/>
      <c r="L368" s="747"/>
      <c r="M368" s="743"/>
      <c r="N368" s="747"/>
    </row>
    <row r="369" spans="2:14" s="517" customFormat="1" x14ac:dyDescent="0.25">
      <c r="B369" s="521" t="s">
        <v>8</v>
      </c>
      <c r="C369" s="682" t="s">
        <v>2656</v>
      </c>
      <c r="D369" s="655" t="s">
        <v>37</v>
      </c>
      <c r="E369" s="747"/>
      <c r="F369" s="747"/>
      <c r="G369" s="747"/>
      <c r="H369" s="743"/>
      <c r="I369" s="747"/>
      <c r="J369" s="747">
        <v>5</v>
      </c>
      <c r="K369" s="747"/>
      <c r="L369" s="747"/>
      <c r="M369" s="743"/>
      <c r="N369" s="747"/>
    </row>
    <row r="370" spans="2:14" s="517" customFormat="1" x14ac:dyDescent="0.25">
      <c r="B370" s="521" t="s">
        <v>8</v>
      </c>
      <c r="C370" s="682" t="s">
        <v>2655</v>
      </c>
      <c r="D370" s="655" t="s">
        <v>37</v>
      </c>
      <c r="E370" s="747"/>
      <c r="F370" s="747"/>
      <c r="G370" s="747"/>
      <c r="H370" s="743"/>
      <c r="I370" s="747"/>
      <c r="J370" s="747"/>
      <c r="K370" s="747"/>
      <c r="L370" s="747">
        <v>15</v>
      </c>
      <c r="M370" s="743"/>
      <c r="N370" s="747"/>
    </row>
    <row r="371" spans="2:14" s="517" customFormat="1" x14ac:dyDescent="0.25">
      <c r="B371" s="521" t="s">
        <v>8</v>
      </c>
      <c r="C371" s="682" t="s">
        <v>2654</v>
      </c>
      <c r="D371" s="655" t="s">
        <v>37</v>
      </c>
      <c r="E371" s="747"/>
      <c r="F371" s="747"/>
      <c r="G371" s="747"/>
      <c r="H371" s="743"/>
      <c r="I371" s="747"/>
      <c r="J371" s="747">
        <v>15</v>
      </c>
      <c r="K371" s="747"/>
      <c r="L371" s="747"/>
      <c r="M371" s="743"/>
      <c r="N371" s="747"/>
    </row>
    <row r="372" spans="2:14" s="517" customFormat="1" x14ac:dyDescent="0.25">
      <c r="B372" s="521" t="s">
        <v>8</v>
      </c>
      <c r="C372" s="682" t="s">
        <v>2653</v>
      </c>
      <c r="D372" s="655" t="s">
        <v>37</v>
      </c>
      <c r="E372" s="747"/>
      <c r="F372" s="747"/>
      <c r="G372" s="747"/>
      <c r="H372" s="743"/>
      <c r="I372" s="747"/>
      <c r="J372" s="747"/>
      <c r="K372" s="747"/>
      <c r="L372" s="747">
        <v>20</v>
      </c>
      <c r="M372" s="743"/>
      <c r="N372" s="747"/>
    </row>
    <row r="373" spans="2:14" s="517" customFormat="1" x14ac:dyDescent="0.25">
      <c r="B373" s="521" t="s">
        <v>8</v>
      </c>
      <c r="C373" s="682" t="s">
        <v>2652</v>
      </c>
      <c r="D373" s="655" t="s">
        <v>37</v>
      </c>
      <c r="E373" s="747"/>
      <c r="F373" s="747"/>
      <c r="G373" s="747"/>
      <c r="H373" s="743"/>
      <c r="I373" s="747"/>
      <c r="J373" s="747"/>
      <c r="K373" s="747"/>
      <c r="L373" s="747">
        <v>20</v>
      </c>
      <c r="M373" s="743"/>
      <c r="N373" s="747"/>
    </row>
    <row r="374" spans="2:14" s="517" customFormat="1" x14ac:dyDescent="0.25">
      <c r="B374" s="521" t="s">
        <v>8</v>
      </c>
      <c r="C374" s="682" t="s">
        <v>2651</v>
      </c>
      <c r="D374" s="655" t="s">
        <v>37</v>
      </c>
      <c r="E374" s="747"/>
      <c r="F374" s="747"/>
      <c r="G374" s="747"/>
      <c r="H374" s="743"/>
      <c r="I374" s="747"/>
      <c r="J374" s="747">
        <v>20</v>
      </c>
      <c r="K374" s="747"/>
      <c r="L374" s="747"/>
      <c r="M374" s="743"/>
      <c r="N374" s="747"/>
    </row>
    <row r="375" spans="2:14" s="517" customFormat="1" x14ac:dyDescent="0.25">
      <c r="B375" s="521" t="s">
        <v>8</v>
      </c>
      <c r="C375" s="682" t="s">
        <v>2650</v>
      </c>
      <c r="D375" s="655" t="s">
        <v>37</v>
      </c>
      <c r="E375" s="747"/>
      <c r="F375" s="747"/>
      <c r="G375" s="747"/>
      <c r="H375" s="743"/>
      <c r="I375" s="747"/>
      <c r="J375" s="747"/>
      <c r="K375" s="747"/>
      <c r="L375" s="747"/>
      <c r="M375" s="743"/>
      <c r="N375" s="747"/>
    </row>
    <row r="376" spans="2:14" s="517" customFormat="1" x14ac:dyDescent="0.25">
      <c r="B376" s="521" t="s">
        <v>8</v>
      </c>
      <c r="C376" s="682" t="s">
        <v>2649</v>
      </c>
      <c r="D376" s="655" t="s">
        <v>37</v>
      </c>
      <c r="E376" s="747"/>
      <c r="F376" s="747"/>
      <c r="G376" s="747"/>
      <c r="H376" s="743"/>
      <c r="I376" s="747"/>
      <c r="J376" s="747"/>
      <c r="K376" s="747"/>
      <c r="L376" s="747">
        <v>30</v>
      </c>
      <c r="M376" s="743"/>
      <c r="N376" s="747"/>
    </row>
    <row r="377" spans="2:14" s="517" customFormat="1" x14ac:dyDescent="0.25">
      <c r="B377" s="521" t="s">
        <v>8</v>
      </c>
      <c r="C377" s="682" t="s">
        <v>2648</v>
      </c>
      <c r="D377" s="655" t="s">
        <v>37</v>
      </c>
      <c r="E377" s="747"/>
      <c r="F377" s="747"/>
      <c r="G377" s="747"/>
      <c r="H377" s="743"/>
      <c r="I377" s="747"/>
      <c r="J377" s="747">
        <v>5</v>
      </c>
      <c r="K377" s="747"/>
      <c r="L377" s="747"/>
      <c r="M377" s="743"/>
      <c r="N377" s="747"/>
    </row>
    <row r="378" spans="2:14" s="517" customFormat="1" x14ac:dyDescent="0.25">
      <c r="B378" s="521" t="s">
        <v>8</v>
      </c>
      <c r="C378" s="682" t="s">
        <v>2647</v>
      </c>
      <c r="D378" s="655" t="s">
        <v>37</v>
      </c>
      <c r="E378" s="747"/>
      <c r="F378" s="747"/>
      <c r="G378" s="747"/>
      <c r="H378" s="743"/>
      <c r="I378" s="747"/>
      <c r="J378" s="747">
        <v>20</v>
      </c>
      <c r="K378" s="747"/>
      <c r="L378" s="747"/>
      <c r="M378" s="743"/>
      <c r="N378" s="747"/>
    </row>
    <row r="379" spans="2:14" s="517" customFormat="1" ht="30" x14ac:dyDescent="0.25">
      <c r="B379" s="521" t="s">
        <v>8</v>
      </c>
      <c r="C379" s="682" t="s">
        <v>2646</v>
      </c>
      <c r="D379" s="655" t="s">
        <v>37</v>
      </c>
      <c r="E379" s="747"/>
      <c r="F379" s="747"/>
      <c r="G379" s="747"/>
      <c r="H379" s="743"/>
      <c r="I379" s="747"/>
      <c r="J379" s="747">
        <v>90</v>
      </c>
      <c r="K379" s="747"/>
      <c r="L379" s="747"/>
      <c r="M379" s="743"/>
      <c r="N379" s="747"/>
    </row>
    <row r="380" spans="2:14" s="517" customFormat="1" ht="30" x14ac:dyDescent="0.25">
      <c r="B380" s="521" t="s">
        <v>8</v>
      </c>
      <c r="C380" s="682" t="s">
        <v>2645</v>
      </c>
      <c r="D380" s="655" t="s">
        <v>37</v>
      </c>
      <c r="E380" s="747"/>
      <c r="F380" s="747"/>
      <c r="G380" s="747"/>
      <c r="H380" s="743"/>
      <c r="I380" s="747"/>
      <c r="J380" s="747">
        <v>240</v>
      </c>
      <c r="K380" s="747"/>
      <c r="L380" s="747"/>
      <c r="M380" s="743"/>
      <c r="N380" s="747"/>
    </row>
    <row r="381" spans="2:14" s="517" customFormat="1" x14ac:dyDescent="0.25">
      <c r="B381" s="521" t="s">
        <v>8</v>
      </c>
      <c r="C381" s="682" t="s">
        <v>2644</v>
      </c>
      <c r="D381" s="655" t="s">
        <v>37</v>
      </c>
      <c r="E381" s="747"/>
      <c r="F381" s="747"/>
      <c r="G381" s="747"/>
      <c r="H381" s="743"/>
      <c r="I381" s="747"/>
      <c r="J381" s="747">
        <v>20</v>
      </c>
      <c r="K381" s="747"/>
      <c r="L381" s="747"/>
      <c r="M381" s="743"/>
      <c r="N381" s="747"/>
    </row>
    <row r="382" spans="2:14" s="517" customFormat="1" ht="30" x14ac:dyDescent="0.25">
      <c r="B382" s="521" t="s">
        <v>8</v>
      </c>
      <c r="C382" s="682" t="s">
        <v>2643</v>
      </c>
      <c r="D382" s="655" t="s">
        <v>37</v>
      </c>
      <c r="E382" s="747"/>
      <c r="F382" s="747"/>
      <c r="G382" s="747"/>
      <c r="H382" s="743"/>
      <c r="I382" s="747"/>
      <c r="J382" s="747">
        <v>240</v>
      </c>
      <c r="K382" s="747"/>
      <c r="L382" s="747"/>
      <c r="M382" s="743"/>
      <c r="N382" s="747"/>
    </row>
    <row r="383" spans="2:14" s="517" customFormat="1" x14ac:dyDescent="0.25">
      <c r="B383" s="521" t="s">
        <v>8</v>
      </c>
      <c r="C383" s="682" t="s">
        <v>2642</v>
      </c>
      <c r="D383" s="655" t="s">
        <v>37</v>
      </c>
      <c r="E383" s="747"/>
      <c r="F383" s="747"/>
      <c r="G383" s="747"/>
      <c r="H383" s="743"/>
      <c r="I383" s="747"/>
      <c r="J383" s="747"/>
      <c r="K383" s="747"/>
      <c r="L383" s="747"/>
      <c r="M383" s="743"/>
      <c r="N383" s="747"/>
    </row>
    <row r="384" spans="2:14" s="517" customFormat="1" x14ac:dyDescent="0.25">
      <c r="B384" s="521" t="s">
        <v>8</v>
      </c>
      <c r="C384" s="682" t="s">
        <v>2641</v>
      </c>
      <c r="D384" s="655" t="s">
        <v>37</v>
      </c>
      <c r="E384" s="747"/>
      <c r="F384" s="747"/>
      <c r="G384" s="747"/>
      <c r="H384" s="743"/>
      <c r="I384" s="747"/>
      <c r="J384" s="747"/>
      <c r="K384" s="747"/>
      <c r="L384" s="747">
        <v>35</v>
      </c>
      <c r="M384" s="743"/>
      <c r="N384" s="747"/>
    </row>
    <row r="385" spans="2:14" s="517" customFormat="1" x14ac:dyDescent="0.25">
      <c r="B385" s="521" t="s">
        <v>8</v>
      </c>
      <c r="C385" s="682" t="s">
        <v>2640</v>
      </c>
      <c r="D385" s="655" t="s">
        <v>37</v>
      </c>
      <c r="E385" s="747"/>
      <c r="F385" s="747"/>
      <c r="G385" s="747"/>
      <c r="H385" s="743"/>
      <c r="I385" s="747"/>
      <c r="J385" s="747"/>
      <c r="K385" s="747"/>
      <c r="L385" s="747">
        <v>60</v>
      </c>
      <c r="M385" s="743"/>
      <c r="N385" s="747"/>
    </row>
    <row r="386" spans="2:14" s="517" customFormat="1" x14ac:dyDescent="0.25">
      <c r="B386" s="521" t="s">
        <v>8</v>
      </c>
      <c r="C386" s="682" t="s">
        <v>2639</v>
      </c>
      <c r="D386" s="655" t="s">
        <v>37</v>
      </c>
      <c r="E386" s="747"/>
      <c r="F386" s="747"/>
      <c r="G386" s="747"/>
      <c r="H386" s="743"/>
      <c r="I386" s="747"/>
      <c r="J386" s="747"/>
      <c r="K386" s="747"/>
      <c r="L386" s="747">
        <v>20</v>
      </c>
      <c r="M386" s="743"/>
      <c r="N386" s="747"/>
    </row>
    <row r="387" spans="2:14" s="517" customFormat="1" x14ac:dyDescent="0.25">
      <c r="B387" s="521" t="s">
        <v>8</v>
      </c>
      <c r="C387" s="682" t="s">
        <v>2638</v>
      </c>
      <c r="D387" s="655" t="s">
        <v>37</v>
      </c>
      <c r="E387" s="747"/>
      <c r="F387" s="747"/>
      <c r="G387" s="747"/>
      <c r="H387" s="743"/>
      <c r="I387" s="747"/>
      <c r="J387" s="747"/>
      <c r="K387" s="747"/>
      <c r="L387" s="747">
        <v>35</v>
      </c>
      <c r="M387" s="743"/>
      <c r="N387" s="747"/>
    </row>
    <row r="388" spans="2:14" s="517" customFormat="1" x14ac:dyDescent="0.25">
      <c r="B388" s="521" t="s">
        <v>8</v>
      </c>
      <c r="C388" s="682" t="s">
        <v>2637</v>
      </c>
      <c r="D388" s="655" t="s">
        <v>37</v>
      </c>
      <c r="E388" s="747"/>
      <c r="F388" s="747"/>
      <c r="G388" s="747"/>
      <c r="H388" s="743"/>
      <c r="I388" s="747"/>
      <c r="J388" s="747"/>
      <c r="K388" s="747"/>
      <c r="L388" s="747">
        <v>40</v>
      </c>
      <c r="M388" s="743"/>
      <c r="N388" s="747"/>
    </row>
    <row r="389" spans="2:14" s="517" customFormat="1" x14ac:dyDescent="0.25">
      <c r="B389" s="521" t="s">
        <v>8</v>
      </c>
      <c r="C389" s="682" t="s">
        <v>2636</v>
      </c>
      <c r="D389" s="655" t="s">
        <v>37</v>
      </c>
      <c r="E389" s="747"/>
      <c r="F389" s="747"/>
      <c r="G389" s="747"/>
      <c r="H389" s="743"/>
      <c r="I389" s="747"/>
      <c r="J389" s="747"/>
      <c r="K389" s="747"/>
      <c r="L389" s="747"/>
      <c r="M389" s="743"/>
      <c r="N389" s="747"/>
    </row>
    <row r="390" spans="2:14" s="517" customFormat="1" x14ac:dyDescent="0.25">
      <c r="B390" s="521" t="s">
        <v>8</v>
      </c>
      <c r="C390" s="682" t="s">
        <v>2635</v>
      </c>
      <c r="D390" s="655" t="s">
        <v>37</v>
      </c>
      <c r="E390" s="747"/>
      <c r="F390" s="747"/>
      <c r="G390" s="747"/>
      <c r="H390" s="743"/>
      <c r="I390" s="747"/>
      <c r="J390" s="747"/>
      <c r="K390" s="747"/>
      <c r="L390" s="747"/>
      <c r="M390" s="743"/>
      <c r="N390" s="747"/>
    </row>
    <row r="391" spans="2:14" s="517" customFormat="1" x14ac:dyDescent="0.25">
      <c r="B391" s="521" t="s">
        <v>8</v>
      </c>
      <c r="C391" s="682" t="s">
        <v>2634</v>
      </c>
      <c r="D391" s="655" t="s">
        <v>37</v>
      </c>
      <c r="E391" s="747"/>
      <c r="F391" s="747"/>
      <c r="G391" s="747"/>
      <c r="H391" s="743"/>
      <c r="I391" s="747"/>
      <c r="J391" s="747"/>
      <c r="K391" s="747"/>
      <c r="L391" s="747">
        <v>25</v>
      </c>
      <c r="M391" s="743"/>
      <c r="N391" s="747"/>
    </row>
    <row r="392" spans="2:14" s="517" customFormat="1" x14ac:dyDescent="0.25">
      <c r="B392" s="521" t="s">
        <v>8</v>
      </c>
      <c r="C392" s="682" t="s">
        <v>2633</v>
      </c>
      <c r="D392" s="655" t="s">
        <v>37</v>
      </c>
      <c r="E392" s="747"/>
      <c r="F392" s="747"/>
      <c r="G392" s="747"/>
      <c r="H392" s="743"/>
      <c r="I392" s="747"/>
      <c r="J392" s="747"/>
      <c r="K392" s="747"/>
      <c r="L392" s="747">
        <v>10</v>
      </c>
      <c r="M392" s="743"/>
      <c r="N392" s="747"/>
    </row>
    <row r="393" spans="2:14" s="517" customFormat="1" x14ac:dyDescent="0.25">
      <c r="B393" s="521" t="s">
        <v>8</v>
      </c>
      <c r="C393" s="682" t="s">
        <v>2632</v>
      </c>
      <c r="D393" s="655" t="s">
        <v>37</v>
      </c>
      <c r="E393" s="747"/>
      <c r="F393" s="747"/>
      <c r="G393" s="747"/>
      <c r="H393" s="743"/>
      <c r="I393" s="747"/>
      <c r="J393" s="747">
        <v>20</v>
      </c>
      <c r="K393" s="747"/>
      <c r="L393" s="747"/>
      <c r="M393" s="743"/>
      <c r="N393" s="747"/>
    </row>
    <row r="394" spans="2:14" s="517" customFormat="1" x14ac:dyDescent="0.25">
      <c r="B394" s="521" t="s">
        <v>8</v>
      </c>
      <c r="C394" s="682" t="s">
        <v>2631</v>
      </c>
      <c r="D394" s="655" t="s">
        <v>37</v>
      </c>
      <c r="E394" s="747"/>
      <c r="F394" s="747"/>
      <c r="G394" s="747"/>
      <c r="H394" s="743"/>
      <c r="I394" s="747"/>
      <c r="J394" s="747"/>
      <c r="K394" s="747"/>
      <c r="L394" s="747">
        <v>15</v>
      </c>
      <c r="M394" s="743"/>
      <c r="N394" s="747"/>
    </row>
    <row r="395" spans="2:14" s="517" customFormat="1" x14ac:dyDescent="0.25">
      <c r="B395" s="521" t="s">
        <v>8</v>
      </c>
      <c r="C395" s="682" t="s">
        <v>2630</v>
      </c>
      <c r="D395" s="655" t="s">
        <v>37</v>
      </c>
      <c r="E395" s="747"/>
      <c r="F395" s="747"/>
      <c r="G395" s="747"/>
      <c r="H395" s="743"/>
      <c r="I395" s="747"/>
      <c r="J395" s="747">
        <v>20</v>
      </c>
      <c r="K395" s="747"/>
      <c r="L395" s="747">
        <v>25</v>
      </c>
      <c r="M395" s="743"/>
      <c r="N395" s="747"/>
    </row>
    <row r="396" spans="2:14" s="517" customFormat="1" x14ac:dyDescent="0.25">
      <c r="B396" s="521" t="s">
        <v>8</v>
      </c>
      <c r="C396" s="682" t="s">
        <v>2629</v>
      </c>
      <c r="D396" s="655" t="s">
        <v>37</v>
      </c>
      <c r="E396" s="747"/>
      <c r="F396" s="747"/>
      <c r="G396" s="747"/>
      <c r="H396" s="743"/>
      <c r="I396" s="747"/>
      <c r="J396" s="747"/>
      <c r="K396" s="747"/>
      <c r="L396" s="747">
        <v>35</v>
      </c>
      <c r="M396" s="743"/>
      <c r="N396" s="747"/>
    </row>
    <row r="397" spans="2:14" s="517" customFormat="1" x14ac:dyDescent="0.25">
      <c r="B397" s="521" t="s">
        <v>8</v>
      </c>
      <c r="C397" s="682" t="s">
        <v>2628</v>
      </c>
      <c r="D397" s="655" t="s">
        <v>37</v>
      </c>
      <c r="E397" s="747"/>
      <c r="F397" s="747"/>
      <c r="G397" s="747"/>
      <c r="H397" s="743"/>
      <c r="I397" s="747"/>
      <c r="J397" s="747"/>
      <c r="K397" s="747"/>
      <c r="L397" s="747">
        <v>90</v>
      </c>
      <c r="M397" s="743"/>
      <c r="N397" s="747">
        <v>6</v>
      </c>
    </row>
    <row r="398" spans="2:14" s="517" customFormat="1" ht="30" x14ac:dyDescent="0.25">
      <c r="B398" s="521" t="s">
        <v>8</v>
      </c>
      <c r="C398" s="682" t="s">
        <v>2627</v>
      </c>
      <c r="D398" s="655" t="s">
        <v>37</v>
      </c>
      <c r="E398" s="747"/>
      <c r="F398" s="747"/>
      <c r="G398" s="747"/>
      <c r="H398" s="743"/>
      <c r="I398" s="747"/>
      <c r="J398" s="747">
        <v>160</v>
      </c>
      <c r="K398" s="747"/>
      <c r="L398" s="747"/>
      <c r="M398" s="743"/>
      <c r="N398" s="747"/>
    </row>
    <row r="399" spans="2:14" s="517" customFormat="1" ht="30" x14ac:dyDescent="0.25">
      <c r="B399" s="521" t="s">
        <v>8</v>
      </c>
      <c r="C399" s="682" t="s">
        <v>2626</v>
      </c>
      <c r="D399" s="655" t="s">
        <v>37</v>
      </c>
      <c r="E399" s="747"/>
      <c r="F399" s="747"/>
      <c r="G399" s="747"/>
      <c r="H399" s="743"/>
      <c r="I399" s="747"/>
      <c r="J399" s="747">
        <v>300</v>
      </c>
      <c r="K399" s="747"/>
      <c r="L399" s="747"/>
      <c r="M399" s="743"/>
      <c r="N399" s="747"/>
    </row>
    <row r="400" spans="2:14" s="517" customFormat="1" ht="30" x14ac:dyDescent="0.25">
      <c r="B400" s="521" t="s">
        <v>8</v>
      </c>
      <c r="C400" s="682" t="s">
        <v>2625</v>
      </c>
      <c r="D400" s="655" t="s">
        <v>37</v>
      </c>
      <c r="E400" s="747"/>
      <c r="F400" s="747"/>
      <c r="G400" s="747"/>
      <c r="H400" s="743"/>
      <c r="I400" s="747"/>
      <c r="J400" s="747">
        <v>200</v>
      </c>
      <c r="K400" s="747"/>
      <c r="L400" s="747"/>
      <c r="M400" s="743"/>
      <c r="N400" s="747"/>
    </row>
    <row r="401" spans="2:14" s="517" customFormat="1" x14ac:dyDescent="0.25">
      <c r="B401" s="521" t="s">
        <v>8</v>
      </c>
      <c r="C401" s="682" t="s">
        <v>2624</v>
      </c>
      <c r="D401" s="655" t="s">
        <v>37</v>
      </c>
      <c r="E401" s="747"/>
      <c r="F401" s="747"/>
      <c r="G401" s="747"/>
      <c r="H401" s="743"/>
      <c r="I401" s="747"/>
      <c r="J401" s="747"/>
      <c r="K401" s="747"/>
      <c r="L401" s="747"/>
      <c r="M401" s="743"/>
      <c r="N401" s="747"/>
    </row>
    <row r="402" spans="2:14" s="517" customFormat="1" x14ac:dyDescent="0.25">
      <c r="B402" s="521" t="s">
        <v>8</v>
      </c>
      <c r="C402" s="682" t="s">
        <v>2623</v>
      </c>
      <c r="D402" s="655" t="s">
        <v>37</v>
      </c>
      <c r="E402" s="747"/>
      <c r="F402" s="747"/>
      <c r="G402" s="747"/>
      <c r="H402" s="743"/>
      <c r="I402" s="747"/>
      <c r="J402" s="747"/>
      <c r="K402" s="747"/>
      <c r="L402" s="747"/>
      <c r="M402" s="743"/>
      <c r="N402" s="747"/>
    </row>
    <row r="403" spans="2:14" s="517" customFormat="1" x14ac:dyDescent="0.25">
      <c r="B403" s="521" t="s">
        <v>8</v>
      </c>
      <c r="C403" s="682" t="s">
        <v>2622</v>
      </c>
      <c r="D403" s="655" t="s">
        <v>37</v>
      </c>
      <c r="E403" s="747"/>
      <c r="F403" s="747"/>
      <c r="G403" s="747"/>
      <c r="H403" s="743"/>
      <c r="I403" s="747"/>
      <c r="J403" s="747"/>
      <c r="K403" s="747"/>
      <c r="L403" s="747"/>
      <c r="M403" s="743"/>
      <c r="N403" s="747"/>
    </row>
    <row r="404" spans="2:14" s="517" customFormat="1" x14ac:dyDescent="0.25">
      <c r="B404" s="521" t="s">
        <v>8</v>
      </c>
      <c r="C404" s="682" t="s">
        <v>2621</v>
      </c>
      <c r="D404" s="655" t="s">
        <v>37</v>
      </c>
      <c r="E404" s="747"/>
      <c r="F404" s="747"/>
      <c r="G404" s="747"/>
      <c r="H404" s="743"/>
      <c r="I404" s="747"/>
      <c r="J404" s="747"/>
      <c r="K404" s="747"/>
      <c r="L404" s="747"/>
      <c r="M404" s="743"/>
      <c r="N404" s="747">
        <v>6</v>
      </c>
    </row>
    <row r="405" spans="2:14" s="517" customFormat="1" x14ac:dyDescent="0.25">
      <c r="B405" s="521" t="s">
        <v>8</v>
      </c>
      <c r="C405" s="682" t="s">
        <v>2620</v>
      </c>
      <c r="D405" s="655" t="s">
        <v>37</v>
      </c>
      <c r="E405" s="747"/>
      <c r="F405" s="747"/>
      <c r="G405" s="747"/>
      <c r="H405" s="743"/>
      <c r="I405" s="747"/>
      <c r="J405" s="747"/>
      <c r="K405" s="747"/>
      <c r="L405" s="747"/>
      <c r="M405" s="743"/>
      <c r="N405" s="747"/>
    </row>
    <row r="406" spans="2:14" s="517" customFormat="1" x14ac:dyDescent="0.25">
      <c r="B406" s="521" t="s">
        <v>8</v>
      </c>
      <c r="C406" s="682" t="s">
        <v>2619</v>
      </c>
      <c r="D406" s="655" t="s">
        <v>37</v>
      </c>
      <c r="E406" s="747"/>
      <c r="F406" s="747"/>
      <c r="G406" s="747"/>
      <c r="H406" s="743"/>
      <c r="I406" s="747"/>
      <c r="J406" s="747"/>
      <c r="K406" s="747"/>
      <c r="L406" s="747">
        <v>6</v>
      </c>
      <c r="M406" s="743"/>
      <c r="N406" s="747"/>
    </row>
    <row r="407" spans="2:14" s="517" customFormat="1" x14ac:dyDescent="0.25">
      <c r="B407" s="521" t="s">
        <v>8</v>
      </c>
      <c r="C407" s="682" t="s">
        <v>2618</v>
      </c>
      <c r="D407" s="655" t="s">
        <v>37</v>
      </c>
      <c r="E407" s="747"/>
      <c r="F407" s="747"/>
      <c r="G407" s="747"/>
      <c r="H407" s="743"/>
      <c r="I407" s="747"/>
      <c r="J407" s="747"/>
      <c r="K407" s="747"/>
      <c r="L407" s="747"/>
      <c r="M407" s="743"/>
      <c r="N407" s="747"/>
    </row>
    <row r="408" spans="2:14" s="517" customFormat="1" x14ac:dyDescent="0.25">
      <c r="B408" s="521" t="s">
        <v>8</v>
      </c>
      <c r="C408" s="682" t="s">
        <v>2617</v>
      </c>
      <c r="D408" s="655" t="s">
        <v>37</v>
      </c>
      <c r="E408" s="747"/>
      <c r="F408" s="747"/>
      <c r="G408" s="747"/>
      <c r="H408" s="743"/>
      <c r="I408" s="747"/>
      <c r="J408" s="747"/>
      <c r="K408" s="747"/>
      <c r="L408" s="747"/>
      <c r="M408" s="743"/>
      <c r="N408" s="747"/>
    </row>
    <row r="409" spans="2:14" s="517" customFormat="1" x14ac:dyDescent="0.25">
      <c r="B409" s="521" t="s">
        <v>8</v>
      </c>
      <c r="C409" s="682" t="s">
        <v>2616</v>
      </c>
      <c r="D409" s="655" t="s">
        <v>37</v>
      </c>
      <c r="E409" s="747"/>
      <c r="F409" s="747"/>
      <c r="G409" s="747"/>
      <c r="H409" s="743"/>
      <c r="I409" s="747"/>
      <c r="J409" s="747"/>
      <c r="K409" s="747"/>
      <c r="L409" s="747"/>
      <c r="M409" s="743"/>
      <c r="N409" s="747"/>
    </row>
    <row r="410" spans="2:14" s="517" customFormat="1" x14ac:dyDescent="0.25">
      <c r="B410" s="521" t="s">
        <v>8</v>
      </c>
      <c r="C410" s="682" t="s">
        <v>2615</v>
      </c>
      <c r="D410" s="655" t="s">
        <v>37</v>
      </c>
      <c r="E410" s="747"/>
      <c r="F410" s="747"/>
      <c r="G410" s="747"/>
      <c r="H410" s="743"/>
      <c r="I410" s="747"/>
      <c r="J410" s="747"/>
      <c r="K410" s="747"/>
      <c r="L410" s="747"/>
      <c r="M410" s="743"/>
      <c r="N410" s="747"/>
    </row>
    <row r="411" spans="2:14" s="517" customFormat="1" x14ac:dyDescent="0.25">
      <c r="B411" s="521" t="s">
        <v>8</v>
      </c>
      <c r="C411" s="682" t="s">
        <v>2614</v>
      </c>
      <c r="D411" s="655" t="s">
        <v>37</v>
      </c>
      <c r="E411" s="747"/>
      <c r="F411" s="747"/>
      <c r="G411" s="747"/>
      <c r="H411" s="743"/>
      <c r="I411" s="747"/>
      <c r="J411" s="747"/>
      <c r="K411" s="747"/>
      <c r="L411" s="747"/>
      <c r="M411" s="743"/>
      <c r="N411" s="747"/>
    </row>
    <row r="412" spans="2:14" s="517" customFormat="1" x14ac:dyDescent="0.25">
      <c r="B412" s="521" t="s">
        <v>8</v>
      </c>
      <c r="C412" s="682" t="s">
        <v>2613</v>
      </c>
      <c r="D412" s="655" t="s">
        <v>37</v>
      </c>
      <c r="E412" s="747"/>
      <c r="F412" s="747"/>
      <c r="G412" s="747"/>
      <c r="H412" s="743"/>
      <c r="I412" s="747"/>
      <c r="J412" s="747"/>
      <c r="K412" s="747"/>
      <c r="L412" s="747"/>
      <c r="M412" s="743"/>
      <c r="N412" s="747"/>
    </row>
    <row r="413" spans="2:14" s="517" customFormat="1" x14ac:dyDescent="0.25">
      <c r="B413" s="521" t="s">
        <v>8</v>
      </c>
      <c r="C413" s="682" t="s">
        <v>2612</v>
      </c>
      <c r="D413" s="655" t="s">
        <v>37</v>
      </c>
      <c r="E413" s="747"/>
      <c r="F413" s="747"/>
      <c r="G413" s="747"/>
      <c r="H413" s="743"/>
      <c r="I413" s="747"/>
      <c r="J413" s="747"/>
      <c r="K413" s="747"/>
      <c r="L413" s="747"/>
      <c r="M413" s="743"/>
      <c r="N413" s="747"/>
    </row>
    <row r="414" spans="2:14" s="517" customFormat="1" x14ac:dyDescent="0.25">
      <c r="B414" s="521" t="s">
        <v>8</v>
      </c>
      <c r="C414" s="682" t="s">
        <v>2611</v>
      </c>
      <c r="D414" s="655" t="s">
        <v>37</v>
      </c>
      <c r="E414" s="747"/>
      <c r="F414" s="747"/>
      <c r="G414" s="747"/>
      <c r="H414" s="743"/>
      <c r="I414" s="747"/>
      <c r="J414" s="747"/>
      <c r="K414" s="747"/>
      <c r="L414" s="747"/>
      <c r="M414" s="743"/>
      <c r="N414" s="747"/>
    </row>
    <row r="415" spans="2:14" s="517" customFormat="1" x14ac:dyDescent="0.25">
      <c r="B415" s="521" t="s">
        <v>8</v>
      </c>
      <c r="C415" s="682" t="s">
        <v>2610</v>
      </c>
      <c r="D415" s="655" t="s">
        <v>37</v>
      </c>
      <c r="E415" s="747"/>
      <c r="F415" s="747"/>
      <c r="G415" s="747"/>
      <c r="H415" s="743"/>
      <c r="I415" s="747"/>
      <c r="J415" s="747"/>
      <c r="K415" s="747"/>
      <c r="L415" s="747"/>
      <c r="M415" s="743"/>
      <c r="N415" s="747"/>
    </row>
    <row r="416" spans="2:14" s="517" customFormat="1" x14ac:dyDescent="0.25">
      <c r="B416" s="521" t="s">
        <v>8</v>
      </c>
      <c r="C416" s="682" t="s">
        <v>2609</v>
      </c>
      <c r="D416" s="655" t="s">
        <v>37</v>
      </c>
      <c r="E416" s="747"/>
      <c r="F416" s="747"/>
      <c r="G416" s="747"/>
      <c r="H416" s="743"/>
      <c r="I416" s="747"/>
      <c r="J416" s="747"/>
      <c r="K416" s="747"/>
      <c r="L416" s="747"/>
      <c r="M416" s="743"/>
      <c r="N416" s="747"/>
    </row>
    <row r="417" spans="2:14" s="517" customFormat="1" x14ac:dyDescent="0.25">
      <c r="B417" s="521" t="s">
        <v>8</v>
      </c>
      <c r="C417" s="682" t="s">
        <v>2608</v>
      </c>
      <c r="D417" s="655" t="s">
        <v>37</v>
      </c>
      <c r="E417" s="747"/>
      <c r="F417" s="747"/>
      <c r="G417" s="747"/>
      <c r="H417" s="743"/>
      <c r="I417" s="747"/>
      <c r="J417" s="747"/>
      <c r="K417" s="747"/>
      <c r="L417" s="747"/>
      <c r="M417" s="743">
        <v>60</v>
      </c>
      <c r="N417" s="747"/>
    </row>
    <row r="418" spans="2:14" s="517" customFormat="1" x14ac:dyDescent="0.25">
      <c r="B418" s="521" t="s">
        <v>8</v>
      </c>
      <c r="C418" s="682" t="s">
        <v>2607</v>
      </c>
      <c r="D418" s="655" t="s">
        <v>37</v>
      </c>
      <c r="E418" s="747"/>
      <c r="F418" s="747"/>
      <c r="G418" s="747"/>
      <c r="H418" s="743"/>
      <c r="I418" s="747"/>
      <c r="J418" s="747"/>
      <c r="K418" s="747"/>
      <c r="L418" s="747"/>
      <c r="M418" s="743"/>
      <c r="N418" s="747"/>
    </row>
    <row r="419" spans="2:14" s="517" customFormat="1" x14ac:dyDescent="0.25">
      <c r="B419" s="521" t="s">
        <v>8</v>
      </c>
      <c r="C419" s="682" t="s">
        <v>2606</v>
      </c>
      <c r="D419" s="655" t="s">
        <v>37</v>
      </c>
      <c r="E419" s="747"/>
      <c r="F419" s="747"/>
      <c r="G419" s="747"/>
      <c r="H419" s="743"/>
      <c r="I419" s="747"/>
      <c r="J419" s="747"/>
      <c r="K419" s="747"/>
      <c r="L419" s="747">
        <v>12</v>
      </c>
      <c r="M419" s="743"/>
      <c r="N419" s="747"/>
    </row>
    <row r="420" spans="2:14" s="517" customFormat="1" x14ac:dyDescent="0.25">
      <c r="B420" s="521" t="s">
        <v>8</v>
      </c>
      <c r="C420" s="682" t="s">
        <v>2605</v>
      </c>
      <c r="D420" s="655" t="s">
        <v>37</v>
      </c>
      <c r="E420" s="747"/>
      <c r="F420" s="747"/>
      <c r="G420" s="747"/>
      <c r="H420" s="743"/>
      <c r="I420" s="747"/>
      <c r="J420" s="747"/>
      <c r="K420" s="747"/>
      <c r="L420" s="747"/>
      <c r="M420" s="743"/>
      <c r="N420" s="747"/>
    </row>
    <row r="421" spans="2:14" s="517" customFormat="1" x14ac:dyDescent="0.25">
      <c r="B421" s="521" t="s">
        <v>8</v>
      </c>
      <c r="C421" s="682" t="s">
        <v>2604</v>
      </c>
      <c r="D421" s="655" t="s">
        <v>37</v>
      </c>
      <c r="E421" s="747"/>
      <c r="F421" s="747"/>
      <c r="G421" s="747"/>
      <c r="H421" s="743"/>
      <c r="I421" s="747"/>
      <c r="J421" s="747"/>
      <c r="K421" s="747"/>
      <c r="L421" s="747"/>
      <c r="M421" s="743"/>
      <c r="N421" s="747"/>
    </row>
    <row r="422" spans="2:14" s="517" customFormat="1" x14ac:dyDescent="0.25">
      <c r="B422" s="521" t="s">
        <v>8</v>
      </c>
      <c r="C422" s="682" t="s">
        <v>2603</v>
      </c>
      <c r="D422" s="655" t="s">
        <v>37</v>
      </c>
      <c r="E422" s="747"/>
      <c r="F422" s="747"/>
      <c r="G422" s="747"/>
      <c r="H422" s="743"/>
      <c r="I422" s="747"/>
      <c r="J422" s="747"/>
      <c r="K422" s="747"/>
      <c r="L422" s="747"/>
      <c r="M422" s="743"/>
      <c r="N422" s="747">
        <v>6</v>
      </c>
    </row>
    <row r="423" spans="2:14" s="517" customFormat="1" x14ac:dyDescent="0.25">
      <c r="B423" s="521" t="s">
        <v>8</v>
      </c>
      <c r="C423" s="682" t="s">
        <v>2674</v>
      </c>
      <c r="D423" s="655" t="s">
        <v>37</v>
      </c>
      <c r="E423" s="747"/>
      <c r="F423" s="747"/>
      <c r="G423" s="747"/>
      <c r="H423" s="743"/>
      <c r="I423" s="747"/>
      <c r="J423" s="747"/>
      <c r="K423" s="747"/>
      <c r="L423" s="747">
        <v>10</v>
      </c>
      <c r="M423" s="743"/>
      <c r="N423" s="747"/>
    </row>
    <row r="424" spans="2:14" s="517" customFormat="1" x14ac:dyDescent="0.25">
      <c r="B424" s="521" t="s">
        <v>8</v>
      </c>
      <c r="C424" s="682" t="s">
        <v>2673</v>
      </c>
      <c r="D424" s="655" t="s">
        <v>37</v>
      </c>
      <c r="E424" s="747"/>
      <c r="F424" s="747"/>
      <c r="G424" s="747"/>
      <c r="H424" s="743"/>
      <c r="I424" s="747"/>
      <c r="J424" s="747"/>
      <c r="K424" s="747"/>
      <c r="L424" s="747"/>
      <c r="M424" s="743"/>
      <c r="N424" s="747">
        <v>4</v>
      </c>
    </row>
    <row r="425" spans="2:14" s="517" customFormat="1" x14ac:dyDescent="0.25">
      <c r="B425" s="521" t="s">
        <v>8</v>
      </c>
      <c r="C425" s="682" t="s">
        <v>2672</v>
      </c>
      <c r="D425" s="655" t="s">
        <v>37</v>
      </c>
      <c r="E425" s="747"/>
      <c r="F425" s="747"/>
      <c r="G425" s="747"/>
      <c r="H425" s="743"/>
      <c r="I425" s="747"/>
      <c r="J425" s="747"/>
      <c r="K425" s="747"/>
      <c r="L425" s="747"/>
      <c r="M425" s="743"/>
      <c r="N425" s="747"/>
    </row>
    <row r="426" spans="2:14" s="517" customFormat="1" x14ac:dyDescent="0.25">
      <c r="B426" s="521" t="s">
        <v>8</v>
      </c>
      <c r="C426" s="683" t="s">
        <v>2913</v>
      </c>
      <c r="D426" s="655" t="s">
        <v>37</v>
      </c>
      <c r="E426" s="747"/>
      <c r="F426" s="747"/>
      <c r="G426" s="747"/>
      <c r="H426" s="743"/>
      <c r="I426" s="747"/>
      <c r="J426" s="747"/>
      <c r="K426" s="747"/>
      <c r="L426" s="747">
        <v>20</v>
      </c>
      <c r="M426" s="743"/>
      <c r="N426" s="747"/>
    </row>
    <row r="427" spans="2:14" s="517" customFormat="1" x14ac:dyDescent="0.25">
      <c r="B427" s="522" t="s">
        <v>8</v>
      </c>
      <c r="C427" s="682" t="s">
        <v>2671</v>
      </c>
      <c r="D427" s="655" t="s">
        <v>37</v>
      </c>
      <c r="E427" s="747"/>
      <c r="F427" s="747"/>
      <c r="G427" s="747"/>
      <c r="H427" s="743"/>
      <c r="I427" s="747"/>
      <c r="J427" s="747"/>
      <c r="K427" s="747"/>
      <c r="L427" s="747"/>
      <c r="M427" s="743"/>
      <c r="N427" s="747">
        <v>12</v>
      </c>
    </row>
    <row r="428" spans="2:14" s="517" customFormat="1" x14ac:dyDescent="0.25">
      <c r="B428" s="523" t="s">
        <v>1363</v>
      </c>
      <c r="C428" s="677" t="s">
        <v>2461</v>
      </c>
      <c r="D428" s="656" t="s">
        <v>37</v>
      </c>
      <c r="E428" s="747">
        <v>0</v>
      </c>
      <c r="F428" s="750">
        <v>45</v>
      </c>
      <c r="G428" s="747">
        <v>0</v>
      </c>
      <c r="H428" s="743">
        <v>0</v>
      </c>
      <c r="I428" s="747">
        <v>0</v>
      </c>
      <c r="J428" s="747">
        <v>0</v>
      </c>
      <c r="K428" s="750">
        <v>135</v>
      </c>
      <c r="L428" s="747">
        <v>0</v>
      </c>
      <c r="M428" s="743">
        <v>0</v>
      </c>
      <c r="N428" s="747">
        <v>0</v>
      </c>
    </row>
    <row r="429" spans="2:14" s="517" customFormat="1" x14ac:dyDescent="0.25">
      <c r="B429" s="521" t="s">
        <v>1363</v>
      </c>
      <c r="C429" s="684" t="s">
        <v>2462</v>
      </c>
      <c r="D429" s="656" t="s">
        <v>62</v>
      </c>
      <c r="E429" s="747"/>
      <c r="F429" s="750">
        <v>110</v>
      </c>
      <c r="G429" s="747"/>
      <c r="H429" s="743"/>
      <c r="I429" s="747"/>
      <c r="J429" s="747"/>
      <c r="K429" s="750">
        <v>330</v>
      </c>
      <c r="L429" s="747"/>
      <c r="M429" s="743"/>
      <c r="N429" s="747"/>
    </row>
    <row r="430" spans="2:14" s="517" customFormat="1" x14ac:dyDescent="0.25">
      <c r="B430" s="521" t="s">
        <v>1363</v>
      </c>
      <c r="C430" s="684" t="s">
        <v>2463</v>
      </c>
      <c r="D430" s="656" t="s">
        <v>37</v>
      </c>
      <c r="E430" s="747"/>
      <c r="F430" s="750">
        <v>600</v>
      </c>
      <c r="G430" s="747"/>
      <c r="H430" s="743"/>
      <c r="I430" s="747"/>
      <c r="J430" s="747"/>
      <c r="K430" s="750">
        <v>1800</v>
      </c>
      <c r="L430" s="747"/>
      <c r="M430" s="743"/>
      <c r="N430" s="747"/>
    </row>
    <row r="431" spans="2:14" s="517" customFormat="1" ht="30" x14ac:dyDescent="0.25">
      <c r="B431" s="521" t="s">
        <v>1363</v>
      </c>
      <c r="C431" s="684" t="s">
        <v>2464</v>
      </c>
      <c r="D431" s="656" t="s">
        <v>62</v>
      </c>
      <c r="E431" s="747"/>
      <c r="F431" s="750">
        <v>60</v>
      </c>
      <c r="G431" s="747"/>
      <c r="H431" s="743"/>
      <c r="I431" s="747"/>
      <c r="J431" s="747"/>
      <c r="K431" s="750">
        <v>120</v>
      </c>
      <c r="L431" s="747"/>
      <c r="M431" s="743"/>
      <c r="N431" s="747"/>
    </row>
    <row r="432" spans="2:14" s="517" customFormat="1" x14ac:dyDescent="0.25">
      <c r="B432" s="521" t="s">
        <v>1363</v>
      </c>
      <c r="C432" s="684" t="s">
        <v>2465</v>
      </c>
      <c r="D432" s="656" t="s">
        <v>62</v>
      </c>
      <c r="E432" s="747"/>
      <c r="F432" s="750">
        <v>30</v>
      </c>
      <c r="G432" s="747"/>
      <c r="H432" s="743"/>
      <c r="I432" s="747"/>
      <c r="J432" s="747"/>
      <c r="K432" s="750">
        <v>90</v>
      </c>
      <c r="L432" s="747"/>
      <c r="M432" s="743"/>
      <c r="N432" s="747"/>
    </row>
    <row r="433" spans="2:14" s="517" customFormat="1" x14ac:dyDescent="0.25">
      <c r="B433" s="521" t="s">
        <v>1363</v>
      </c>
      <c r="C433" s="684" t="s">
        <v>2466</v>
      </c>
      <c r="D433" s="656" t="s">
        <v>37</v>
      </c>
      <c r="E433" s="747"/>
      <c r="F433" s="750">
        <v>60</v>
      </c>
      <c r="G433" s="747"/>
      <c r="H433" s="743"/>
      <c r="I433" s="747"/>
      <c r="J433" s="747"/>
      <c r="K433" s="750">
        <v>180</v>
      </c>
      <c r="L433" s="747"/>
      <c r="M433" s="743"/>
      <c r="N433" s="747"/>
    </row>
    <row r="434" spans="2:14" s="517" customFormat="1" x14ac:dyDescent="0.25">
      <c r="B434" s="521" t="s">
        <v>1363</v>
      </c>
      <c r="C434" s="684" t="s">
        <v>2467</v>
      </c>
      <c r="D434" s="515" t="s">
        <v>37</v>
      </c>
      <c r="E434" s="747"/>
      <c r="F434" s="748">
        <v>192</v>
      </c>
      <c r="G434" s="747"/>
      <c r="H434" s="743"/>
      <c r="I434" s="747"/>
      <c r="J434" s="747"/>
      <c r="K434" s="748">
        <v>960</v>
      </c>
      <c r="L434" s="747"/>
      <c r="M434" s="743"/>
      <c r="N434" s="747"/>
    </row>
    <row r="435" spans="2:14" s="517" customFormat="1" x14ac:dyDescent="0.25">
      <c r="B435" s="521" t="s">
        <v>1363</v>
      </c>
      <c r="C435" s="684" t="s">
        <v>2468</v>
      </c>
      <c r="D435" s="515" t="s">
        <v>37</v>
      </c>
      <c r="E435" s="747"/>
      <c r="F435" s="748">
        <v>48</v>
      </c>
      <c r="G435" s="747"/>
      <c r="H435" s="743"/>
      <c r="I435" s="747"/>
      <c r="J435" s="747"/>
      <c r="K435" s="748">
        <v>144</v>
      </c>
      <c r="L435" s="747"/>
      <c r="M435" s="743"/>
      <c r="N435" s="747"/>
    </row>
    <row r="436" spans="2:14" s="517" customFormat="1" x14ac:dyDescent="0.25">
      <c r="B436" s="521" t="s">
        <v>1363</v>
      </c>
      <c r="C436" s="684" t="s">
        <v>2469</v>
      </c>
      <c r="D436" s="515" t="s">
        <v>37</v>
      </c>
      <c r="E436" s="747"/>
      <c r="F436" s="748">
        <v>72</v>
      </c>
      <c r="G436" s="747"/>
      <c r="H436" s="743"/>
      <c r="I436" s="747"/>
      <c r="J436" s="747"/>
      <c r="K436" s="748">
        <v>216</v>
      </c>
      <c r="L436" s="747"/>
      <c r="M436" s="743"/>
      <c r="N436" s="747"/>
    </row>
    <row r="437" spans="2:14" s="517" customFormat="1" x14ac:dyDescent="0.25">
      <c r="B437" s="521" t="s">
        <v>1363</v>
      </c>
      <c r="C437" s="684" t="s">
        <v>2470</v>
      </c>
      <c r="D437" s="515" t="s">
        <v>62</v>
      </c>
      <c r="E437" s="747"/>
      <c r="F437" s="748">
        <v>125</v>
      </c>
      <c r="G437" s="747"/>
      <c r="H437" s="743"/>
      <c r="I437" s="747"/>
      <c r="J437" s="747"/>
      <c r="K437" s="748">
        <v>375</v>
      </c>
      <c r="L437" s="747"/>
      <c r="M437" s="743"/>
      <c r="N437" s="747"/>
    </row>
    <row r="438" spans="2:14" s="517" customFormat="1" x14ac:dyDescent="0.25">
      <c r="B438" s="521" t="s">
        <v>1363</v>
      </c>
      <c r="C438" s="684" t="s">
        <v>2471</v>
      </c>
      <c r="D438" s="515" t="s">
        <v>62</v>
      </c>
      <c r="E438" s="747"/>
      <c r="F438" s="748">
        <v>75</v>
      </c>
      <c r="G438" s="747"/>
      <c r="H438" s="743"/>
      <c r="I438" s="747"/>
      <c r="J438" s="747"/>
      <c r="K438" s="748">
        <v>225</v>
      </c>
      <c r="L438" s="747"/>
      <c r="M438" s="743"/>
      <c r="N438" s="747"/>
    </row>
    <row r="439" spans="2:14" s="517" customFormat="1" x14ac:dyDescent="0.25">
      <c r="B439" s="521" t="s">
        <v>1363</v>
      </c>
      <c r="C439" s="684" t="s">
        <v>2472</v>
      </c>
      <c r="D439" s="515" t="s">
        <v>62</v>
      </c>
      <c r="E439" s="747"/>
      <c r="F439" s="748">
        <v>120</v>
      </c>
      <c r="G439" s="747"/>
      <c r="H439" s="743"/>
      <c r="I439" s="747"/>
      <c r="J439" s="747"/>
      <c r="K439" s="748">
        <v>360</v>
      </c>
      <c r="L439" s="747"/>
      <c r="M439" s="743"/>
      <c r="N439" s="747"/>
    </row>
    <row r="440" spans="2:14" s="517" customFormat="1" x14ac:dyDescent="0.25">
      <c r="B440" s="521" t="s">
        <v>1363</v>
      </c>
      <c r="C440" s="684" t="s">
        <v>2473</v>
      </c>
      <c r="D440" s="515" t="s">
        <v>62</v>
      </c>
      <c r="E440" s="747"/>
      <c r="F440" s="748">
        <v>350</v>
      </c>
      <c r="G440" s="747"/>
      <c r="H440" s="743"/>
      <c r="I440" s="747"/>
      <c r="J440" s="747"/>
      <c r="K440" s="748">
        <v>1050</v>
      </c>
      <c r="L440" s="747"/>
      <c r="M440" s="743"/>
      <c r="N440" s="747"/>
    </row>
    <row r="441" spans="2:14" s="517" customFormat="1" x14ac:dyDescent="0.25">
      <c r="B441" s="521" t="s">
        <v>1363</v>
      </c>
      <c r="C441" s="684" t="s">
        <v>2474</v>
      </c>
      <c r="D441" s="515" t="s">
        <v>62</v>
      </c>
      <c r="E441" s="747"/>
      <c r="F441" s="748">
        <v>390</v>
      </c>
      <c r="G441" s="747"/>
      <c r="H441" s="743"/>
      <c r="I441" s="747"/>
      <c r="J441" s="747"/>
      <c r="K441" s="748">
        <v>1170</v>
      </c>
      <c r="L441" s="747"/>
      <c r="M441" s="743"/>
      <c r="N441" s="747"/>
    </row>
    <row r="442" spans="2:14" s="517" customFormat="1" x14ac:dyDescent="0.25">
      <c r="B442" s="521" t="s">
        <v>1363</v>
      </c>
      <c r="C442" s="684" t="s">
        <v>2475</v>
      </c>
      <c r="D442" s="515" t="s">
        <v>62</v>
      </c>
      <c r="E442" s="747"/>
      <c r="F442" s="748">
        <v>80</v>
      </c>
      <c r="G442" s="747"/>
      <c r="H442" s="743"/>
      <c r="I442" s="747"/>
      <c r="J442" s="747"/>
      <c r="K442" s="748">
        <v>240</v>
      </c>
      <c r="L442" s="747"/>
      <c r="M442" s="743"/>
      <c r="N442" s="747"/>
    </row>
    <row r="443" spans="2:14" s="517" customFormat="1" x14ac:dyDescent="0.25">
      <c r="B443" s="521" t="s">
        <v>1363</v>
      </c>
      <c r="C443" s="684" t="s">
        <v>2476</v>
      </c>
      <c r="D443" s="515" t="s">
        <v>62</v>
      </c>
      <c r="E443" s="747"/>
      <c r="F443" s="748">
        <v>75</v>
      </c>
      <c r="G443" s="747"/>
      <c r="H443" s="743"/>
      <c r="I443" s="747"/>
      <c r="J443" s="747"/>
      <c r="K443" s="748">
        <v>225</v>
      </c>
      <c r="L443" s="747"/>
      <c r="M443" s="743"/>
      <c r="N443" s="747"/>
    </row>
    <row r="444" spans="2:14" s="517" customFormat="1" x14ac:dyDescent="0.25">
      <c r="B444" s="521" t="s">
        <v>1363</v>
      </c>
      <c r="C444" s="684" t="s">
        <v>2477</v>
      </c>
      <c r="D444" s="515" t="s">
        <v>62</v>
      </c>
      <c r="E444" s="747"/>
      <c r="F444" s="748">
        <v>40</v>
      </c>
      <c r="G444" s="747"/>
      <c r="H444" s="743"/>
      <c r="I444" s="747"/>
      <c r="J444" s="747"/>
      <c r="K444" s="748">
        <v>120</v>
      </c>
      <c r="L444" s="747"/>
      <c r="M444" s="743"/>
      <c r="N444" s="747"/>
    </row>
    <row r="445" spans="2:14" s="517" customFormat="1" x14ac:dyDescent="0.25">
      <c r="B445" s="521" t="s">
        <v>1363</v>
      </c>
      <c r="C445" s="684" t="s">
        <v>2478</v>
      </c>
      <c r="D445" s="515" t="s">
        <v>37</v>
      </c>
      <c r="E445" s="747"/>
      <c r="F445" s="748">
        <v>100</v>
      </c>
      <c r="G445" s="747"/>
      <c r="H445" s="743"/>
      <c r="I445" s="747"/>
      <c r="J445" s="747"/>
      <c r="K445" s="748">
        <v>300</v>
      </c>
      <c r="L445" s="747"/>
      <c r="M445" s="743"/>
      <c r="N445" s="747"/>
    </row>
    <row r="446" spans="2:14" s="517" customFormat="1" x14ac:dyDescent="0.25">
      <c r="B446" s="521" t="s">
        <v>1363</v>
      </c>
      <c r="C446" s="684" t="s">
        <v>2479</v>
      </c>
      <c r="D446" s="515" t="s">
        <v>37</v>
      </c>
      <c r="E446" s="747"/>
      <c r="F446" s="748">
        <v>5</v>
      </c>
      <c r="G446" s="747"/>
      <c r="H446" s="743"/>
      <c r="I446" s="747"/>
      <c r="J446" s="747"/>
      <c r="K446" s="748">
        <v>15</v>
      </c>
      <c r="L446" s="747"/>
      <c r="M446" s="743"/>
      <c r="N446" s="747"/>
    </row>
    <row r="447" spans="2:14" s="517" customFormat="1" x14ac:dyDescent="0.25">
      <c r="B447" s="521" t="s">
        <v>1363</v>
      </c>
      <c r="C447" s="684" t="s">
        <v>2480</v>
      </c>
      <c r="D447" s="515" t="s">
        <v>37</v>
      </c>
      <c r="E447" s="747"/>
      <c r="F447" s="748">
        <v>10</v>
      </c>
      <c r="G447" s="747"/>
      <c r="H447" s="743"/>
      <c r="I447" s="747"/>
      <c r="J447" s="747"/>
      <c r="K447" s="748">
        <v>30</v>
      </c>
      <c r="L447" s="747"/>
      <c r="M447" s="743"/>
      <c r="N447" s="747"/>
    </row>
    <row r="448" spans="2:14" s="517" customFormat="1" x14ac:dyDescent="0.25">
      <c r="B448" s="521" t="s">
        <v>1363</v>
      </c>
      <c r="C448" s="684" t="s">
        <v>2481</v>
      </c>
      <c r="D448" s="515" t="s">
        <v>37</v>
      </c>
      <c r="E448" s="747"/>
      <c r="F448" s="748">
        <v>15</v>
      </c>
      <c r="G448" s="747"/>
      <c r="H448" s="743"/>
      <c r="I448" s="747"/>
      <c r="J448" s="747"/>
      <c r="K448" s="748">
        <v>45</v>
      </c>
      <c r="L448" s="747"/>
      <c r="M448" s="743"/>
      <c r="N448" s="747"/>
    </row>
    <row r="449" spans="2:14" s="517" customFormat="1" x14ac:dyDescent="0.25">
      <c r="B449" s="521" t="s">
        <v>1363</v>
      </c>
      <c r="C449" s="684" t="s">
        <v>2482</v>
      </c>
      <c r="D449" s="515" t="s">
        <v>37</v>
      </c>
      <c r="E449" s="747"/>
      <c r="F449" s="748">
        <v>51</v>
      </c>
      <c r="G449" s="747"/>
      <c r="H449" s="743"/>
      <c r="I449" s="747"/>
      <c r="J449" s="747"/>
      <c r="K449" s="748">
        <v>153</v>
      </c>
      <c r="L449" s="747"/>
      <c r="M449" s="743"/>
      <c r="N449" s="747"/>
    </row>
    <row r="450" spans="2:14" s="517" customFormat="1" x14ac:dyDescent="0.25">
      <c r="B450" s="521" t="s">
        <v>1363</v>
      </c>
      <c r="C450" s="684" t="s">
        <v>2483</v>
      </c>
      <c r="D450" s="515" t="s">
        <v>37</v>
      </c>
      <c r="E450" s="747"/>
      <c r="F450" s="748">
        <v>16</v>
      </c>
      <c r="G450" s="747"/>
      <c r="H450" s="743"/>
      <c r="I450" s="747"/>
      <c r="J450" s="747"/>
      <c r="K450" s="748">
        <v>48</v>
      </c>
      <c r="L450" s="747"/>
      <c r="M450" s="743"/>
      <c r="N450" s="747"/>
    </row>
    <row r="451" spans="2:14" s="517" customFormat="1" x14ac:dyDescent="0.25">
      <c r="B451" s="521" t="s">
        <v>1363</v>
      </c>
      <c r="C451" s="684" t="s">
        <v>2484</v>
      </c>
      <c r="D451" s="515" t="s">
        <v>37</v>
      </c>
      <c r="E451" s="747"/>
      <c r="F451" s="748">
        <v>10</v>
      </c>
      <c r="G451" s="747"/>
      <c r="H451" s="743"/>
      <c r="I451" s="747"/>
      <c r="J451" s="747"/>
      <c r="K451" s="748">
        <v>30</v>
      </c>
      <c r="L451" s="747"/>
      <c r="M451" s="743"/>
      <c r="N451" s="747"/>
    </row>
    <row r="452" spans="2:14" s="517" customFormat="1" x14ac:dyDescent="0.25">
      <c r="B452" s="521" t="s">
        <v>1363</v>
      </c>
      <c r="C452" s="684" t="s">
        <v>2485</v>
      </c>
      <c r="D452" s="515" t="s">
        <v>37</v>
      </c>
      <c r="E452" s="747"/>
      <c r="F452" s="748">
        <v>5</v>
      </c>
      <c r="G452" s="747"/>
      <c r="H452" s="743"/>
      <c r="I452" s="747"/>
      <c r="J452" s="747"/>
      <c r="K452" s="748">
        <v>15</v>
      </c>
      <c r="L452" s="747"/>
      <c r="M452" s="743"/>
      <c r="N452" s="747"/>
    </row>
    <row r="453" spans="2:14" s="517" customFormat="1" x14ac:dyDescent="0.25">
      <c r="B453" s="521" t="s">
        <v>1363</v>
      </c>
      <c r="C453" s="684" t="s">
        <v>2486</v>
      </c>
      <c r="D453" s="515" t="s">
        <v>37</v>
      </c>
      <c r="E453" s="747"/>
      <c r="F453" s="748">
        <v>4</v>
      </c>
      <c r="G453" s="747"/>
      <c r="H453" s="743"/>
      <c r="I453" s="747"/>
      <c r="J453" s="747"/>
      <c r="K453" s="748">
        <v>12</v>
      </c>
      <c r="L453" s="747"/>
      <c r="M453" s="743"/>
      <c r="N453" s="747"/>
    </row>
    <row r="454" spans="2:14" s="517" customFormat="1" x14ac:dyDescent="0.25">
      <c r="B454" s="521" t="s">
        <v>1363</v>
      </c>
      <c r="C454" s="684" t="s">
        <v>2487</v>
      </c>
      <c r="D454" s="515" t="s">
        <v>37</v>
      </c>
      <c r="E454" s="747"/>
      <c r="F454" s="748">
        <v>90</v>
      </c>
      <c r="G454" s="747"/>
      <c r="H454" s="743"/>
      <c r="I454" s="747"/>
      <c r="J454" s="747"/>
      <c r="K454" s="748">
        <v>270</v>
      </c>
      <c r="L454" s="747"/>
      <c r="M454" s="743"/>
      <c r="N454" s="747"/>
    </row>
    <row r="455" spans="2:14" s="517" customFormat="1" x14ac:dyDescent="0.25">
      <c r="B455" s="521" t="s">
        <v>1363</v>
      </c>
      <c r="C455" s="684" t="s">
        <v>2488</v>
      </c>
      <c r="D455" s="515" t="s">
        <v>37</v>
      </c>
      <c r="E455" s="747"/>
      <c r="F455" s="748">
        <v>25</v>
      </c>
      <c r="G455" s="747"/>
      <c r="H455" s="743"/>
      <c r="I455" s="747"/>
      <c r="J455" s="747"/>
      <c r="K455" s="748">
        <v>75</v>
      </c>
      <c r="L455" s="747"/>
      <c r="M455" s="743"/>
      <c r="N455" s="747"/>
    </row>
    <row r="456" spans="2:14" s="517" customFormat="1" x14ac:dyDescent="0.25">
      <c r="B456" s="521" t="s">
        <v>1363</v>
      </c>
      <c r="C456" s="684" t="s">
        <v>2489</v>
      </c>
      <c r="D456" s="515" t="s">
        <v>37</v>
      </c>
      <c r="E456" s="747"/>
      <c r="F456" s="748">
        <v>5</v>
      </c>
      <c r="G456" s="747"/>
      <c r="H456" s="743"/>
      <c r="I456" s="747"/>
      <c r="J456" s="747"/>
      <c r="K456" s="748">
        <v>15</v>
      </c>
      <c r="L456" s="747"/>
      <c r="M456" s="743"/>
      <c r="N456" s="747"/>
    </row>
    <row r="457" spans="2:14" s="517" customFormat="1" x14ac:dyDescent="0.25">
      <c r="B457" s="521" t="s">
        <v>1363</v>
      </c>
      <c r="C457" s="684" t="s">
        <v>2490</v>
      </c>
      <c r="D457" s="515" t="s">
        <v>37</v>
      </c>
      <c r="E457" s="747"/>
      <c r="F457" s="748">
        <v>10</v>
      </c>
      <c r="G457" s="747"/>
      <c r="H457" s="743"/>
      <c r="I457" s="747"/>
      <c r="J457" s="747"/>
      <c r="K457" s="748">
        <v>30</v>
      </c>
      <c r="L457" s="747"/>
      <c r="M457" s="743"/>
      <c r="N457" s="747"/>
    </row>
    <row r="458" spans="2:14" s="517" customFormat="1" x14ac:dyDescent="0.25">
      <c r="B458" s="521" t="s">
        <v>1363</v>
      </c>
      <c r="C458" s="684" t="s">
        <v>2491</v>
      </c>
      <c r="D458" s="515" t="s">
        <v>37</v>
      </c>
      <c r="E458" s="747"/>
      <c r="F458" s="748">
        <v>30</v>
      </c>
      <c r="G458" s="747"/>
      <c r="H458" s="743"/>
      <c r="I458" s="747"/>
      <c r="J458" s="747"/>
      <c r="K458" s="748">
        <v>90</v>
      </c>
      <c r="L458" s="747"/>
      <c r="M458" s="743"/>
      <c r="N458" s="747"/>
    </row>
    <row r="459" spans="2:14" s="517" customFormat="1" x14ac:dyDescent="0.25">
      <c r="B459" s="521" t="s">
        <v>1363</v>
      </c>
      <c r="C459" s="684" t="s">
        <v>2492</v>
      </c>
      <c r="D459" s="515" t="s">
        <v>37</v>
      </c>
      <c r="E459" s="747"/>
      <c r="F459" s="748">
        <v>5</v>
      </c>
      <c r="G459" s="747"/>
      <c r="H459" s="743"/>
      <c r="I459" s="747"/>
      <c r="J459" s="747"/>
      <c r="K459" s="748">
        <v>15</v>
      </c>
      <c r="L459" s="747"/>
      <c r="M459" s="743"/>
      <c r="N459" s="747"/>
    </row>
    <row r="460" spans="2:14" s="517" customFormat="1" x14ac:dyDescent="0.25">
      <c r="B460" s="521" t="s">
        <v>1363</v>
      </c>
      <c r="C460" s="684" t="s">
        <v>2493</v>
      </c>
      <c r="D460" s="515" t="s">
        <v>37</v>
      </c>
      <c r="E460" s="747"/>
      <c r="F460" s="748">
        <v>3</v>
      </c>
      <c r="G460" s="747"/>
      <c r="H460" s="743"/>
      <c r="I460" s="747"/>
      <c r="J460" s="747"/>
      <c r="K460" s="748">
        <v>9</v>
      </c>
      <c r="L460" s="747"/>
      <c r="M460" s="743"/>
      <c r="N460" s="747"/>
    </row>
    <row r="461" spans="2:14" s="517" customFormat="1" x14ac:dyDescent="0.25">
      <c r="B461" s="521" t="s">
        <v>1363</v>
      </c>
      <c r="C461" s="684" t="s">
        <v>2494</v>
      </c>
      <c r="D461" s="515" t="s">
        <v>37</v>
      </c>
      <c r="E461" s="747"/>
      <c r="F461" s="748">
        <v>10</v>
      </c>
      <c r="G461" s="747"/>
      <c r="H461" s="743"/>
      <c r="I461" s="747"/>
      <c r="J461" s="747"/>
      <c r="K461" s="748">
        <v>30</v>
      </c>
      <c r="L461" s="747"/>
      <c r="M461" s="743"/>
      <c r="N461" s="747"/>
    </row>
    <row r="462" spans="2:14" s="517" customFormat="1" x14ac:dyDescent="0.25">
      <c r="B462" s="521" t="s">
        <v>1363</v>
      </c>
      <c r="C462" s="684" t="s">
        <v>2495</v>
      </c>
      <c r="D462" s="515" t="s">
        <v>37</v>
      </c>
      <c r="E462" s="747"/>
      <c r="F462" s="748">
        <v>0</v>
      </c>
      <c r="G462" s="747"/>
      <c r="H462" s="743"/>
      <c r="I462" s="747"/>
      <c r="J462" s="747"/>
      <c r="K462" s="748">
        <v>0</v>
      </c>
      <c r="L462" s="747"/>
      <c r="M462" s="743"/>
      <c r="N462" s="747"/>
    </row>
    <row r="463" spans="2:14" s="517" customFormat="1" x14ac:dyDescent="0.25">
      <c r="B463" s="521" t="s">
        <v>1363</v>
      </c>
      <c r="C463" s="677" t="s">
        <v>2496</v>
      </c>
      <c r="D463" s="515" t="s">
        <v>37</v>
      </c>
      <c r="E463" s="747"/>
      <c r="F463" s="748">
        <v>20</v>
      </c>
      <c r="G463" s="747"/>
      <c r="H463" s="743"/>
      <c r="I463" s="747"/>
      <c r="J463" s="747"/>
      <c r="K463" s="748">
        <v>60</v>
      </c>
      <c r="L463" s="747"/>
      <c r="M463" s="743"/>
      <c r="N463" s="747"/>
    </row>
    <row r="464" spans="2:14" s="517" customFormat="1" x14ac:dyDescent="0.25">
      <c r="B464" s="521" t="s">
        <v>1363</v>
      </c>
      <c r="C464" s="677" t="s">
        <v>2497</v>
      </c>
      <c r="D464" s="515" t="s">
        <v>37</v>
      </c>
      <c r="E464" s="747"/>
      <c r="F464" s="748">
        <v>10</v>
      </c>
      <c r="G464" s="747"/>
      <c r="H464" s="743"/>
      <c r="I464" s="747"/>
      <c r="J464" s="747"/>
      <c r="K464" s="748">
        <v>30</v>
      </c>
      <c r="L464" s="747"/>
      <c r="M464" s="743"/>
      <c r="N464" s="747"/>
    </row>
    <row r="465" spans="2:14" s="517" customFormat="1" x14ac:dyDescent="0.25">
      <c r="B465" s="521" t="s">
        <v>1363</v>
      </c>
      <c r="C465" s="684" t="s">
        <v>2498</v>
      </c>
      <c r="D465" s="515" t="s">
        <v>37</v>
      </c>
      <c r="E465" s="747"/>
      <c r="F465" s="748">
        <v>2</v>
      </c>
      <c r="G465" s="747"/>
      <c r="H465" s="743"/>
      <c r="I465" s="747"/>
      <c r="J465" s="747"/>
      <c r="K465" s="748">
        <v>6</v>
      </c>
      <c r="L465" s="747"/>
      <c r="M465" s="743"/>
      <c r="N465" s="747"/>
    </row>
    <row r="466" spans="2:14" s="517" customFormat="1" x14ac:dyDescent="0.25">
      <c r="B466" s="521" t="s">
        <v>1363</v>
      </c>
      <c r="C466" s="684" t="s">
        <v>2499</v>
      </c>
      <c r="D466" s="515" t="s">
        <v>37</v>
      </c>
      <c r="E466" s="747"/>
      <c r="F466" s="748"/>
      <c r="G466" s="747"/>
      <c r="H466" s="743"/>
      <c r="I466" s="747"/>
      <c r="J466" s="747"/>
      <c r="K466" s="748"/>
      <c r="L466" s="747"/>
      <c r="M466" s="743"/>
      <c r="N466" s="747"/>
    </row>
    <row r="467" spans="2:14" s="517" customFormat="1" x14ac:dyDescent="0.25">
      <c r="B467" s="521" t="s">
        <v>1363</v>
      </c>
      <c r="C467" s="684" t="s">
        <v>2500</v>
      </c>
      <c r="D467" s="515" t="s">
        <v>37</v>
      </c>
      <c r="E467" s="747"/>
      <c r="F467" s="747"/>
      <c r="G467" s="747"/>
      <c r="H467" s="743"/>
      <c r="I467" s="747"/>
      <c r="J467" s="747"/>
      <c r="K467" s="747"/>
      <c r="L467" s="747"/>
      <c r="M467" s="743"/>
      <c r="N467" s="747"/>
    </row>
    <row r="468" spans="2:14" s="517" customFormat="1" x14ac:dyDescent="0.25">
      <c r="B468" s="521" t="s">
        <v>1363</v>
      </c>
      <c r="C468" s="684" t="s">
        <v>2501</v>
      </c>
      <c r="D468" s="515" t="s">
        <v>37</v>
      </c>
      <c r="E468" s="747"/>
      <c r="F468" s="747"/>
      <c r="G468" s="747"/>
      <c r="H468" s="743"/>
      <c r="I468" s="747"/>
      <c r="J468" s="747"/>
      <c r="K468" s="747"/>
      <c r="L468" s="747"/>
      <c r="M468" s="743"/>
      <c r="N468" s="747"/>
    </row>
    <row r="469" spans="2:14" s="517" customFormat="1" x14ac:dyDescent="0.25">
      <c r="B469" s="521" t="s">
        <v>1363</v>
      </c>
      <c r="C469" s="684" t="s">
        <v>2502</v>
      </c>
      <c r="D469" s="515" t="s">
        <v>37</v>
      </c>
      <c r="E469" s="747"/>
      <c r="F469" s="747"/>
      <c r="G469" s="747"/>
      <c r="H469" s="743"/>
      <c r="I469" s="747"/>
      <c r="J469" s="747"/>
      <c r="K469" s="747"/>
      <c r="L469" s="747"/>
      <c r="M469" s="743"/>
      <c r="N469" s="747"/>
    </row>
    <row r="470" spans="2:14" s="517" customFormat="1" x14ac:dyDescent="0.25">
      <c r="B470" s="521" t="s">
        <v>1363</v>
      </c>
      <c r="C470" s="685" t="s">
        <v>2503</v>
      </c>
      <c r="D470" s="515" t="s">
        <v>37</v>
      </c>
      <c r="E470" s="747"/>
      <c r="F470" s="747"/>
      <c r="G470" s="747"/>
      <c r="H470" s="743"/>
      <c r="I470" s="747"/>
      <c r="J470" s="747"/>
      <c r="K470" s="747"/>
      <c r="L470" s="747"/>
      <c r="M470" s="743"/>
      <c r="N470" s="747"/>
    </row>
    <row r="471" spans="2:14" s="517" customFormat="1" x14ac:dyDescent="0.25">
      <c r="B471" s="521" t="s">
        <v>1363</v>
      </c>
      <c r="C471" s="685" t="s">
        <v>2504</v>
      </c>
      <c r="D471" s="515" t="s">
        <v>37</v>
      </c>
      <c r="E471" s="747"/>
      <c r="F471" s="747"/>
      <c r="G471" s="747"/>
      <c r="H471" s="743"/>
      <c r="I471" s="747"/>
      <c r="J471" s="747"/>
      <c r="K471" s="747"/>
      <c r="L471" s="747"/>
      <c r="M471" s="743"/>
      <c r="N471" s="747"/>
    </row>
    <row r="472" spans="2:14" s="517" customFormat="1" x14ac:dyDescent="0.25">
      <c r="B472" s="521" t="s">
        <v>1363</v>
      </c>
      <c r="C472" s="686" t="s">
        <v>2505</v>
      </c>
      <c r="D472" s="515" t="s">
        <v>37</v>
      </c>
      <c r="E472" s="747"/>
      <c r="F472" s="747"/>
      <c r="G472" s="747"/>
      <c r="H472" s="743"/>
      <c r="I472" s="747"/>
      <c r="J472" s="747"/>
      <c r="K472" s="747"/>
      <c r="L472" s="747"/>
      <c r="M472" s="743"/>
      <c r="N472" s="747"/>
    </row>
    <row r="473" spans="2:14" s="517" customFormat="1" ht="30" x14ac:dyDescent="0.25">
      <c r="B473" s="521" t="s">
        <v>1363</v>
      </c>
      <c r="C473" s="686" t="s">
        <v>2506</v>
      </c>
      <c r="D473" s="515" t="s">
        <v>37</v>
      </c>
      <c r="E473" s="747"/>
      <c r="F473" s="747"/>
      <c r="G473" s="747"/>
      <c r="H473" s="743"/>
      <c r="I473" s="747"/>
      <c r="J473" s="747"/>
      <c r="K473" s="747"/>
      <c r="L473" s="747"/>
      <c r="M473" s="743"/>
      <c r="N473" s="747"/>
    </row>
    <row r="474" spans="2:14" s="517" customFormat="1" ht="30" x14ac:dyDescent="0.25">
      <c r="B474" s="521" t="s">
        <v>1363</v>
      </c>
      <c r="C474" s="686" t="s">
        <v>2507</v>
      </c>
      <c r="D474" s="515" t="s">
        <v>37</v>
      </c>
      <c r="E474" s="747"/>
      <c r="F474" s="747"/>
      <c r="G474" s="747"/>
      <c r="H474" s="743"/>
      <c r="I474" s="747"/>
      <c r="J474" s="747"/>
      <c r="K474" s="747"/>
      <c r="L474" s="747"/>
      <c r="M474" s="743"/>
      <c r="N474" s="747"/>
    </row>
    <row r="475" spans="2:14" s="517" customFormat="1" ht="30" x14ac:dyDescent="0.25">
      <c r="B475" s="521" t="s">
        <v>1363</v>
      </c>
      <c r="C475" s="687" t="s">
        <v>2508</v>
      </c>
      <c r="D475" s="515" t="s">
        <v>37</v>
      </c>
      <c r="E475" s="747"/>
      <c r="F475" s="747"/>
      <c r="G475" s="747"/>
      <c r="H475" s="743"/>
      <c r="I475" s="747"/>
      <c r="J475" s="747"/>
      <c r="K475" s="747"/>
      <c r="L475" s="747"/>
      <c r="M475" s="743"/>
      <c r="N475" s="747"/>
    </row>
    <row r="476" spans="2:14" s="517" customFormat="1" ht="30" x14ac:dyDescent="0.25">
      <c r="B476" s="521" t="s">
        <v>1363</v>
      </c>
      <c r="C476" s="687" t="s">
        <v>2509</v>
      </c>
      <c r="D476" s="515" t="s">
        <v>37</v>
      </c>
      <c r="E476" s="747"/>
      <c r="F476" s="747"/>
      <c r="G476" s="747"/>
      <c r="H476" s="743"/>
      <c r="I476" s="747"/>
      <c r="J476" s="747"/>
      <c r="K476" s="747"/>
      <c r="L476" s="747"/>
      <c r="M476" s="743"/>
      <c r="N476" s="747"/>
    </row>
    <row r="477" spans="2:14" s="517" customFormat="1" ht="30" x14ac:dyDescent="0.25">
      <c r="B477" s="521" t="s">
        <v>1363</v>
      </c>
      <c r="C477" s="687" t="s">
        <v>2510</v>
      </c>
      <c r="D477" s="515" t="s">
        <v>37</v>
      </c>
      <c r="E477" s="747"/>
      <c r="F477" s="747"/>
      <c r="G477" s="747"/>
      <c r="H477" s="743"/>
      <c r="I477" s="747"/>
      <c r="J477" s="747"/>
      <c r="K477" s="747"/>
      <c r="L477" s="747"/>
      <c r="M477" s="743"/>
      <c r="N477" s="747"/>
    </row>
    <row r="478" spans="2:14" s="517" customFormat="1" ht="30" x14ac:dyDescent="0.25">
      <c r="B478" s="521" t="s">
        <v>1363</v>
      </c>
      <c r="C478" s="687" t="s">
        <v>2511</v>
      </c>
      <c r="D478" s="515" t="s">
        <v>37</v>
      </c>
      <c r="E478" s="747"/>
      <c r="F478" s="747"/>
      <c r="G478" s="747"/>
      <c r="H478" s="743"/>
      <c r="I478" s="747"/>
      <c r="J478" s="747"/>
      <c r="K478" s="747"/>
      <c r="L478" s="747"/>
      <c r="M478" s="743"/>
      <c r="N478" s="747"/>
    </row>
    <row r="479" spans="2:14" s="517" customFormat="1" x14ac:dyDescent="0.25">
      <c r="B479" s="521" t="s">
        <v>1363</v>
      </c>
      <c r="C479" s="687" t="s">
        <v>2512</v>
      </c>
      <c r="D479" s="515" t="s">
        <v>37</v>
      </c>
      <c r="E479" s="747"/>
      <c r="F479" s="747"/>
      <c r="G479" s="747"/>
      <c r="H479" s="743"/>
      <c r="I479" s="747"/>
      <c r="J479" s="747"/>
      <c r="K479" s="747"/>
      <c r="L479" s="747"/>
      <c r="M479" s="743"/>
      <c r="N479" s="747"/>
    </row>
    <row r="480" spans="2:14" s="517" customFormat="1" ht="30" x14ac:dyDescent="0.25">
      <c r="B480" s="521" t="s">
        <v>1363</v>
      </c>
      <c r="C480" s="663" t="s">
        <v>690</v>
      </c>
      <c r="D480" s="655"/>
      <c r="E480" s="747">
        <v>0</v>
      </c>
      <c r="F480" s="747">
        <v>0</v>
      </c>
      <c r="G480" s="747">
        <v>0</v>
      </c>
      <c r="H480" s="743">
        <v>0</v>
      </c>
      <c r="I480" s="747">
        <v>0</v>
      </c>
      <c r="J480" s="747">
        <v>0</v>
      </c>
      <c r="K480" s="747">
        <v>0</v>
      </c>
      <c r="L480" s="747">
        <v>0</v>
      </c>
      <c r="M480" s="743">
        <v>0</v>
      </c>
      <c r="N480" s="747">
        <v>0</v>
      </c>
    </row>
    <row r="481" spans="2:14" ht="30" x14ac:dyDescent="0.25">
      <c r="B481" s="521" t="s">
        <v>1363</v>
      </c>
      <c r="C481" s="663" t="s">
        <v>691</v>
      </c>
      <c r="D481" s="655"/>
      <c r="E481" s="747">
        <v>0</v>
      </c>
      <c r="F481" s="747">
        <v>0</v>
      </c>
      <c r="G481" s="747">
        <v>0</v>
      </c>
      <c r="H481" s="743">
        <v>0</v>
      </c>
      <c r="I481" s="747">
        <v>0</v>
      </c>
      <c r="J481" s="747">
        <v>0</v>
      </c>
      <c r="K481" s="747">
        <v>0</v>
      </c>
      <c r="L481" s="747">
        <v>0</v>
      </c>
      <c r="M481" s="743">
        <v>0</v>
      </c>
      <c r="N481" s="747">
        <v>0</v>
      </c>
    </row>
    <row r="482" spans="2:14" x14ac:dyDescent="0.25">
      <c r="B482" s="521" t="s">
        <v>1363</v>
      </c>
      <c r="C482" s="663" t="s">
        <v>178</v>
      </c>
      <c r="D482" s="655" t="s">
        <v>62</v>
      </c>
      <c r="E482" s="747">
        <v>0</v>
      </c>
      <c r="F482" s="747">
        <v>0</v>
      </c>
      <c r="G482" s="747">
        <v>0</v>
      </c>
      <c r="H482" s="743">
        <v>0</v>
      </c>
      <c r="I482" s="747">
        <v>0</v>
      </c>
      <c r="J482" s="747">
        <v>0</v>
      </c>
      <c r="K482" s="747">
        <v>600</v>
      </c>
      <c r="L482" s="747">
        <v>0</v>
      </c>
      <c r="M482" s="743">
        <v>0</v>
      </c>
      <c r="N482" s="747">
        <v>0</v>
      </c>
    </row>
    <row r="483" spans="2:14" x14ac:dyDescent="0.25">
      <c r="B483" s="521" t="s">
        <v>1363</v>
      </c>
      <c r="C483" s="663" t="s">
        <v>114</v>
      </c>
      <c r="D483" s="655" t="s">
        <v>62</v>
      </c>
      <c r="E483" s="747">
        <v>0</v>
      </c>
      <c r="F483" s="747">
        <v>0</v>
      </c>
      <c r="G483" s="747">
        <v>0</v>
      </c>
      <c r="H483" s="743">
        <v>0</v>
      </c>
      <c r="I483" s="747">
        <v>0</v>
      </c>
      <c r="J483" s="747">
        <v>0</v>
      </c>
      <c r="K483" s="747">
        <v>600</v>
      </c>
      <c r="L483" s="747">
        <v>0</v>
      </c>
      <c r="M483" s="743">
        <v>0</v>
      </c>
      <c r="N483" s="747">
        <v>0</v>
      </c>
    </row>
    <row r="484" spans="2:14" x14ac:dyDescent="0.25">
      <c r="B484" s="521" t="s">
        <v>1363</v>
      </c>
      <c r="C484" s="663" t="s">
        <v>107</v>
      </c>
      <c r="D484" s="655" t="s">
        <v>1803</v>
      </c>
      <c r="E484" s="747">
        <v>200</v>
      </c>
      <c r="F484" s="747">
        <v>0</v>
      </c>
      <c r="G484" s="747">
        <v>0</v>
      </c>
      <c r="H484" s="743">
        <v>120</v>
      </c>
      <c r="I484" s="747">
        <v>240</v>
      </c>
      <c r="J484" s="747">
        <v>600</v>
      </c>
      <c r="K484" s="747">
        <v>400</v>
      </c>
      <c r="L484" s="747">
        <v>600</v>
      </c>
      <c r="M484" s="743">
        <v>300</v>
      </c>
      <c r="N484" s="747">
        <v>960</v>
      </c>
    </row>
    <row r="485" spans="2:14" x14ac:dyDescent="0.25">
      <c r="B485" s="522" t="s">
        <v>1363</v>
      </c>
      <c r="C485" s="663" t="s">
        <v>692</v>
      </c>
      <c r="D485" s="655" t="s">
        <v>112</v>
      </c>
      <c r="E485" s="747">
        <v>0</v>
      </c>
      <c r="F485" s="747">
        <v>0</v>
      </c>
      <c r="G485" s="747">
        <v>0</v>
      </c>
      <c r="H485" s="743">
        <v>0</v>
      </c>
      <c r="I485" s="747">
        <v>250</v>
      </c>
      <c r="J485" s="747">
        <v>200</v>
      </c>
      <c r="K485" s="747">
        <v>100</v>
      </c>
      <c r="L485" s="747">
        <v>300</v>
      </c>
      <c r="M485" s="743">
        <v>0</v>
      </c>
      <c r="N485" s="747">
        <v>800</v>
      </c>
    </row>
    <row r="486" spans="2:14" s="517" customFormat="1" x14ac:dyDescent="0.25">
      <c r="B486" s="718" t="s">
        <v>9</v>
      </c>
      <c r="C486" s="688" t="s">
        <v>58</v>
      </c>
      <c r="D486" s="655" t="s">
        <v>62</v>
      </c>
      <c r="E486" s="747">
        <v>10</v>
      </c>
      <c r="F486" s="747">
        <v>30</v>
      </c>
      <c r="G486" s="747">
        <v>0</v>
      </c>
      <c r="H486" s="743">
        <v>0</v>
      </c>
      <c r="I486" s="747">
        <v>0</v>
      </c>
      <c r="J486" s="747">
        <v>40</v>
      </c>
      <c r="K486" s="747">
        <v>46</v>
      </c>
      <c r="L486" s="747">
        <v>60</v>
      </c>
      <c r="M486" s="743">
        <v>0</v>
      </c>
      <c r="N486" s="747">
        <v>25</v>
      </c>
    </row>
    <row r="487" spans="2:14" x14ac:dyDescent="0.25">
      <c r="B487" s="718" t="s">
        <v>9</v>
      </c>
      <c r="C487" s="688" t="s">
        <v>57</v>
      </c>
      <c r="D487" s="655" t="s">
        <v>62</v>
      </c>
      <c r="E487" s="747">
        <v>0</v>
      </c>
      <c r="F487" s="747">
        <v>10</v>
      </c>
      <c r="G487" s="747">
        <v>30</v>
      </c>
      <c r="H487" s="743">
        <v>0</v>
      </c>
      <c r="I487" s="747">
        <v>5</v>
      </c>
      <c r="J487" s="747">
        <v>30</v>
      </c>
      <c r="K487" s="747">
        <v>10</v>
      </c>
      <c r="L487" s="747">
        <v>40</v>
      </c>
      <c r="M487" s="743">
        <v>0</v>
      </c>
      <c r="N487" s="747">
        <v>20</v>
      </c>
    </row>
    <row r="488" spans="2:14" x14ac:dyDescent="0.25">
      <c r="B488" s="718" t="s">
        <v>9</v>
      </c>
      <c r="C488" s="688" t="s">
        <v>59</v>
      </c>
      <c r="D488" s="655" t="s">
        <v>62</v>
      </c>
      <c r="E488" s="747">
        <v>40</v>
      </c>
      <c r="F488" s="747">
        <v>20</v>
      </c>
      <c r="G488" s="747">
        <v>0</v>
      </c>
      <c r="H488" s="743">
        <v>0</v>
      </c>
      <c r="I488" s="747">
        <v>25</v>
      </c>
      <c r="J488" s="747">
        <v>200</v>
      </c>
      <c r="K488" s="747">
        <v>23</v>
      </c>
      <c r="L488" s="747">
        <v>150</v>
      </c>
      <c r="M488" s="743">
        <v>0</v>
      </c>
      <c r="N488" s="747">
        <v>50</v>
      </c>
    </row>
    <row r="489" spans="2:14" x14ac:dyDescent="0.25">
      <c r="B489" s="718" t="s">
        <v>9</v>
      </c>
      <c r="C489" s="688" t="s">
        <v>60</v>
      </c>
      <c r="D489" s="655" t="s">
        <v>62</v>
      </c>
      <c r="E489" s="747">
        <v>900</v>
      </c>
      <c r="F489" s="747">
        <v>35</v>
      </c>
      <c r="G489" s="747">
        <v>700</v>
      </c>
      <c r="H489" s="743">
        <v>0</v>
      </c>
      <c r="I489" s="747">
        <v>5</v>
      </c>
      <c r="J489" s="747">
        <v>2500</v>
      </c>
      <c r="K489" s="747">
        <v>46</v>
      </c>
      <c r="L489" s="747">
        <v>2000</v>
      </c>
      <c r="M489" s="743">
        <v>0</v>
      </c>
      <c r="N489" s="747">
        <v>25</v>
      </c>
    </row>
    <row r="490" spans="2:14" x14ac:dyDescent="0.25">
      <c r="B490" s="718" t="s">
        <v>9</v>
      </c>
      <c r="C490" s="688" t="s">
        <v>61</v>
      </c>
      <c r="D490" s="655" t="s">
        <v>62</v>
      </c>
      <c r="E490" s="747">
        <v>0</v>
      </c>
      <c r="F490" s="747">
        <v>15</v>
      </c>
      <c r="G490" s="747">
        <v>40</v>
      </c>
      <c r="H490" s="743">
        <v>0</v>
      </c>
      <c r="I490" s="747">
        <v>25</v>
      </c>
      <c r="J490" s="747">
        <v>0</v>
      </c>
      <c r="K490" s="747">
        <v>20</v>
      </c>
      <c r="L490" s="747">
        <v>150</v>
      </c>
      <c r="M490" s="743">
        <v>0</v>
      </c>
      <c r="N490" s="747">
        <v>25</v>
      </c>
    </row>
    <row r="491" spans="2:14" x14ac:dyDescent="0.25">
      <c r="B491" s="718" t="s">
        <v>9</v>
      </c>
      <c r="C491" s="688" t="s">
        <v>93</v>
      </c>
      <c r="D491" s="655" t="s">
        <v>62</v>
      </c>
      <c r="E491" s="747">
        <v>0</v>
      </c>
      <c r="F491" s="747">
        <v>35</v>
      </c>
      <c r="G491" s="747">
        <v>40</v>
      </c>
      <c r="H491" s="743">
        <v>0</v>
      </c>
      <c r="I491" s="747">
        <v>25</v>
      </c>
      <c r="J491" s="747">
        <v>80</v>
      </c>
      <c r="K491" s="747">
        <v>46</v>
      </c>
      <c r="L491" s="747">
        <v>200</v>
      </c>
      <c r="M491" s="743">
        <v>0</v>
      </c>
      <c r="N491" s="747">
        <v>100</v>
      </c>
    </row>
    <row r="492" spans="2:14" x14ac:dyDescent="0.25">
      <c r="B492" s="718" t="s">
        <v>9</v>
      </c>
      <c r="C492" s="688" t="s">
        <v>94</v>
      </c>
      <c r="D492" s="655" t="s">
        <v>62</v>
      </c>
      <c r="E492" s="747">
        <v>0</v>
      </c>
      <c r="F492" s="747">
        <v>15</v>
      </c>
      <c r="G492" s="747">
        <v>0</v>
      </c>
      <c r="H492" s="743">
        <v>0</v>
      </c>
      <c r="I492" s="747">
        <v>0</v>
      </c>
      <c r="J492" s="747">
        <v>0</v>
      </c>
      <c r="K492" s="747">
        <v>23</v>
      </c>
      <c r="L492" s="747">
        <v>40</v>
      </c>
      <c r="M492" s="743">
        <v>0</v>
      </c>
      <c r="N492" s="747">
        <v>25</v>
      </c>
    </row>
    <row r="493" spans="2:14" x14ac:dyDescent="0.25">
      <c r="B493" s="718" t="s">
        <v>9</v>
      </c>
      <c r="C493" s="688" t="s">
        <v>693</v>
      </c>
      <c r="D493" s="655" t="s">
        <v>62</v>
      </c>
      <c r="E493" s="747">
        <v>0</v>
      </c>
      <c r="F493" s="747">
        <v>0</v>
      </c>
      <c r="G493" s="747">
        <v>30</v>
      </c>
      <c r="H493" s="743">
        <v>0</v>
      </c>
      <c r="I493" s="747">
        <v>0</v>
      </c>
      <c r="J493" s="747">
        <v>0</v>
      </c>
      <c r="K493" s="747">
        <v>0</v>
      </c>
      <c r="L493" s="747">
        <v>80</v>
      </c>
      <c r="M493" s="743">
        <v>0</v>
      </c>
      <c r="N493" s="747">
        <v>10</v>
      </c>
    </row>
    <row r="494" spans="2:14" x14ac:dyDescent="0.25">
      <c r="B494" s="718" t="s">
        <v>9</v>
      </c>
      <c r="C494" s="688" t="s">
        <v>694</v>
      </c>
      <c r="D494" s="655" t="s">
        <v>62</v>
      </c>
      <c r="E494" s="747">
        <v>0</v>
      </c>
      <c r="F494" s="747">
        <v>0</v>
      </c>
      <c r="G494" s="747">
        <v>0</v>
      </c>
      <c r="H494" s="743">
        <v>0</v>
      </c>
      <c r="I494" s="747">
        <v>25</v>
      </c>
      <c r="J494" s="747">
        <v>0</v>
      </c>
      <c r="K494" s="747">
        <v>0</v>
      </c>
      <c r="L494" s="747">
        <v>80</v>
      </c>
      <c r="M494" s="743">
        <v>0</v>
      </c>
      <c r="N494" s="747">
        <v>50</v>
      </c>
    </row>
    <row r="495" spans="2:14" x14ac:dyDescent="0.25">
      <c r="B495" s="718" t="s">
        <v>9</v>
      </c>
      <c r="C495" s="688" t="s">
        <v>695</v>
      </c>
      <c r="D495" s="655" t="s">
        <v>62</v>
      </c>
      <c r="E495" s="747">
        <v>0</v>
      </c>
      <c r="F495" s="747">
        <v>0</v>
      </c>
      <c r="G495" s="747">
        <v>80</v>
      </c>
      <c r="H495" s="743">
        <v>0</v>
      </c>
      <c r="I495" s="747">
        <v>0</v>
      </c>
      <c r="J495" s="747">
        <v>0</v>
      </c>
      <c r="K495" s="747">
        <v>0</v>
      </c>
      <c r="L495" s="747">
        <v>120</v>
      </c>
      <c r="M495" s="743">
        <v>0</v>
      </c>
      <c r="N495" s="747">
        <v>0</v>
      </c>
    </row>
    <row r="496" spans="2:14" x14ac:dyDescent="0.25">
      <c r="B496" s="718" t="s">
        <v>9</v>
      </c>
      <c r="C496" s="688" t="s">
        <v>696</v>
      </c>
      <c r="D496" s="655" t="s">
        <v>62</v>
      </c>
      <c r="E496" s="747">
        <v>0</v>
      </c>
      <c r="F496" s="747">
        <v>0</v>
      </c>
      <c r="G496" s="747">
        <v>120</v>
      </c>
      <c r="H496" s="743">
        <v>0</v>
      </c>
      <c r="I496" s="747">
        <v>0</v>
      </c>
      <c r="J496" s="747">
        <v>0</v>
      </c>
      <c r="K496" s="747">
        <v>0</v>
      </c>
      <c r="L496" s="747">
        <v>260</v>
      </c>
      <c r="M496" s="743">
        <v>0</v>
      </c>
      <c r="N496" s="747">
        <v>0</v>
      </c>
    </row>
    <row r="497" spans="2:14" x14ac:dyDescent="0.25">
      <c r="B497" s="718" t="s">
        <v>9</v>
      </c>
      <c r="C497" s="688" t="s">
        <v>697</v>
      </c>
      <c r="D497" s="655" t="s">
        <v>62</v>
      </c>
      <c r="E497" s="747">
        <v>0</v>
      </c>
      <c r="F497" s="747">
        <v>0</v>
      </c>
      <c r="G497" s="747">
        <v>150</v>
      </c>
      <c r="H497" s="743">
        <v>0</v>
      </c>
      <c r="I497" s="747">
        <v>0</v>
      </c>
      <c r="J497" s="747">
        <v>0</v>
      </c>
      <c r="K497" s="747">
        <v>0</v>
      </c>
      <c r="L497" s="747">
        <v>400</v>
      </c>
      <c r="M497" s="743">
        <v>0</v>
      </c>
      <c r="N497" s="747">
        <v>0</v>
      </c>
    </row>
    <row r="498" spans="2:14" x14ac:dyDescent="0.25">
      <c r="B498" s="718" t="s">
        <v>9</v>
      </c>
      <c r="C498" s="688" t="s">
        <v>698</v>
      </c>
      <c r="D498" s="655" t="s">
        <v>62</v>
      </c>
      <c r="E498" s="747">
        <v>0</v>
      </c>
      <c r="F498" s="747">
        <v>0</v>
      </c>
      <c r="G498" s="747">
        <v>400</v>
      </c>
      <c r="H498" s="743">
        <v>0</v>
      </c>
      <c r="I498" s="747">
        <v>0</v>
      </c>
      <c r="J498" s="747">
        <v>0</v>
      </c>
      <c r="K498" s="747">
        <v>0</v>
      </c>
      <c r="L498" s="747">
        <v>1000</v>
      </c>
      <c r="M498" s="743">
        <v>0</v>
      </c>
      <c r="N498" s="747">
        <v>0</v>
      </c>
    </row>
    <row r="499" spans="2:14" x14ac:dyDescent="0.25">
      <c r="B499" s="718" t="s">
        <v>9</v>
      </c>
      <c r="C499" s="688" t="s">
        <v>699</v>
      </c>
      <c r="D499" s="655" t="s">
        <v>62</v>
      </c>
      <c r="E499" s="747">
        <v>0</v>
      </c>
      <c r="F499" s="747">
        <v>0</v>
      </c>
      <c r="G499" s="747">
        <v>300</v>
      </c>
      <c r="H499" s="743">
        <v>0</v>
      </c>
      <c r="I499" s="747">
        <v>0</v>
      </c>
      <c r="J499" s="747">
        <v>0</v>
      </c>
      <c r="K499" s="747">
        <v>0</v>
      </c>
      <c r="L499" s="747">
        <v>460</v>
      </c>
      <c r="M499" s="743">
        <v>0</v>
      </c>
      <c r="N499" s="747">
        <v>0</v>
      </c>
    </row>
    <row r="500" spans="2:14" x14ac:dyDescent="0.25">
      <c r="B500" s="718" t="s">
        <v>9</v>
      </c>
      <c r="C500" s="688" t="s">
        <v>700</v>
      </c>
      <c r="D500" s="655" t="s">
        <v>62</v>
      </c>
      <c r="E500" s="747">
        <v>0</v>
      </c>
      <c r="F500" s="747">
        <v>0</v>
      </c>
      <c r="G500" s="747">
        <v>300</v>
      </c>
      <c r="H500" s="743">
        <v>0</v>
      </c>
      <c r="I500" s="747">
        <v>0</v>
      </c>
      <c r="J500" s="747">
        <v>0</v>
      </c>
      <c r="K500" s="747">
        <v>0</v>
      </c>
      <c r="L500" s="747">
        <v>750</v>
      </c>
      <c r="M500" s="743">
        <v>0</v>
      </c>
      <c r="N500" s="747">
        <v>0</v>
      </c>
    </row>
    <row r="501" spans="2:14" x14ac:dyDescent="0.25">
      <c r="B501" s="718" t="s">
        <v>9</v>
      </c>
      <c r="C501" s="688" t="s">
        <v>701</v>
      </c>
      <c r="D501" s="655" t="s">
        <v>62</v>
      </c>
      <c r="E501" s="747">
        <v>0</v>
      </c>
      <c r="F501" s="747">
        <v>0</v>
      </c>
      <c r="G501" s="747">
        <v>600</v>
      </c>
      <c r="H501" s="743">
        <v>0</v>
      </c>
      <c r="I501" s="747">
        <v>0</v>
      </c>
      <c r="J501" s="747">
        <v>0</v>
      </c>
      <c r="K501" s="747">
        <v>0</v>
      </c>
      <c r="L501" s="747">
        <v>600</v>
      </c>
      <c r="M501" s="743">
        <v>0</v>
      </c>
      <c r="N501" s="747">
        <v>0</v>
      </c>
    </row>
    <row r="502" spans="2:14" x14ac:dyDescent="0.25">
      <c r="B502" s="718" t="s">
        <v>9</v>
      </c>
      <c r="C502" s="688" t="s">
        <v>702</v>
      </c>
      <c r="D502" s="655" t="s">
        <v>62</v>
      </c>
      <c r="E502" s="747">
        <v>0</v>
      </c>
      <c r="F502" s="747">
        <v>0</v>
      </c>
      <c r="G502" s="747">
        <v>900</v>
      </c>
      <c r="H502" s="743">
        <v>0</v>
      </c>
      <c r="I502" s="747">
        <v>0</v>
      </c>
      <c r="J502" s="747">
        <v>0</v>
      </c>
      <c r="K502" s="747">
        <v>0</v>
      </c>
      <c r="L502" s="747">
        <v>1600</v>
      </c>
      <c r="M502" s="743">
        <v>0</v>
      </c>
      <c r="N502" s="747">
        <v>0</v>
      </c>
    </row>
    <row r="503" spans="2:14" x14ac:dyDescent="0.25">
      <c r="B503" s="718" t="s">
        <v>9</v>
      </c>
      <c r="C503" s="688" t="s">
        <v>703</v>
      </c>
      <c r="D503" s="655" t="s">
        <v>62</v>
      </c>
      <c r="E503" s="747">
        <v>0</v>
      </c>
      <c r="F503" s="747">
        <v>0</v>
      </c>
      <c r="G503" s="747">
        <v>400</v>
      </c>
      <c r="H503" s="743">
        <v>0</v>
      </c>
      <c r="I503" s="747">
        <v>0</v>
      </c>
      <c r="J503" s="747">
        <v>0</v>
      </c>
      <c r="K503" s="747">
        <v>0</v>
      </c>
      <c r="L503" s="747">
        <v>500</v>
      </c>
      <c r="M503" s="743">
        <v>0</v>
      </c>
      <c r="N503" s="747">
        <v>0</v>
      </c>
    </row>
    <row r="504" spans="2:14" x14ac:dyDescent="0.25">
      <c r="B504" s="718" t="s">
        <v>9</v>
      </c>
      <c r="C504" s="688" t="s">
        <v>704</v>
      </c>
      <c r="D504" s="655" t="s">
        <v>62</v>
      </c>
      <c r="E504" s="747">
        <v>50</v>
      </c>
      <c r="F504" s="747">
        <v>0</v>
      </c>
      <c r="G504" s="747">
        <v>0</v>
      </c>
      <c r="H504" s="743">
        <v>0</v>
      </c>
      <c r="I504" s="747">
        <v>0</v>
      </c>
      <c r="J504" s="747">
        <v>120</v>
      </c>
      <c r="K504" s="747">
        <v>0</v>
      </c>
      <c r="L504" s="747">
        <v>20</v>
      </c>
      <c r="M504" s="743">
        <v>0</v>
      </c>
      <c r="N504" s="747">
        <v>0</v>
      </c>
    </row>
    <row r="505" spans="2:14" s="517" customFormat="1" x14ac:dyDescent="0.25">
      <c r="B505" s="718" t="s">
        <v>9</v>
      </c>
      <c r="C505" s="688" t="s">
        <v>1369</v>
      </c>
      <c r="D505" s="655" t="s">
        <v>62</v>
      </c>
      <c r="E505" s="747">
        <v>0</v>
      </c>
      <c r="F505" s="747">
        <v>0</v>
      </c>
      <c r="G505" s="747">
        <v>140</v>
      </c>
      <c r="H505" s="743">
        <v>0</v>
      </c>
      <c r="I505" s="747">
        <v>0</v>
      </c>
      <c r="J505" s="747">
        <v>0</v>
      </c>
      <c r="K505" s="747">
        <v>0</v>
      </c>
      <c r="L505" s="747">
        <v>300</v>
      </c>
      <c r="M505" s="743">
        <v>0</v>
      </c>
      <c r="N505" s="751">
        <v>10</v>
      </c>
    </row>
    <row r="506" spans="2:14" x14ac:dyDescent="0.25">
      <c r="B506" s="718" t="s">
        <v>9</v>
      </c>
      <c r="C506" s="688" t="s">
        <v>705</v>
      </c>
      <c r="D506" s="655" t="s">
        <v>62</v>
      </c>
      <c r="E506" s="747">
        <v>0</v>
      </c>
      <c r="F506" s="747">
        <v>0</v>
      </c>
      <c r="G506" s="747">
        <v>300</v>
      </c>
      <c r="H506" s="743">
        <v>0</v>
      </c>
      <c r="I506" s="747">
        <v>0</v>
      </c>
      <c r="J506" s="747">
        <v>400</v>
      </c>
      <c r="K506" s="747">
        <v>0</v>
      </c>
      <c r="L506" s="747">
        <v>600</v>
      </c>
      <c r="M506" s="743">
        <v>0</v>
      </c>
      <c r="N506" s="747">
        <v>0</v>
      </c>
    </row>
    <row r="507" spans="2:14" x14ac:dyDescent="0.25">
      <c r="B507" s="718" t="s">
        <v>9</v>
      </c>
      <c r="C507" s="688" t="s">
        <v>706</v>
      </c>
      <c r="D507" s="655" t="s">
        <v>62</v>
      </c>
      <c r="E507" s="747">
        <v>50</v>
      </c>
      <c r="F507" s="747">
        <v>0</v>
      </c>
      <c r="G507" s="747">
        <v>1000</v>
      </c>
      <c r="H507" s="743">
        <v>0</v>
      </c>
      <c r="I507" s="747">
        <v>0</v>
      </c>
      <c r="J507" s="747">
        <v>200</v>
      </c>
      <c r="K507" s="747">
        <v>0</v>
      </c>
      <c r="L507" s="747">
        <v>2200</v>
      </c>
      <c r="M507" s="743">
        <v>0</v>
      </c>
      <c r="N507" s="747">
        <v>0</v>
      </c>
    </row>
    <row r="508" spans="2:14" x14ac:dyDescent="0.25">
      <c r="B508" s="718" t="s">
        <v>9</v>
      </c>
      <c r="C508" s="688" t="s">
        <v>707</v>
      </c>
      <c r="D508" s="655" t="s">
        <v>62</v>
      </c>
      <c r="E508" s="747">
        <v>0</v>
      </c>
      <c r="F508" s="747">
        <v>0</v>
      </c>
      <c r="G508" s="747">
        <v>600</v>
      </c>
      <c r="H508" s="743">
        <v>0</v>
      </c>
      <c r="I508" s="747">
        <v>0</v>
      </c>
      <c r="J508" s="747">
        <v>100</v>
      </c>
      <c r="K508" s="747">
        <v>0</v>
      </c>
      <c r="L508" s="747">
        <v>600</v>
      </c>
      <c r="M508" s="743">
        <v>0</v>
      </c>
      <c r="N508" s="747">
        <v>0</v>
      </c>
    </row>
    <row r="509" spans="2:14" x14ac:dyDescent="0.25">
      <c r="B509" s="718" t="s">
        <v>9</v>
      </c>
      <c r="C509" s="688" t="s">
        <v>708</v>
      </c>
      <c r="D509" s="655" t="s">
        <v>62</v>
      </c>
      <c r="E509" s="747">
        <v>0</v>
      </c>
      <c r="F509" s="747">
        <v>0</v>
      </c>
      <c r="G509" s="747">
        <v>400</v>
      </c>
      <c r="H509" s="743">
        <v>0</v>
      </c>
      <c r="I509" s="747">
        <v>0</v>
      </c>
      <c r="J509" s="747">
        <v>0</v>
      </c>
      <c r="K509" s="747">
        <v>0</v>
      </c>
      <c r="L509" s="747">
        <v>500</v>
      </c>
      <c r="M509" s="743">
        <v>0</v>
      </c>
      <c r="N509" s="747">
        <v>0</v>
      </c>
    </row>
    <row r="510" spans="2:14" x14ac:dyDescent="0.25">
      <c r="B510" s="718" t="s">
        <v>9</v>
      </c>
      <c r="C510" s="688" t="s">
        <v>709</v>
      </c>
      <c r="D510" s="655" t="s">
        <v>62</v>
      </c>
      <c r="E510" s="747">
        <v>0</v>
      </c>
      <c r="F510" s="747">
        <v>0</v>
      </c>
      <c r="G510" s="747">
        <v>100</v>
      </c>
      <c r="H510" s="743">
        <v>0</v>
      </c>
      <c r="I510" s="747">
        <v>0</v>
      </c>
      <c r="J510" s="747">
        <v>0</v>
      </c>
      <c r="K510" s="747">
        <v>0</v>
      </c>
      <c r="L510" s="747">
        <v>200</v>
      </c>
      <c r="M510" s="743">
        <v>0</v>
      </c>
      <c r="N510" s="747">
        <v>0</v>
      </c>
    </row>
    <row r="511" spans="2:14" x14ac:dyDescent="0.25">
      <c r="B511" s="718" t="s">
        <v>9</v>
      </c>
      <c r="C511" s="688" t="s">
        <v>710</v>
      </c>
      <c r="D511" s="655" t="s">
        <v>37</v>
      </c>
      <c r="E511" s="747">
        <v>0</v>
      </c>
      <c r="F511" s="747">
        <v>0</v>
      </c>
      <c r="G511" s="747">
        <v>250</v>
      </c>
      <c r="H511" s="743">
        <v>0</v>
      </c>
      <c r="I511" s="747">
        <v>0</v>
      </c>
      <c r="J511" s="747">
        <v>0</v>
      </c>
      <c r="K511" s="747">
        <v>0</v>
      </c>
      <c r="L511" s="747">
        <v>400</v>
      </c>
      <c r="M511" s="743">
        <v>0</v>
      </c>
      <c r="N511" s="747">
        <v>0</v>
      </c>
    </row>
    <row r="512" spans="2:14" x14ac:dyDescent="0.25">
      <c r="B512" s="718" t="s">
        <v>9</v>
      </c>
      <c r="C512" s="725" t="s">
        <v>2362</v>
      </c>
      <c r="D512" s="655" t="s">
        <v>62</v>
      </c>
      <c r="E512" s="747"/>
      <c r="F512" s="747"/>
      <c r="G512" s="747"/>
      <c r="H512" s="743"/>
      <c r="I512" s="747"/>
      <c r="J512" s="747"/>
      <c r="K512" s="747"/>
      <c r="L512" s="747"/>
      <c r="M512" s="743"/>
      <c r="N512" s="747"/>
    </row>
    <row r="513" spans="2:14" x14ac:dyDescent="0.25">
      <c r="B513" s="718" t="s">
        <v>9</v>
      </c>
      <c r="C513" s="728" t="s">
        <v>3154</v>
      </c>
      <c r="D513" s="717"/>
      <c r="E513" s="747"/>
      <c r="F513" s="747"/>
      <c r="G513" s="747"/>
      <c r="H513" s="743"/>
      <c r="I513" s="747"/>
      <c r="J513" s="747"/>
      <c r="K513" s="747"/>
      <c r="L513" s="747"/>
      <c r="M513" s="743"/>
      <c r="N513" s="747"/>
    </row>
    <row r="514" spans="2:14" x14ac:dyDescent="0.25">
      <c r="B514" s="718" t="s">
        <v>9</v>
      </c>
      <c r="C514" s="688" t="s">
        <v>1370</v>
      </c>
      <c r="D514" s="655" t="s">
        <v>37</v>
      </c>
      <c r="E514" s="747">
        <v>0</v>
      </c>
      <c r="F514" s="747">
        <v>0</v>
      </c>
      <c r="G514" s="747">
        <v>80</v>
      </c>
      <c r="H514" s="743">
        <v>0</v>
      </c>
      <c r="I514" s="747">
        <v>0</v>
      </c>
      <c r="J514" s="747">
        <v>0</v>
      </c>
      <c r="K514" s="747">
        <v>0</v>
      </c>
      <c r="L514" s="747">
        <v>180</v>
      </c>
      <c r="M514" s="743">
        <v>0</v>
      </c>
      <c r="N514" s="747">
        <v>0</v>
      </c>
    </row>
    <row r="515" spans="2:14" x14ac:dyDescent="0.25">
      <c r="B515" s="718" t="s">
        <v>9</v>
      </c>
      <c r="C515" s="688" t="s">
        <v>1371</v>
      </c>
      <c r="D515" s="655" t="s">
        <v>37</v>
      </c>
      <c r="E515" s="747">
        <v>0</v>
      </c>
      <c r="F515" s="747">
        <v>0</v>
      </c>
      <c r="G515" s="747">
        <v>20</v>
      </c>
      <c r="H515" s="743">
        <v>0</v>
      </c>
      <c r="I515" s="747">
        <v>0</v>
      </c>
      <c r="J515" s="747">
        <v>0</v>
      </c>
      <c r="K515" s="747">
        <v>0</v>
      </c>
      <c r="L515" s="747">
        <v>60</v>
      </c>
      <c r="M515" s="743">
        <v>0</v>
      </c>
      <c r="N515" s="747">
        <v>0</v>
      </c>
    </row>
    <row r="516" spans="2:14" x14ac:dyDescent="0.25">
      <c r="B516" s="718" t="s">
        <v>9</v>
      </c>
      <c r="C516" s="688" t="s">
        <v>1372</v>
      </c>
      <c r="D516" s="655" t="s">
        <v>62</v>
      </c>
      <c r="E516" s="747">
        <v>0</v>
      </c>
      <c r="F516" s="747">
        <v>0</v>
      </c>
      <c r="G516" s="747">
        <v>20</v>
      </c>
      <c r="H516" s="743">
        <v>0</v>
      </c>
      <c r="I516" s="747">
        <v>0</v>
      </c>
      <c r="J516" s="747">
        <v>0</v>
      </c>
      <c r="K516" s="747">
        <v>0</v>
      </c>
      <c r="L516" s="747">
        <v>40</v>
      </c>
      <c r="M516" s="743">
        <v>0</v>
      </c>
      <c r="N516" s="747">
        <v>0</v>
      </c>
    </row>
    <row r="517" spans="2:14" x14ac:dyDescent="0.25">
      <c r="B517" s="718" t="s">
        <v>9</v>
      </c>
      <c r="C517" s="729" t="s">
        <v>2356</v>
      </c>
      <c r="D517" s="655" t="s">
        <v>37</v>
      </c>
      <c r="E517" s="747"/>
      <c r="F517" s="747"/>
      <c r="G517" s="747"/>
      <c r="H517" s="743"/>
      <c r="I517" s="747"/>
      <c r="J517" s="747"/>
      <c r="K517" s="747"/>
      <c r="L517" s="747">
        <v>10</v>
      </c>
      <c r="M517" s="743"/>
      <c r="N517" s="747"/>
    </row>
    <row r="518" spans="2:14" x14ac:dyDescent="0.25">
      <c r="B518" s="718" t="s">
        <v>9</v>
      </c>
      <c r="C518" s="730" t="s">
        <v>2357</v>
      </c>
      <c r="D518" s="655" t="s">
        <v>37</v>
      </c>
      <c r="E518" s="747"/>
      <c r="F518" s="747"/>
      <c r="G518" s="747"/>
      <c r="H518" s="743"/>
      <c r="I518" s="747"/>
      <c r="J518" s="747"/>
      <c r="K518" s="747"/>
      <c r="L518" s="747"/>
      <c r="M518" s="743"/>
      <c r="N518" s="747"/>
    </row>
    <row r="519" spans="2:14" x14ac:dyDescent="0.25">
      <c r="B519" s="718" t="s">
        <v>9</v>
      </c>
      <c r="C519" s="730" t="s">
        <v>2358</v>
      </c>
      <c r="D519" s="655" t="s">
        <v>37</v>
      </c>
      <c r="E519" s="747"/>
      <c r="F519" s="747"/>
      <c r="G519" s="747"/>
      <c r="H519" s="743"/>
      <c r="I519" s="747"/>
      <c r="J519" s="747"/>
      <c r="K519" s="747"/>
      <c r="L519" s="747"/>
      <c r="M519" s="743"/>
      <c r="N519" s="747"/>
    </row>
    <row r="520" spans="2:14" x14ac:dyDescent="0.25">
      <c r="B520" s="718" t="s">
        <v>9</v>
      </c>
      <c r="C520" s="725" t="s">
        <v>2359</v>
      </c>
      <c r="D520" s="655" t="s">
        <v>37</v>
      </c>
      <c r="E520" s="747"/>
      <c r="F520" s="747"/>
      <c r="G520" s="747"/>
      <c r="H520" s="743"/>
      <c r="I520" s="747"/>
      <c r="J520" s="747"/>
      <c r="K520" s="747"/>
      <c r="L520" s="747"/>
      <c r="M520" s="743"/>
      <c r="N520" s="747"/>
    </row>
    <row r="521" spans="2:14" x14ac:dyDescent="0.25">
      <c r="B521" s="718" t="s">
        <v>9</v>
      </c>
      <c r="C521" s="725" t="s">
        <v>2360</v>
      </c>
      <c r="D521" s="655" t="s">
        <v>37</v>
      </c>
      <c r="E521" s="747"/>
      <c r="F521" s="747"/>
      <c r="G521" s="747"/>
      <c r="H521" s="743"/>
      <c r="I521" s="747"/>
      <c r="J521" s="747"/>
      <c r="K521" s="747"/>
      <c r="L521" s="747"/>
      <c r="M521" s="743"/>
      <c r="N521" s="747"/>
    </row>
    <row r="522" spans="2:14" x14ac:dyDescent="0.25">
      <c r="B522" s="718" t="s">
        <v>9</v>
      </c>
      <c r="C522" s="725" t="s">
        <v>2366</v>
      </c>
      <c r="D522" s="655" t="s">
        <v>37</v>
      </c>
      <c r="E522" s="747"/>
      <c r="F522" s="747"/>
      <c r="G522" s="747"/>
      <c r="H522" s="743"/>
      <c r="I522" s="747"/>
      <c r="J522" s="747"/>
      <c r="K522" s="747"/>
      <c r="L522" s="747"/>
      <c r="M522" s="743"/>
      <c r="N522" s="747"/>
    </row>
    <row r="523" spans="2:14" x14ac:dyDescent="0.25">
      <c r="B523" s="718" t="s">
        <v>9</v>
      </c>
      <c r="C523" s="730" t="s">
        <v>2367</v>
      </c>
      <c r="D523" s="655" t="s">
        <v>37</v>
      </c>
      <c r="E523" s="747"/>
      <c r="F523" s="747"/>
      <c r="G523" s="747"/>
      <c r="H523" s="743"/>
      <c r="I523" s="747"/>
      <c r="J523" s="747"/>
      <c r="K523" s="747"/>
      <c r="L523" s="747"/>
      <c r="M523" s="743"/>
      <c r="N523" s="747"/>
    </row>
    <row r="524" spans="2:14" x14ac:dyDescent="0.25">
      <c r="B524" s="718" t="s">
        <v>9</v>
      </c>
      <c r="C524" s="725" t="s">
        <v>2380</v>
      </c>
      <c r="D524" s="655" t="s">
        <v>62</v>
      </c>
      <c r="E524" s="747"/>
      <c r="F524" s="747"/>
      <c r="G524" s="747"/>
      <c r="H524" s="743"/>
      <c r="I524" s="747"/>
      <c r="J524" s="747"/>
      <c r="K524" s="747"/>
      <c r="L524" s="747"/>
      <c r="M524" s="743"/>
      <c r="N524" s="747"/>
    </row>
    <row r="525" spans="2:14" x14ac:dyDescent="0.25">
      <c r="B525" s="718" t="s">
        <v>9</v>
      </c>
      <c r="C525" s="725" t="s">
        <v>2379</v>
      </c>
      <c r="D525" s="655" t="s">
        <v>62</v>
      </c>
      <c r="E525" s="747"/>
      <c r="F525" s="747"/>
      <c r="G525" s="747"/>
      <c r="H525" s="743"/>
      <c r="I525" s="747"/>
      <c r="J525" s="747"/>
      <c r="K525" s="747"/>
      <c r="L525" s="747"/>
      <c r="M525" s="743"/>
      <c r="N525" s="747"/>
    </row>
    <row r="526" spans="2:14" x14ac:dyDescent="0.25">
      <c r="B526" s="718" t="s">
        <v>9</v>
      </c>
      <c r="C526" s="730" t="s">
        <v>2372</v>
      </c>
      <c r="D526" s="655" t="s">
        <v>62</v>
      </c>
      <c r="E526" s="747"/>
      <c r="F526" s="747"/>
      <c r="G526" s="747"/>
      <c r="H526" s="743"/>
      <c r="I526" s="747"/>
      <c r="J526" s="747"/>
      <c r="K526" s="747"/>
      <c r="L526" s="747"/>
      <c r="M526" s="743"/>
      <c r="N526" s="747"/>
    </row>
    <row r="527" spans="2:14" x14ac:dyDescent="0.25">
      <c r="B527" s="718" t="s">
        <v>9</v>
      </c>
      <c r="C527" s="731" t="s">
        <v>2371</v>
      </c>
      <c r="D527" s="655" t="s">
        <v>62</v>
      </c>
      <c r="E527" s="747"/>
      <c r="F527" s="747"/>
      <c r="G527" s="747"/>
      <c r="H527" s="743"/>
      <c r="I527" s="747"/>
      <c r="J527" s="747"/>
      <c r="K527" s="747"/>
      <c r="L527" s="747"/>
      <c r="M527" s="743"/>
      <c r="N527" s="747"/>
    </row>
    <row r="528" spans="2:14" x14ac:dyDescent="0.25">
      <c r="B528" s="718" t="s">
        <v>9</v>
      </c>
      <c r="C528" s="730" t="s">
        <v>2370</v>
      </c>
      <c r="D528" s="655" t="s">
        <v>37</v>
      </c>
      <c r="E528" s="747"/>
      <c r="F528" s="747"/>
      <c r="G528" s="747"/>
      <c r="H528" s="743"/>
      <c r="I528" s="747"/>
      <c r="J528" s="747"/>
      <c r="K528" s="747"/>
      <c r="L528" s="747"/>
      <c r="M528" s="743"/>
      <c r="N528" s="747"/>
    </row>
    <row r="529" spans="2:14" x14ac:dyDescent="0.25">
      <c r="B529" s="718" t="s">
        <v>9</v>
      </c>
      <c r="C529" s="730" t="s">
        <v>2369</v>
      </c>
      <c r="D529" s="655" t="s">
        <v>37</v>
      </c>
      <c r="E529" s="747"/>
      <c r="F529" s="747"/>
      <c r="G529" s="747"/>
      <c r="H529" s="743"/>
      <c r="I529" s="747"/>
      <c r="J529" s="747"/>
      <c r="K529" s="747"/>
      <c r="L529" s="747"/>
      <c r="M529" s="743"/>
      <c r="N529" s="747"/>
    </row>
    <row r="530" spans="2:14" x14ac:dyDescent="0.25">
      <c r="B530" s="718" t="s">
        <v>9</v>
      </c>
      <c r="C530" s="730" t="s">
        <v>2368</v>
      </c>
      <c r="D530" s="655" t="s">
        <v>37</v>
      </c>
      <c r="E530" s="747"/>
      <c r="F530" s="747"/>
      <c r="G530" s="747"/>
      <c r="H530" s="743"/>
      <c r="I530" s="747"/>
      <c r="J530" s="747"/>
      <c r="K530" s="747"/>
      <c r="L530" s="747"/>
      <c r="M530" s="743"/>
      <c r="N530" s="747"/>
    </row>
    <row r="531" spans="2:14" x14ac:dyDescent="0.25">
      <c r="B531" s="718" t="s">
        <v>9</v>
      </c>
      <c r="C531" s="688" t="s">
        <v>711</v>
      </c>
      <c r="D531" s="655" t="s">
        <v>62</v>
      </c>
      <c r="E531" s="747">
        <v>0</v>
      </c>
      <c r="F531" s="747">
        <v>0</v>
      </c>
      <c r="G531" s="747">
        <v>6</v>
      </c>
      <c r="H531" s="743">
        <v>0</v>
      </c>
      <c r="I531" s="747">
        <v>0</v>
      </c>
      <c r="J531" s="747">
        <v>0</v>
      </c>
      <c r="K531" s="747">
        <v>0</v>
      </c>
      <c r="L531" s="747">
        <v>20</v>
      </c>
      <c r="M531" s="743">
        <v>0</v>
      </c>
      <c r="N531" s="747">
        <v>0</v>
      </c>
    </row>
    <row r="532" spans="2:14" x14ac:dyDescent="0.25">
      <c r="B532" s="718" t="s">
        <v>9</v>
      </c>
      <c r="C532" s="688" t="s">
        <v>712</v>
      </c>
      <c r="D532" s="655" t="s">
        <v>62</v>
      </c>
      <c r="E532" s="747">
        <v>0</v>
      </c>
      <c r="F532" s="747">
        <v>0</v>
      </c>
      <c r="G532" s="747">
        <v>20</v>
      </c>
      <c r="H532" s="743">
        <v>0</v>
      </c>
      <c r="I532" s="747">
        <v>0</v>
      </c>
      <c r="J532" s="747">
        <v>0</v>
      </c>
      <c r="K532" s="747">
        <v>0</v>
      </c>
      <c r="L532" s="747">
        <v>40</v>
      </c>
      <c r="M532" s="743">
        <v>0</v>
      </c>
      <c r="N532" s="747">
        <v>0</v>
      </c>
    </row>
    <row r="533" spans="2:14" x14ac:dyDescent="0.25">
      <c r="B533" s="718" t="s">
        <v>9</v>
      </c>
      <c r="C533" s="688" t="s">
        <v>713</v>
      </c>
      <c r="D533" s="655" t="s">
        <v>62</v>
      </c>
      <c r="E533" s="747">
        <v>0</v>
      </c>
      <c r="F533" s="747">
        <v>0</v>
      </c>
      <c r="G533" s="747">
        <v>6</v>
      </c>
      <c r="H533" s="743">
        <v>0</v>
      </c>
      <c r="I533" s="747">
        <v>0</v>
      </c>
      <c r="J533" s="747">
        <v>0</v>
      </c>
      <c r="K533" s="747">
        <v>0</v>
      </c>
      <c r="L533" s="747">
        <v>20</v>
      </c>
      <c r="M533" s="743">
        <v>0</v>
      </c>
      <c r="N533" s="747">
        <v>0</v>
      </c>
    </row>
    <row r="534" spans="2:14" x14ac:dyDescent="0.25">
      <c r="B534" s="718" t="s">
        <v>9</v>
      </c>
      <c r="C534" s="688" t="s">
        <v>1373</v>
      </c>
      <c r="D534" s="655" t="s">
        <v>37</v>
      </c>
      <c r="E534" s="747">
        <v>0</v>
      </c>
      <c r="F534" s="747">
        <v>0</v>
      </c>
      <c r="G534" s="747">
        <v>80</v>
      </c>
      <c r="H534" s="743">
        <v>0</v>
      </c>
      <c r="I534" s="747">
        <v>0</v>
      </c>
      <c r="J534" s="747">
        <v>0</v>
      </c>
      <c r="K534" s="747">
        <v>0</v>
      </c>
      <c r="L534" s="747">
        <v>200</v>
      </c>
      <c r="M534" s="743">
        <v>0</v>
      </c>
      <c r="N534" s="747">
        <v>0</v>
      </c>
    </row>
    <row r="535" spans="2:14" x14ac:dyDescent="0.25">
      <c r="B535" s="718" t="s">
        <v>9</v>
      </c>
      <c r="C535" s="688" t="s">
        <v>1374</v>
      </c>
      <c r="D535" s="655" t="s">
        <v>62</v>
      </c>
      <c r="E535" s="747">
        <v>0</v>
      </c>
      <c r="F535" s="747">
        <v>0</v>
      </c>
      <c r="G535" s="747">
        <v>80</v>
      </c>
      <c r="H535" s="743">
        <v>0</v>
      </c>
      <c r="I535" s="747">
        <v>0</v>
      </c>
      <c r="J535" s="747">
        <v>0</v>
      </c>
      <c r="K535" s="747">
        <v>0</v>
      </c>
      <c r="L535" s="747">
        <v>150</v>
      </c>
      <c r="M535" s="743">
        <v>0</v>
      </c>
      <c r="N535" s="747">
        <v>0</v>
      </c>
    </row>
    <row r="536" spans="2:14" x14ac:dyDescent="0.25">
      <c r="B536" s="718" t="s">
        <v>9</v>
      </c>
      <c r="C536" s="688" t="s">
        <v>714</v>
      </c>
      <c r="D536" s="655" t="s">
        <v>37</v>
      </c>
      <c r="E536" s="747">
        <v>0</v>
      </c>
      <c r="F536" s="747">
        <v>0</v>
      </c>
      <c r="G536" s="747">
        <v>0</v>
      </c>
      <c r="H536" s="743">
        <v>0</v>
      </c>
      <c r="I536" s="747">
        <v>0</v>
      </c>
      <c r="J536" s="747">
        <v>0</v>
      </c>
      <c r="K536" s="747">
        <v>0</v>
      </c>
      <c r="L536" s="747">
        <v>20</v>
      </c>
      <c r="M536" s="743">
        <v>0</v>
      </c>
      <c r="N536" s="747">
        <v>0</v>
      </c>
    </row>
    <row r="537" spans="2:14" x14ac:dyDescent="0.25">
      <c r="B537" s="718" t="s">
        <v>9</v>
      </c>
      <c r="C537" s="688" t="s">
        <v>1375</v>
      </c>
      <c r="D537" s="655" t="s">
        <v>37</v>
      </c>
      <c r="E537" s="747">
        <v>12</v>
      </c>
      <c r="F537" s="747">
        <v>0</v>
      </c>
      <c r="G537" s="747">
        <v>20</v>
      </c>
      <c r="H537" s="743">
        <v>0</v>
      </c>
      <c r="I537" s="747">
        <v>3</v>
      </c>
      <c r="J537" s="747">
        <v>0</v>
      </c>
      <c r="K537" s="747">
        <v>0</v>
      </c>
      <c r="L537" s="747">
        <v>60</v>
      </c>
      <c r="M537" s="743">
        <v>0</v>
      </c>
      <c r="N537" s="747">
        <v>5</v>
      </c>
    </row>
    <row r="538" spans="2:14" x14ac:dyDescent="0.25">
      <c r="B538" s="718" t="s">
        <v>9</v>
      </c>
      <c r="C538" s="688" t="s">
        <v>2361</v>
      </c>
      <c r="D538" s="655" t="s">
        <v>37</v>
      </c>
      <c r="E538" s="747"/>
      <c r="F538" s="747"/>
      <c r="G538" s="747"/>
      <c r="H538" s="743"/>
      <c r="I538" s="747"/>
      <c r="J538" s="747"/>
      <c r="K538" s="747"/>
      <c r="L538" s="747">
        <v>20</v>
      </c>
      <c r="M538" s="743"/>
      <c r="N538" s="747"/>
    </row>
    <row r="539" spans="2:14" x14ac:dyDescent="0.25">
      <c r="B539" s="718" t="s">
        <v>9</v>
      </c>
      <c r="C539" s="688" t="s">
        <v>717</v>
      </c>
      <c r="D539" s="655" t="s">
        <v>32</v>
      </c>
      <c r="E539" s="747">
        <v>0</v>
      </c>
      <c r="F539" s="747">
        <v>0</v>
      </c>
      <c r="G539" s="747">
        <v>0</v>
      </c>
      <c r="H539" s="743">
        <v>0</v>
      </c>
      <c r="I539" s="747">
        <v>0</v>
      </c>
      <c r="J539" s="747">
        <v>0</v>
      </c>
      <c r="K539" s="747">
        <v>0</v>
      </c>
      <c r="L539" s="747">
        <v>0</v>
      </c>
      <c r="M539" s="743">
        <v>0</v>
      </c>
      <c r="N539" s="747">
        <v>0</v>
      </c>
    </row>
    <row r="540" spans="2:14" x14ac:dyDescent="0.25">
      <c r="B540" s="718" t="s">
        <v>9</v>
      </c>
      <c r="C540" s="688" t="s">
        <v>718</v>
      </c>
      <c r="D540" s="655" t="s">
        <v>32</v>
      </c>
      <c r="E540" s="747">
        <v>50</v>
      </c>
      <c r="F540" s="747">
        <v>0</v>
      </c>
      <c r="G540" s="747">
        <v>0</v>
      </c>
      <c r="H540" s="743">
        <v>0</v>
      </c>
      <c r="I540" s="747">
        <v>0</v>
      </c>
      <c r="J540" s="747">
        <v>800</v>
      </c>
      <c r="K540" s="747">
        <v>0</v>
      </c>
      <c r="L540" s="747">
        <v>0</v>
      </c>
      <c r="M540" s="743">
        <v>0</v>
      </c>
      <c r="N540" s="747">
        <v>0</v>
      </c>
    </row>
    <row r="541" spans="2:14" ht="30" x14ac:dyDescent="0.25">
      <c r="B541" s="718" t="s">
        <v>9</v>
      </c>
      <c r="C541" s="658" t="s">
        <v>2077</v>
      </c>
      <c r="D541" s="655" t="s">
        <v>32</v>
      </c>
      <c r="E541" s="747">
        <v>0</v>
      </c>
      <c r="F541" s="747">
        <v>0</v>
      </c>
      <c r="G541" s="747">
        <v>0</v>
      </c>
      <c r="H541" s="743">
        <v>0</v>
      </c>
      <c r="I541" s="747">
        <v>0</v>
      </c>
      <c r="J541" s="747">
        <v>200</v>
      </c>
      <c r="K541" s="747">
        <v>0</v>
      </c>
      <c r="L541" s="747">
        <v>0</v>
      </c>
      <c r="M541" s="743">
        <v>0</v>
      </c>
      <c r="N541" s="747">
        <v>0</v>
      </c>
    </row>
    <row r="542" spans="2:14" x14ac:dyDescent="0.25">
      <c r="B542" s="718" t="s">
        <v>9</v>
      </c>
      <c r="C542" s="658" t="s">
        <v>2078</v>
      </c>
      <c r="D542" s="655" t="s">
        <v>32</v>
      </c>
      <c r="E542" s="747">
        <v>0</v>
      </c>
      <c r="F542" s="747">
        <v>0</v>
      </c>
      <c r="G542" s="747">
        <v>0</v>
      </c>
      <c r="H542" s="743">
        <v>0</v>
      </c>
      <c r="I542" s="747">
        <v>0</v>
      </c>
      <c r="J542" s="747">
        <v>80</v>
      </c>
      <c r="K542" s="747">
        <v>0</v>
      </c>
      <c r="L542" s="747">
        <v>0</v>
      </c>
      <c r="M542" s="743">
        <v>0</v>
      </c>
      <c r="N542" s="747">
        <v>0</v>
      </c>
    </row>
    <row r="543" spans="2:14" x14ac:dyDescent="0.25">
      <c r="B543" s="657" t="s">
        <v>9</v>
      </c>
      <c r="C543" s="688" t="s">
        <v>1389</v>
      </c>
      <c r="D543" s="655" t="s">
        <v>32</v>
      </c>
      <c r="E543" s="747">
        <v>0</v>
      </c>
      <c r="F543" s="747">
        <v>0</v>
      </c>
      <c r="G543" s="747">
        <v>0</v>
      </c>
      <c r="H543" s="743">
        <v>0</v>
      </c>
      <c r="I543" s="747">
        <v>0</v>
      </c>
      <c r="J543" s="747">
        <v>2000</v>
      </c>
      <c r="K543" s="747">
        <v>0</v>
      </c>
      <c r="L543" s="747">
        <v>0</v>
      </c>
      <c r="M543" s="743">
        <v>0</v>
      </c>
      <c r="N543" s="747">
        <v>0</v>
      </c>
    </row>
    <row r="544" spans="2:14" s="517" customFormat="1" x14ac:dyDescent="0.25">
      <c r="B544" s="362" t="s">
        <v>10</v>
      </c>
      <c r="C544" s="688" t="s">
        <v>468</v>
      </c>
      <c r="D544" s="655" t="s">
        <v>37</v>
      </c>
      <c r="E544" s="747">
        <v>0</v>
      </c>
      <c r="F544" s="747">
        <v>0</v>
      </c>
      <c r="G544" s="747">
        <v>20</v>
      </c>
      <c r="H544" s="743">
        <v>0</v>
      </c>
      <c r="I544" s="747">
        <v>0</v>
      </c>
      <c r="J544" s="747">
        <v>0</v>
      </c>
      <c r="K544" s="747">
        <v>0</v>
      </c>
      <c r="L544" s="747">
        <v>20</v>
      </c>
      <c r="M544" s="743">
        <v>0</v>
      </c>
      <c r="N544" s="747">
        <v>0</v>
      </c>
    </row>
    <row r="545" spans="2:14" s="517" customFormat="1" x14ac:dyDescent="0.25">
      <c r="B545" s="718" t="s">
        <v>10</v>
      </c>
      <c r="C545" s="688" t="s">
        <v>790</v>
      </c>
      <c r="D545" s="655" t="s">
        <v>37</v>
      </c>
      <c r="E545" s="747">
        <v>0</v>
      </c>
      <c r="F545" s="747">
        <v>0</v>
      </c>
      <c r="G545" s="747">
        <v>1</v>
      </c>
      <c r="H545" s="743">
        <v>0</v>
      </c>
      <c r="I545" s="747">
        <v>0</v>
      </c>
      <c r="J545" s="747">
        <v>0</v>
      </c>
      <c r="K545" s="747">
        <v>0</v>
      </c>
      <c r="L545" s="747">
        <v>2</v>
      </c>
      <c r="M545" s="743">
        <v>0</v>
      </c>
      <c r="N545" s="747">
        <v>0</v>
      </c>
    </row>
    <row r="546" spans="2:14" s="517" customFormat="1" x14ac:dyDescent="0.25">
      <c r="B546" s="718" t="s">
        <v>10</v>
      </c>
      <c r="C546" s="688" t="s">
        <v>464</v>
      </c>
      <c r="D546" s="655" t="s">
        <v>37</v>
      </c>
      <c r="E546" s="747">
        <v>0</v>
      </c>
      <c r="F546" s="747">
        <v>0</v>
      </c>
      <c r="G546" s="747">
        <v>2</v>
      </c>
      <c r="H546" s="743">
        <v>0</v>
      </c>
      <c r="I546" s="747">
        <v>0</v>
      </c>
      <c r="J546" s="747">
        <v>0</v>
      </c>
      <c r="K546" s="747">
        <v>0</v>
      </c>
      <c r="L546" s="747">
        <v>4</v>
      </c>
      <c r="M546" s="743">
        <v>0</v>
      </c>
      <c r="N546" s="747">
        <v>0</v>
      </c>
    </row>
    <row r="547" spans="2:14" s="517" customFormat="1" x14ac:dyDescent="0.25">
      <c r="B547" s="718" t="s">
        <v>10</v>
      </c>
      <c r="C547" s="688" t="s">
        <v>789</v>
      </c>
      <c r="D547" s="655" t="s">
        <v>37</v>
      </c>
      <c r="E547" s="747">
        <v>0</v>
      </c>
      <c r="F547" s="747">
        <v>0</v>
      </c>
      <c r="G547" s="747">
        <v>1</v>
      </c>
      <c r="H547" s="743">
        <v>0</v>
      </c>
      <c r="I547" s="747">
        <v>0</v>
      </c>
      <c r="J547" s="747">
        <v>0</v>
      </c>
      <c r="K547" s="747">
        <v>0</v>
      </c>
      <c r="L547" s="747">
        <v>3</v>
      </c>
      <c r="M547" s="743">
        <v>0</v>
      </c>
      <c r="N547" s="747">
        <v>0</v>
      </c>
    </row>
    <row r="548" spans="2:14" s="517" customFormat="1" x14ac:dyDescent="0.25">
      <c r="B548" s="718" t="s">
        <v>10</v>
      </c>
      <c r="C548" s="688" t="s">
        <v>788</v>
      </c>
      <c r="D548" s="655" t="s">
        <v>37</v>
      </c>
      <c r="E548" s="747">
        <v>0</v>
      </c>
      <c r="F548" s="747">
        <v>0</v>
      </c>
      <c r="G548" s="747">
        <v>1</v>
      </c>
      <c r="H548" s="743">
        <v>0</v>
      </c>
      <c r="I548" s="747">
        <v>0</v>
      </c>
      <c r="J548" s="747">
        <v>0</v>
      </c>
      <c r="K548" s="747">
        <v>0</v>
      </c>
      <c r="L548" s="747">
        <v>2</v>
      </c>
      <c r="M548" s="743">
        <v>0</v>
      </c>
      <c r="N548" s="747">
        <v>0</v>
      </c>
    </row>
    <row r="549" spans="2:14" s="517" customFormat="1" x14ac:dyDescent="0.25">
      <c r="B549" s="718" t="s">
        <v>10</v>
      </c>
      <c r="C549" s="688" t="s">
        <v>465</v>
      </c>
      <c r="D549" s="655" t="s">
        <v>37</v>
      </c>
      <c r="E549" s="747">
        <v>0</v>
      </c>
      <c r="F549" s="747">
        <v>0</v>
      </c>
      <c r="G549" s="747">
        <v>0</v>
      </c>
      <c r="H549" s="743">
        <v>0</v>
      </c>
      <c r="I549" s="747">
        <v>0</v>
      </c>
      <c r="J549" s="747">
        <v>0</v>
      </c>
      <c r="K549" s="747">
        <v>0</v>
      </c>
      <c r="L549" s="747">
        <v>0</v>
      </c>
      <c r="M549" s="743">
        <v>0</v>
      </c>
      <c r="N549" s="747">
        <v>0</v>
      </c>
    </row>
    <row r="550" spans="2:14" s="517" customFormat="1" x14ac:dyDescent="0.25">
      <c r="B550" s="718" t="s">
        <v>10</v>
      </c>
      <c r="C550" s="688" t="s">
        <v>1887</v>
      </c>
      <c r="D550" s="655" t="s">
        <v>37</v>
      </c>
      <c r="E550" s="747">
        <v>0</v>
      </c>
      <c r="F550" s="747">
        <v>0</v>
      </c>
      <c r="G550" s="747">
        <v>1</v>
      </c>
      <c r="H550" s="743">
        <v>0</v>
      </c>
      <c r="I550" s="747">
        <v>0</v>
      </c>
      <c r="J550" s="747">
        <v>0</v>
      </c>
      <c r="K550" s="747">
        <v>0</v>
      </c>
      <c r="L550" s="747">
        <v>0</v>
      </c>
      <c r="M550" s="743">
        <v>0</v>
      </c>
      <c r="N550" s="747">
        <v>0</v>
      </c>
    </row>
    <row r="551" spans="2:14" s="517" customFormat="1" x14ac:dyDescent="0.25">
      <c r="B551" s="657" t="s">
        <v>10</v>
      </c>
      <c r="C551" s="688" t="s">
        <v>466</v>
      </c>
      <c r="D551" s="655" t="s">
        <v>37</v>
      </c>
      <c r="E551" s="747">
        <v>0</v>
      </c>
      <c r="F551" s="747">
        <v>0</v>
      </c>
      <c r="G551" s="747">
        <v>0</v>
      </c>
      <c r="H551" s="743">
        <v>0</v>
      </c>
      <c r="I551" s="747">
        <v>0</v>
      </c>
      <c r="J551" s="747">
        <v>0</v>
      </c>
      <c r="K551" s="747">
        <v>0</v>
      </c>
      <c r="L551" s="747">
        <v>0</v>
      </c>
      <c r="M551" s="743">
        <v>0</v>
      </c>
      <c r="N551" s="747">
        <v>0</v>
      </c>
    </row>
    <row r="552" spans="2:14" s="517" customFormat="1" x14ac:dyDescent="0.25">
      <c r="B552" s="362" t="s">
        <v>11</v>
      </c>
      <c r="C552" s="688" t="s">
        <v>1581</v>
      </c>
      <c r="D552" s="107" t="s">
        <v>37</v>
      </c>
      <c r="E552" s="747">
        <v>0</v>
      </c>
      <c r="F552" s="747">
        <v>0</v>
      </c>
      <c r="G552" s="747">
        <v>8</v>
      </c>
      <c r="H552" s="743">
        <v>0</v>
      </c>
      <c r="I552" s="747">
        <v>0</v>
      </c>
      <c r="J552" s="747">
        <v>0</v>
      </c>
      <c r="K552" s="747">
        <v>0</v>
      </c>
      <c r="L552" s="747">
        <v>14</v>
      </c>
      <c r="M552" s="743">
        <v>0</v>
      </c>
      <c r="N552" s="747">
        <v>0</v>
      </c>
    </row>
    <row r="553" spans="2:14" s="517" customFormat="1" x14ac:dyDescent="0.25">
      <c r="B553" s="718" t="s">
        <v>11</v>
      </c>
      <c r="C553" s="688" t="s">
        <v>1582</v>
      </c>
      <c r="D553" s="107" t="s">
        <v>37</v>
      </c>
      <c r="E553" s="747">
        <v>0</v>
      </c>
      <c r="F553" s="747">
        <v>0</v>
      </c>
      <c r="G553" s="747">
        <v>2</v>
      </c>
      <c r="H553" s="743">
        <v>0</v>
      </c>
      <c r="I553" s="747">
        <v>0</v>
      </c>
      <c r="J553" s="747">
        <v>0</v>
      </c>
      <c r="K553" s="747">
        <v>0</v>
      </c>
      <c r="L553" s="747">
        <v>2</v>
      </c>
      <c r="M553" s="743">
        <v>0</v>
      </c>
      <c r="N553" s="747">
        <v>0</v>
      </c>
    </row>
    <row r="554" spans="2:14" x14ac:dyDescent="0.25">
      <c r="B554" s="718" t="s">
        <v>11</v>
      </c>
      <c r="C554" s="689" t="s">
        <v>1583</v>
      </c>
      <c r="D554" s="107" t="s">
        <v>37</v>
      </c>
      <c r="E554" s="747">
        <v>0</v>
      </c>
      <c r="F554" s="747">
        <v>0</v>
      </c>
      <c r="G554" s="747">
        <v>1</v>
      </c>
      <c r="H554" s="743">
        <v>0</v>
      </c>
      <c r="I554" s="747">
        <v>0</v>
      </c>
      <c r="J554" s="747">
        <v>0</v>
      </c>
      <c r="K554" s="747">
        <v>0</v>
      </c>
      <c r="L554" s="747">
        <v>2</v>
      </c>
      <c r="M554" s="743">
        <v>0</v>
      </c>
      <c r="N554" s="747">
        <v>0</v>
      </c>
    </row>
    <row r="555" spans="2:14" x14ac:dyDescent="0.25">
      <c r="B555" s="718" t="s">
        <v>11</v>
      </c>
      <c r="C555" s="688" t="s">
        <v>1584</v>
      </c>
      <c r="D555" s="107" t="s">
        <v>37</v>
      </c>
      <c r="E555" s="747">
        <v>0</v>
      </c>
      <c r="F555" s="747">
        <v>0</v>
      </c>
      <c r="G555" s="747">
        <v>1</v>
      </c>
      <c r="H555" s="743">
        <v>0</v>
      </c>
      <c r="I555" s="747">
        <v>0</v>
      </c>
      <c r="J555" s="747">
        <v>0</v>
      </c>
      <c r="K555" s="747">
        <v>0</v>
      </c>
      <c r="L555" s="747">
        <v>2</v>
      </c>
      <c r="M555" s="743">
        <v>0</v>
      </c>
      <c r="N555" s="747">
        <v>0</v>
      </c>
    </row>
    <row r="556" spans="2:14" ht="30" x14ac:dyDescent="0.25">
      <c r="B556" s="718" t="s">
        <v>11</v>
      </c>
      <c r="C556" s="688" t="s">
        <v>1585</v>
      </c>
      <c r="D556" s="107" t="s">
        <v>37</v>
      </c>
      <c r="E556" s="747">
        <v>0</v>
      </c>
      <c r="F556" s="747">
        <v>0</v>
      </c>
      <c r="G556" s="747">
        <v>1</v>
      </c>
      <c r="H556" s="743">
        <v>0</v>
      </c>
      <c r="I556" s="747">
        <v>0</v>
      </c>
      <c r="J556" s="747">
        <v>0</v>
      </c>
      <c r="K556" s="747">
        <v>0</v>
      </c>
      <c r="L556" s="747">
        <v>1</v>
      </c>
      <c r="M556" s="743">
        <v>0</v>
      </c>
      <c r="N556" s="747">
        <v>0</v>
      </c>
    </row>
    <row r="557" spans="2:14" x14ac:dyDescent="0.25">
      <c r="B557" s="718" t="s">
        <v>11</v>
      </c>
      <c r="C557" s="688" t="s">
        <v>1586</v>
      </c>
      <c r="D557" s="107" t="s">
        <v>37</v>
      </c>
      <c r="E557" s="747">
        <v>0</v>
      </c>
      <c r="F557" s="747">
        <v>0</v>
      </c>
      <c r="G557" s="747">
        <v>3</v>
      </c>
      <c r="H557" s="743">
        <v>0</v>
      </c>
      <c r="I557" s="747">
        <v>0</v>
      </c>
      <c r="J557" s="747">
        <v>0</v>
      </c>
      <c r="K557" s="747">
        <v>0</v>
      </c>
      <c r="L557" s="747">
        <v>6</v>
      </c>
      <c r="M557" s="743">
        <v>0</v>
      </c>
      <c r="N557" s="747">
        <v>0</v>
      </c>
    </row>
    <row r="558" spans="2:14" x14ac:dyDescent="0.25">
      <c r="B558" s="718" t="s">
        <v>11</v>
      </c>
      <c r="C558" s="688" t="s">
        <v>469</v>
      </c>
      <c r="D558" s="107" t="s">
        <v>37</v>
      </c>
      <c r="E558" s="747">
        <v>0</v>
      </c>
      <c r="F558" s="747">
        <v>0</v>
      </c>
      <c r="G558" s="747">
        <v>32</v>
      </c>
      <c r="H558" s="743">
        <v>0</v>
      </c>
      <c r="I558" s="747">
        <v>0</v>
      </c>
      <c r="J558" s="747">
        <v>0</v>
      </c>
      <c r="K558" s="747">
        <v>0</v>
      </c>
      <c r="L558" s="747">
        <v>96</v>
      </c>
      <c r="M558" s="743">
        <v>0</v>
      </c>
      <c r="N558" s="747">
        <v>0</v>
      </c>
    </row>
    <row r="559" spans="2:14" x14ac:dyDescent="0.25">
      <c r="B559" s="718" t="s">
        <v>11</v>
      </c>
      <c r="C559" s="688" t="s">
        <v>470</v>
      </c>
      <c r="D559" s="107" t="s">
        <v>37</v>
      </c>
      <c r="E559" s="747">
        <v>0</v>
      </c>
      <c r="F559" s="747">
        <v>0</v>
      </c>
      <c r="G559" s="747">
        <v>32</v>
      </c>
      <c r="H559" s="743">
        <v>0</v>
      </c>
      <c r="I559" s="747">
        <v>0</v>
      </c>
      <c r="J559" s="747">
        <v>0</v>
      </c>
      <c r="K559" s="747">
        <v>0</v>
      </c>
      <c r="L559" s="747">
        <v>96</v>
      </c>
      <c r="M559" s="743">
        <v>0</v>
      </c>
      <c r="N559" s="747">
        <v>0</v>
      </c>
    </row>
    <row r="560" spans="2:14" x14ac:dyDescent="0.25">
      <c r="B560" s="718" t="s">
        <v>11</v>
      </c>
      <c r="C560" s="689" t="s">
        <v>1587</v>
      </c>
      <c r="D560" s="107" t="s">
        <v>37</v>
      </c>
      <c r="E560" s="747">
        <v>0</v>
      </c>
      <c r="F560" s="747">
        <v>0</v>
      </c>
      <c r="G560" s="747">
        <v>15</v>
      </c>
      <c r="H560" s="743">
        <v>0</v>
      </c>
      <c r="I560" s="747">
        <v>0</v>
      </c>
      <c r="J560" s="747">
        <v>0</v>
      </c>
      <c r="K560" s="747">
        <v>0</v>
      </c>
      <c r="L560" s="747">
        <v>5</v>
      </c>
      <c r="M560" s="743">
        <v>0</v>
      </c>
      <c r="N560" s="747">
        <v>0</v>
      </c>
    </row>
    <row r="561" spans="2:14" x14ac:dyDescent="0.25">
      <c r="B561" s="718" t="s">
        <v>11</v>
      </c>
      <c r="C561" s="689" t="s">
        <v>1588</v>
      </c>
      <c r="D561" s="107" t="s">
        <v>37</v>
      </c>
      <c r="E561" s="747">
        <v>0</v>
      </c>
      <c r="F561" s="747">
        <v>0</v>
      </c>
      <c r="G561" s="747">
        <v>20</v>
      </c>
      <c r="H561" s="743">
        <v>0</v>
      </c>
      <c r="I561" s="747">
        <v>0</v>
      </c>
      <c r="J561" s="747">
        <v>0</v>
      </c>
      <c r="K561" s="747">
        <v>0</v>
      </c>
      <c r="L561" s="747">
        <v>20</v>
      </c>
      <c r="M561" s="743">
        <v>0</v>
      </c>
      <c r="N561" s="747">
        <v>0</v>
      </c>
    </row>
    <row r="562" spans="2:14" x14ac:dyDescent="0.25">
      <c r="B562" s="718" t="s">
        <v>11</v>
      </c>
      <c r="C562" s="689" t="s">
        <v>1589</v>
      </c>
      <c r="D562" s="107" t="s">
        <v>37</v>
      </c>
      <c r="E562" s="747">
        <v>0</v>
      </c>
      <c r="F562" s="747">
        <v>0</v>
      </c>
      <c r="G562" s="747">
        <v>5</v>
      </c>
      <c r="H562" s="743">
        <v>0</v>
      </c>
      <c r="I562" s="747">
        <v>0</v>
      </c>
      <c r="J562" s="747">
        <v>0</v>
      </c>
      <c r="K562" s="747">
        <v>0</v>
      </c>
      <c r="L562" s="747">
        <v>5</v>
      </c>
      <c r="M562" s="743">
        <v>0</v>
      </c>
      <c r="N562" s="747">
        <v>0</v>
      </c>
    </row>
    <row r="563" spans="2:14" x14ac:dyDescent="0.25">
      <c r="B563" s="718" t="s">
        <v>11</v>
      </c>
      <c r="C563" s="688" t="s">
        <v>1590</v>
      </c>
      <c r="D563" s="107" t="s">
        <v>37</v>
      </c>
      <c r="E563" s="747">
        <v>0</v>
      </c>
      <c r="F563" s="747">
        <v>0</v>
      </c>
      <c r="G563" s="747">
        <v>3</v>
      </c>
      <c r="H563" s="743">
        <v>0</v>
      </c>
      <c r="I563" s="747">
        <v>0</v>
      </c>
      <c r="J563" s="747">
        <v>0</v>
      </c>
      <c r="K563" s="747">
        <v>0</v>
      </c>
      <c r="L563" s="747">
        <v>4</v>
      </c>
      <c r="M563" s="743">
        <v>0</v>
      </c>
      <c r="N563" s="747">
        <v>0</v>
      </c>
    </row>
    <row r="564" spans="2:14" x14ac:dyDescent="0.25">
      <c r="B564" s="718" t="s">
        <v>11</v>
      </c>
      <c r="C564" s="688" t="s">
        <v>1591</v>
      </c>
      <c r="D564" s="107" t="s">
        <v>37</v>
      </c>
      <c r="E564" s="747">
        <v>0</v>
      </c>
      <c r="F564" s="747">
        <v>0</v>
      </c>
      <c r="G564" s="747">
        <v>3</v>
      </c>
      <c r="H564" s="743">
        <v>0</v>
      </c>
      <c r="I564" s="747">
        <v>0</v>
      </c>
      <c r="J564" s="747">
        <v>0</v>
      </c>
      <c r="K564" s="747">
        <v>0</v>
      </c>
      <c r="L564" s="747">
        <v>3</v>
      </c>
      <c r="M564" s="743">
        <v>0</v>
      </c>
      <c r="N564" s="747">
        <v>0</v>
      </c>
    </row>
    <row r="565" spans="2:14" x14ac:dyDescent="0.25">
      <c r="B565" s="718" t="s">
        <v>11</v>
      </c>
      <c r="C565" s="688" t="s">
        <v>495</v>
      </c>
      <c r="D565" s="107" t="s">
        <v>37</v>
      </c>
      <c r="E565" s="747">
        <v>0</v>
      </c>
      <c r="F565" s="747">
        <v>0</v>
      </c>
      <c r="G565" s="747">
        <v>32</v>
      </c>
      <c r="H565" s="743">
        <v>0</v>
      </c>
      <c r="I565" s="747">
        <v>0</v>
      </c>
      <c r="J565" s="747">
        <v>0</v>
      </c>
      <c r="K565" s="747">
        <v>0</v>
      </c>
      <c r="L565" s="747">
        <v>96</v>
      </c>
      <c r="M565" s="743">
        <v>0</v>
      </c>
      <c r="N565" s="747">
        <v>0</v>
      </c>
    </row>
    <row r="566" spans="2:14" x14ac:dyDescent="0.25">
      <c r="B566" s="718" t="s">
        <v>11</v>
      </c>
      <c r="C566" s="688" t="s">
        <v>1592</v>
      </c>
      <c r="D566" s="107" t="s">
        <v>37</v>
      </c>
      <c r="E566" s="747">
        <v>0</v>
      </c>
      <c r="F566" s="747">
        <v>0</v>
      </c>
      <c r="G566" s="747">
        <v>1</v>
      </c>
      <c r="H566" s="743">
        <v>0</v>
      </c>
      <c r="I566" s="747">
        <v>0</v>
      </c>
      <c r="J566" s="747">
        <v>0</v>
      </c>
      <c r="K566" s="747">
        <v>0</v>
      </c>
      <c r="L566" s="747">
        <v>1</v>
      </c>
      <c r="M566" s="743">
        <v>0</v>
      </c>
      <c r="N566" s="747">
        <v>0</v>
      </c>
    </row>
    <row r="567" spans="2:14" x14ac:dyDescent="0.25">
      <c r="B567" s="718" t="s">
        <v>11</v>
      </c>
      <c r="C567" s="688" t="s">
        <v>1593</v>
      </c>
      <c r="D567" s="107" t="s">
        <v>37</v>
      </c>
      <c r="E567" s="747">
        <v>0</v>
      </c>
      <c r="F567" s="747">
        <v>0</v>
      </c>
      <c r="G567" s="747">
        <v>1</v>
      </c>
      <c r="H567" s="743">
        <v>0</v>
      </c>
      <c r="I567" s="747">
        <v>0</v>
      </c>
      <c r="J567" s="747">
        <v>0</v>
      </c>
      <c r="K567" s="747">
        <v>0</v>
      </c>
      <c r="L567" s="747">
        <v>1</v>
      </c>
      <c r="M567" s="743">
        <v>0</v>
      </c>
      <c r="N567" s="747">
        <v>0</v>
      </c>
    </row>
    <row r="568" spans="2:14" x14ac:dyDescent="0.25">
      <c r="B568" s="718" t="s">
        <v>11</v>
      </c>
      <c r="C568" s="688" t="s">
        <v>1594</v>
      </c>
      <c r="D568" s="107" t="s">
        <v>37</v>
      </c>
      <c r="E568" s="747">
        <v>0</v>
      </c>
      <c r="F568" s="747">
        <v>0</v>
      </c>
      <c r="G568" s="747">
        <v>1</v>
      </c>
      <c r="H568" s="743">
        <v>0</v>
      </c>
      <c r="I568" s="747">
        <v>0</v>
      </c>
      <c r="J568" s="747">
        <v>0</v>
      </c>
      <c r="K568" s="747">
        <v>0</v>
      </c>
      <c r="L568" s="747">
        <v>1</v>
      </c>
      <c r="M568" s="743">
        <v>0</v>
      </c>
      <c r="N568" s="747">
        <v>0</v>
      </c>
    </row>
    <row r="569" spans="2:14" x14ac:dyDescent="0.25">
      <c r="B569" s="718" t="s">
        <v>11</v>
      </c>
      <c r="C569" s="688" t="s">
        <v>1595</v>
      </c>
      <c r="D569" s="107" t="s">
        <v>37</v>
      </c>
      <c r="E569" s="747">
        <v>0</v>
      </c>
      <c r="F569" s="747">
        <v>0</v>
      </c>
      <c r="G569" s="747">
        <v>1</v>
      </c>
      <c r="H569" s="743">
        <v>0</v>
      </c>
      <c r="I569" s="747">
        <v>0</v>
      </c>
      <c r="J569" s="747">
        <v>0</v>
      </c>
      <c r="K569" s="747">
        <v>0</v>
      </c>
      <c r="L569" s="747">
        <v>1</v>
      </c>
      <c r="M569" s="743">
        <v>0</v>
      </c>
      <c r="N569" s="747">
        <v>0</v>
      </c>
    </row>
    <row r="570" spans="2:14" x14ac:dyDescent="0.25">
      <c r="B570" s="718" t="s">
        <v>11</v>
      </c>
      <c r="C570" s="688" t="s">
        <v>1596</v>
      </c>
      <c r="D570" s="107" t="s">
        <v>37</v>
      </c>
      <c r="E570" s="747">
        <v>0</v>
      </c>
      <c r="F570" s="747">
        <v>0</v>
      </c>
      <c r="G570" s="747">
        <v>1</v>
      </c>
      <c r="H570" s="743">
        <v>0</v>
      </c>
      <c r="I570" s="747">
        <v>0</v>
      </c>
      <c r="J570" s="747">
        <v>0</v>
      </c>
      <c r="K570" s="747">
        <v>0</v>
      </c>
      <c r="L570" s="747">
        <v>1</v>
      </c>
      <c r="M570" s="743">
        <v>0</v>
      </c>
      <c r="N570" s="747">
        <v>0</v>
      </c>
    </row>
    <row r="571" spans="2:14" x14ac:dyDescent="0.25">
      <c r="B571" s="718" t="s">
        <v>11</v>
      </c>
      <c r="C571" s="688" t="s">
        <v>1597</v>
      </c>
      <c r="D571" s="107" t="s">
        <v>37</v>
      </c>
      <c r="E571" s="747">
        <v>0</v>
      </c>
      <c r="F571" s="747">
        <v>0</v>
      </c>
      <c r="G571" s="747">
        <v>1</v>
      </c>
      <c r="H571" s="743">
        <v>0</v>
      </c>
      <c r="I571" s="747">
        <v>0</v>
      </c>
      <c r="J571" s="747">
        <v>0</v>
      </c>
      <c r="K571" s="747">
        <v>0</v>
      </c>
      <c r="L571" s="747">
        <v>1</v>
      </c>
      <c r="M571" s="743">
        <v>0</v>
      </c>
      <c r="N571" s="747">
        <v>0</v>
      </c>
    </row>
    <row r="572" spans="2:14" x14ac:dyDescent="0.25">
      <c r="B572" s="718" t="s">
        <v>11</v>
      </c>
      <c r="C572" s="688" t="s">
        <v>1598</v>
      </c>
      <c r="D572" s="107" t="s">
        <v>37</v>
      </c>
      <c r="E572" s="747">
        <v>0</v>
      </c>
      <c r="F572" s="747">
        <v>0</v>
      </c>
      <c r="G572" s="747">
        <v>0</v>
      </c>
      <c r="H572" s="743">
        <v>0</v>
      </c>
      <c r="I572" s="747">
        <v>0</v>
      </c>
      <c r="J572" s="747">
        <v>0</v>
      </c>
      <c r="K572" s="747">
        <v>0</v>
      </c>
      <c r="L572" s="747">
        <v>1</v>
      </c>
      <c r="M572" s="743">
        <v>0</v>
      </c>
      <c r="N572" s="747">
        <v>0</v>
      </c>
    </row>
    <row r="573" spans="2:14" x14ac:dyDescent="0.25">
      <c r="B573" s="718" t="s">
        <v>11</v>
      </c>
      <c r="C573" s="689" t="s">
        <v>1599</v>
      </c>
      <c r="D573" s="107" t="s">
        <v>37</v>
      </c>
      <c r="E573" s="747">
        <v>0</v>
      </c>
      <c r="F573" s="747">
        <v>0</v>
      </c>
      <c r="G573" s="747">
        <v>1</v>
      </c>
      <c r="H573" s="743">
        <v>0</v>
      </c>
      <c r="I573" s="747">
        <v>0</v>
      </c>
      <c r="J573" s="747">
        <v>0</v>
      </c>
      <c r="K573" s="747">
        <v>0</v>
      </c>
      <c r="L573" s="747">
        <v>1</v>
      </c>
      <c r="M573" s="743">
        <v>0</v>
      </c>
      <c r="N573" s="747">
        <v>0</v>
      </c>
    </row>
    <row r="574" spans="2:14" x14ac:dyDescent="0.25">
      <c r="B574" s="718" t="s">
        <v>11</v>
      </c>
      <c r="C574" s="688" t="s">
        <v>1600</v>
      </c>
      <c r="D574" s="107" t="s">
        <v>37</v>
      </c>
      <c r="E574" s="747">
        <v>0</v>
      </c>
      <c r="F574" s="747">
        <v>0</v>
      </c>
      <c r="G574" s="747">
        <v>1</v>
      </c>
      <c r="H574" s="743">
        <v>0</v>
      </c>
      <c r="I574" s="747">
        <v>0</v>
      </c>
      <c r="J574" s="747">
        <v>0</v>
      </c>
      <c r="K574" s="747">
        <v>0</v>
      </c>
      <c r="L574" s="747">
        <v>1</v>
      </c>
      <c r="M574" s="743">
        <v>0</v>
      </c>
      <c r="N574" s="747">
        <v>0</v>
      </c>
    </row>
    <row r="575" spans="2:14" x14ac:dyDescent="0.25">
      <c r="B575" s="718" t="s">
        <v>11</v>
      </c>
      <c r="C575" s="688" t="s">
        <v>1601</v>
      </c>
      <c r="D575" s="107" t="s">
        <v>37</v>
      </c>
      <c r="E575" s="747">
        <v>0</v>
      </c>
      <c r="F575" s="747">
        <v>0</v>
      </c>
      <c r="G575" s="747">
        <v>1</v>
      </c>
      <c r="H575" s="743">
        <v>0</v>
      </c>
      <c r="I575" s="747">
        <v>0</v>
      </c>
      <c r="J575" s="747">
        <v>0</v>
      </c>
      <c r="K575" s="747">
        <v>0</v>
      </c>
      <c r="L575" s="747">
        <v>1</v>
      </c>
      <c r="M575" s="743">
        <v>0</v>
      </c>
      <c r="N575" s="747">
        <v>0</v>
      </c>
    </row>
    <row r="576" spans="2:14" x14ac:dyDescent="0.25">
      <c r="B576" s="718" t="s">
        <v>11</v>
      </c>
      <c r="C576" s="688" t="s">
        <v>1602</v>
      </c>
      <c r="D576" s="107" t="s">
        <v>37</v>
      </c>
      <c r="E576" s="747">
        <v>0</v>
      </c>
      <c r="F576" s="747">
        <v>0</v>
      </c>
      <c r="G576" s="747">
        <v>1</v>
      </c>
      <c r="H576" s="743">
        <v>0</v>
      </c>
      <c r="I576" s="747">
        <v>0</v>
      </c>
      <c r="J576" s="747">
        <v>0</v>
      </c>
      <c r="K576" s="747">
        <v>0</v>
      </c>
      <c r="L576" s="747">
        <v>1</v>
      </c>
      <c r="M576" s="743">
        <v>0</v>
      </c>
      <c r="N576" s="747">
        <v>0</v>
      </c>
    </row>
    <row r="577" spans="2:14" x14ac:dyDescent="0.25">
      <c r="B577" s="718" t="s">
        <v>11</v>
      </c>
      <c r="C577" s="689" t="s">
        <v>1603</v>
      </c>
      <c r="D577" s="107" t="s">
        <v>37</v>
      </c>
      <c r="E577" s="747">
        <v>0</v>
      </c>
      <c r="F577" s="747">
        <v>0</v>
      </c>
      <c r="G577" s="747">
        <v>1</v>
      </c>
      <c r="H577" s="743">
        <v>0</v>
      </c>
      <c r="I577" s="747">
        <v>0</v>
      </c>
      <c r="J577" s="747">
        <v>0</v>
      </c>
      <c r="K577" s="747">
        <v>0</v>
      </c>
      <c r="L577" s="747">
        <v>1</v>
      </c>
      <c r="M577" s="743">
        <v>0</v>
      </c>
      <c r="N577" s="747">
        <v>0</v>
      </c>
    </row>
    <row r="578" spans="2:14" x14ac:dyDescent="0.25">
      <c r="B578" s="718" t="s">
        <v>11</v>
      </c>
      <c r="C578" s="689" t="s">
        <v>1604</v>
      </c>
      <c r="D578" s="107" t="s">
        <v>37</v>
      </c>
      <c r="E578" s="747">
        <v>0</v>
      </c>
      <c r="F578" s="747">
        <v>0</v>
      </c>
      <c r="G578" s="747">
        <v>1</v>
      </c>
      <c r="H578" s="743">
        <v>0</v>
      </c>
      <c r="I578" s="747">
        <v>0</v>
      </c>
      <c r="J578" s="747">
        <v>0</v>
      </c>
      <c r="K578" s="747">
        <v>0</v>
      </c>
      <c r="L578" s="747">
        <v>1</v>
      </c>
      <c r="M578" s="743">
        <v>0</v>
      </c>
      <c r="N578" s="747">
        <v>0</v>
      </c>
    </row>
    <row r="579" spans="2:14" x14ac:dyDescent="0.25">
      <c r="B579" s="657" t="s">
        <v>11</v>
      </c>
      <c r="C579" s="689" t="s">
        <v>1605</v>
      </c>
      <c r="D579" s="107" t="s">
        <v>37</v>
      </c>
      <c r="E579" s="747">
        <v>0</v>
      </c>
      <c r="F579" s="747">
        <v>0</v>
      </c>
      <c r="G579" s="747">
        <v>1</v>
      </c>
      <c r="H579" s="743">
        <v>0</v>
      </c>
      <c r="I579" s="747">
        <v>0</v>
      </c>
      <c r="J579" s="747">
        <v>0</v>
      </c>
      <c r="K579" s="747">
        <v>0</v>
      </c>
      <c r="L579" s="747">
        <v>0</v>
      </c>
      <c r="M579" s="743">
        <v>0</v>
      </c>
      <c r="N579" s="747">
        <v>0</v>
      </c>
    </row>
    <row r="580" spans="2:14" s="517" customFormat="1" x14ac:dyDescent="0.25">
      <c r="B580" s="362" t="s">
        <v>892</v>
      </c>
      <c r="C580" s="658" t="s">
        <v>165</v>
      </c>
      <c r="D580" s="655" t="s">
        <v>37</v>
      </c>
      <c r="E580" s="747">
        <v>24</v>
      </c>
      <c r="F580" s="747">
        <v>4</v>
      </c>
      <c r="G580" s="747">
        <v>0</v>
      </c>
      <c r="H580" s="743">
        <v>0</v>
      </c>
      <c r="I580" s="747">
        <v>0</v>
      </c>
      <c r="J580" s="747">
        <v>140</v>
      </c>
      <c r="K580" s="747">
        <v>16</v>
      </c>
      <c r="L580" s="747">
        <v>0</v>
      </c>
      <c r="M580" s="743">
        <v>0</v>
      </c>
      <c r="N580" s="747">
        <v>0</v>
      </c>
    </row>
    <row r="581" spans="2:14" s="517" customFormat="1" x14ac:dyDescent="0.25">
      <c r="B581" s="718" t="s">
        <v>892</v>
      </c>
      <c r="C581" s="658" t="s">
        <v>164</v>
      </c>
      <c r="D581" s="655" t="s">
        <v>37</v>
      </c>
      <c r="E581" s="747">
        <v>48</v>
      </c>
      <c r="F581" s="747">
        <v>4</v>
      </c>
      <c r="G581" s="747">
        <v>1</v>
      </c>
      <c r="H581" s="743">
        <v>0</v>
      </c>
      <c r="I581" s="747">
        <v>0</v>
      </c>
      <c r="J581" s="747">
        <v>150</v>
      </c>
      <c r="K581" s="747">
        <v>16</v>
      </c>
      <c r="L581" s="747">
        <v>5</v>
      </c>
      <c r="M581" s="743">
        <v>0</v>
      </c>
      <c r="N581" s="747">
        <v>0</v>
      </c>
    </row>
    <row r="582" spans="2:14" s="517" customFormat="1" x14ac:dyDescent="0.25">
      <c r="B582" s="718" t="s">
        <v>892</v>
      </c>
      <c r="C582" s="658" t="s">
        <v>346</v>
      </c>
      <c r="D582" s="655" t="s">
        <v>37</v>
      </c>
      <c r="E582" s="747">
        <v>0</v>
      </c>
      <c r="F582" s="747">
        <v>0</v>
      </c>
      <c r="G582" s="747">
        <v>0</v>
      </c>
      <c r="H582" s="743">
        <v>0</v>
      </c>
      <c r="I582" s="747">
        <v>0</v>
      </c>
      <c r="J582" s="747">
        <v>0</v>
      </c>
      <c r="K582" s="747">
        <v>0</v>
      </c>
      <c r="L582" s="747">
        <v>5</v>
      </c>
      <c r="M582" s="743">
        <v>0</v>
      </c>
      <c r="N582" s="747">
        <v>0</v>
      </c>
    </row>
    <row r="583" spans="2:14" s="517" customFormat="1" x14ac:dyDescent="0.25">
      <c r="B583" s="718" t="s">
        <v>892</v>
      </c>
      <c r="C583" s="658" t="s">
        <v>1888</v>
      </c>
      <c r="D583" s="655" t="s">
        <v>37</v>
      </c>
      <c r="E583" s="747">
        <v>0</v>
      </c>
      <c r="F583" s="747">
        <v>0</v>
      </c>
      <c r="G583" s="747">
        <v>0</v>
      </c>
      <c r="H583" s="743">
        <v>0</v>
      </c>
      <c r="I583" s="747">
        <v>0</v>
      </c>
      <c r="J583" s="747">
        <v>0</v>
      </c>
      <c r="K583" s="747">
        <v>0</v>
      </c>
      <c r="L583" s="747">
        <v>0</v>
      </c>
      <c r="M583" s="743">
        <v>0</v>
      </c>
      <c r="N583" s="747">
        <v>0</v>
      </c>
    </row>
    <row r="584" spans="2:14" s="517" customFormat="1" x14ac:dyDescent="0.25">
      <c r="B584" s="718" t="s">
        <v>892</v>
      </c>
      <c r="C584" s="658" t="s">
        <v>347</v>
      </c>
      <c r="D584" s="655" t="s">
        <v>37</v>
      </c>
      <c r="E584" s="747">
        <v>32</v>
      </c>
      <c r="F584" s="747">
        <v>0</v>
      </c>
      <c r="G584" s="747">
        <v>0</v>
      </c>
      <c r="H584" s="743">
        <v>0</v>
      </c>
      <c r="I584" s="747">
        <v>0</v>
      </c>
      <c r="J584" s="747">
        <v>75</v>
      </c>
      <c r="K584" s="747">
        <v>0</v>
      </c>
      <c r="L584" s="747">
        <v>0</v>
      </c>
      <c r="M584" s="743">
        <v>0</v>
      </c>
      <c r="N584" s="747">
        <v>0</v>
      </c>
    </row>
    <row r="585" spans="2:14" s="517" customFormat="1" x14ac:dyDescent="0.25">
      <c r="B585" s="718" t="s">
        <v>892</v>
      </c>
      <c r="C585" s="658" t="s">
        <v>348</v>
      </c>
      <c r="D585" s="655" t="s">
        <v>37</v>
      </c>
      <c r="E585" s="747">
        <v>32</v>
      </c>
      <c r="F585" s="747">
        <v>0</v>
      </c>
      <c r="G585" s="747">
        <v>0</v>
      </c>
      <c r="H585" s="743">
        <v>0</v>
      </c>
      <c r="I585" s="747">
        <v>0</v>
      </c>
      <c r="J585" s="747">
        <v>75</v>
      </c>
      <c r="K585" s="747">
        <v>0</v>
      </c>
      <c r="L585" s="747">
        <v>0</v>
      </c>
      <c r="M585" s="743">
        <v>0</v>
      </c>
      <c r="N585" s="747">
        <v>0</v>
      </c>
    </row>
    <row r="586" spans="2:14" s="517" customFormat="1" x14ac:dyDescent="0.25">
      <c r="B586" s="657" t="s">
        <v>892</v>
      </c>
      <c r="C586" s="658" t="s">
        <v>349</v>
      </c>
      <c r="D586" s="655" t="s">
        <v>37</v>
      </c>
      <c r="E586" s="747">
        <v>32</v>
      </c>
      <c r="F586" s="747">
        <v>0</v>
      </c>
      <c r="G586" s="747">
        <v>0</v>
      </c>
      <c r="H586" s="743">
        <v>0</v>
      </c>
      <c r="I586" s="747">
        <v>0</v>
      </c>
      <c r="J586" s="747">
        <v>75</v>
      </c>
      <c r="K586" s="747">
        <v>0</v>
      </c>
      <c r="L586" s="747">
        <v>0</v>
      </c>
      <c r="M586" s="743">
        <v>0</v>
      </c>
      <c r="N586" s="747">
        <v>0</v>
      </c>
    </row>
    <row r="587" spans="2:14" s="517" customFormat="1" x14ac:dyDescent="0.25">
      <c r="B587" s="362" t="s">
        <v>1606</v>
      </c>
      <c r="C587" s="689" t="s">
        <v>245</v>
      </c>
      <c r="D587" s="655" t="s">
        <v>37</v>
      </c>
      <c r="E587" s="747">
        <v>150</v>
      </c>
      <c r="F587" s="747">
        <v>0</v>
      </c>
      <c r="G587" s="747">
        <v>0</v>
      </c>
      <c r="H587" s="743">
        <v>0</v>
      </c>
      <c r="I587" s="747">
        <v>0</v>
      </c>
      <c r="J587" s="747">
        <v>700</v>
      </c>
      <c r="K587" s="747">
        <v>30</v>
      </c>
      <c r="L587" s="747">
        <v>0</v>
      </c>
      <c r="M587" s="743">
        <v>0</v>
      </c>
      <c r="N587" s="747">
        <v>0</v>
      </c>
    </row>
    <row r="588" spans="2:14" x14ac:dyDescent="0.25">
      <c r="B588" s="718" t="s">
        <v>1606</v>
      </c>
      <c r="C588" s="689" t="s">
        <v>244</v>
      </c>
      <c r="D588" s="655" t="s">
        <v>37</v>
      </c>
      <c r="E588" s="747">
        <v>50</v>
      </c>
      <c r="F588" s="747">
        <v>0</v>
      </c>
      <c r="G588" s="747">
        <v>0</v>
      </c>
      <c r="H588" s="743">
        <v>0</v>
      </c>
      <c r="I588" s="747">
        <v>0</v>
      </c>
      <c r="J588" s="747">
        <v>60</v>
      </c>
      <c r="K588" s="747">
        <v>0</v>
      </c>
      <c r="L588" s="747">
        <v>0</v>
      </c>
      <c r="M588" s="743">
        <v>0</v>
      </c>
      <c r="N588" s="747">
        <v>0</v>
      </c>
    </row>
    <row r="589" spans="2:14" x14ac:dyDescent="0.25">
      <c r="B589" s="718" t="s">
        <v>1606</v>
      </c>
      <c r="C589" s="689" t="s">
        <v>246</v>
      </c>
      <c r="D589" s="655" t="s">
        <v>37</v>
      </c>
      <c r="E589" s="747">
        <v>80</v>
      </c>
      <c r="F589" s="747">
        <v>0</v>
      </c>
      <c r="G589" s="747">
        <v>0</v>
      </c>
      <c r="H589" s="743">
        <v>0</v>
      </c>
      <c r="I589" s="747">
        <v>0</v>
      </c>
      <c r="J589" s="747">
        <v>300</v>
      </c>
      <c r="K589" s="747">
        <v>20</v>
      </c>
      <c r="L589" s="747">
        <v>0</v>
      </c>
      <c r="M589" s="743">
        <v>0</v>
      </c>
      <c r="N589" s="747">
        <v>0</v>
      </c>
    </row>
    <row r="590" spans="2:14" x14ac:dyDescent="0.25">
      <c r="B590" s="718" t="s">
        <v>1606</v>
      </c>
      <c r="C590" s="689" t="s">
        <v>247</v>
      </c>
      <c r="D590" s="655" t="s">
        <v>37</v>
      </c>
      <c r="E590" s="747">
        <v>10</v>
      </c>
      <c r="F590" s="747">
        <v>0</v>
      </c>
      <c r="G590" s="747">
        <v>2</v>
      </c>
      <c r="H590" s="743">
        <v>0</v>
      </c>
      <c r="I590" s="747">
        <v>0</v>
      </c>
      <c r="J590" s="747">
        <v>20</v>
      </c>
      <c r="K590" s="747">
        <v>0</v>
      </c>
      <c r="L590" s="747">
        <v>0</v>
      </c>
      <c r="M590" s="743">
        <v>0</v>
      </c>
      <c r="N590" s="747">
        <v>0</v>
      </c>
    </row>
    <row r="591" spans="2:14" x14ac:dyDescent="0.25">
      <c r="B591" s="718" t="s">
        <v>1606</v>
      </c>
      <c r="C591" s="689" t="s">
        <v>248</v>
      </c>
      <c r="D591" s="655" t="s">
        <v>37</v>
      </c>
      <c r="E591" s="747">
        <v>200</v>
      </c>
      <c r="F591" s="747">
        <v>0</v>
      </c>
      <c r="G591" s="747">
        <v>0</v>
      </c>
      <c r="H591" s="743">
        <v>0</v>
      </c>
      <c r="I591" s="747">
        <v>0</v>
      </c>
      <c r="J591" s="747">
        <v>800</v>
      </c>
      <c r="K591" s="747">
        <v>20</v>
      </c>
      <c r="L591" s="747">
        <v>0</v>
      </c>
      <c r="M591" s="743">
        <v>0</v>
      </c>
      <c r="N591" s="747">
        <v>0</v>
      </c>
    </row>
    <row r="592" spans="2:14" x14ac:dyDescent="0.25">
      <c r="B592" s="718" t="s">
        <v>1606</v>
      </c>
      <c r="C592" s="689" t="s">
        <v>249</v>
      </c>
      <c r="D592" s="655" t="s">
        <v>37</v>
      </c>
      <c r="E592" s="747">
        <v>160</v>
      </c>
      <c r="F592" s="747">
        <v>0</v>
      </c>
      <c r="G592" s="747">
        <v>60</v>
      </c>
      <c r="H592" s="743">
        <v>0</v>
      </c>
      <c r="I592" s="747">
        <v>0</v>
      </c>
      <c r="J592" s="747">
        <v>360</v>
      </c>
      <c r="K592" s="747">
        <v>20</v>
      </c>
      <c r="L592" s="747">
        <v>80</v>
      </c>
      <c r="M592" s="743">
        <v>0</v>
      </c>
      <c r="N592" s="747">
        <v>0</v>
      </c>
    </row>
    <row r="593" spans="2:14" x14ac:dyDescent="0.25">
      <c r="B593" s="718" t="s">
        <v>1606</v>
      </c>
      <c r="C593" s="689" t="s">
        <v>250</v>
      </c>
      <c r="D593" s="655" t="s">
        <v>37</v>
      </c>
      <c r="E593" s="747">
        <v>0</v>
      </c>
      <c r="F593" s="747">
        <v>0</v>
      </c>
      <c r="G593" s="747">
        <v>0</v>
      </c>
      <c r="H593" s="743">
        <v>0</v>
      </c>
      <c r="I593" s="747">
        <v>0</v>
      </c>
      <c r="J593" s="747">
        <v>480</v>
      </c>
      <c r="K593" s="747">
        <v>15</v>
      </c>
      <c r="L593" s="747">
        <v>0</v>
      </c>
      <c r="M593" s="743">
        <v>0</v>
      </c>
      <c r="N593" s="747">
        <v>0</v>
      </c>
    </row>
    <row r="594" spans="2:14" x14ac:dyDescent="0.25">
      <c r="B594" s="718" t="s">
        <v>1606</v>
      </c>
      <c r="C594" s="689" t="s">
        <v>251</v>
      </c>
      <c r="D594" s="655" t="s">
        <v>37</v>
      </c>
      <c r="E594" s="747">
        <v>0</v>
      </c>
      <c r="F594" s="747">
        <v>0</v>
      </c>
      <c r="G594" s="747">
        <v>8</v>
      </c>
      <c r="H594" s="743">
        <v>0</v>
      </c>
      <c r="I594" s="747">
        <v>0</v>
      </c>
      <c r="J594" s="747">
        <v>0</v>
      </c>
      <c r="K594" s="747">
        <v>0</v>
      </c>
      <c r="L594" s="747">
        <v>40</v>
      </c>
      <c r="M594" s="743">
        <v>0</v>
      </c>
      <c r="N594" s="747">
        <v>0</v>
      </c>
    </row>
    <row r="595" spans="2:14" x14ac:dyDescent="0.25">
      <c r="B595" s="718" t="s">
        <v>1606</v>
      </c>
      <c r="C595" s="689" t="s">
        <v>252</v>
      </c>
      <c r="D595" s="655" t="s">
        <v>37</v>
      </c>
      <c r="E595" s="747">
        <v>0</v>
      </c>
      <c r="F595" s="747">
        <v>0</v>
      </c>
      <c r="G595" s="747">
        <v>100</v>
      </c>
      <c r="H595" s="743">
        <v>0</v>
      </c>
      <c r="I595" s="747">
        <v>0</v>
      </c>
      <c r="J595" s="747">
        <v>0</v>
      </c>
      <c r="K595" s="747">
        <v>0</v>
      </c>
      <c r="L595" s="747">
        <v>120</v>
      </c>
      <c r="M595" s="743">
        <v>0</v>
      </c>
      <c r="N595" s="747">
        <v>0</v>
      </c>
    </row>
    <row r="596" spans="2:14" x14ac:dyDescent="0.25">
      <c r="B596" s="718" t="s">
        <v>1606</v>
      </c>
      <c r="C596" s="689" t="s">
        <v>253</v>
      </c>
      <c r="D596" s="655" t="s">
        <v>37</v>
      </c>
      <c r="E596" s="747">
        <v>0</v>
      </c>
      <c r="F596" s="747">
        <v>0</v>
      </c>
      <c r="G596" s="747">
        <v>0</v>
      </c>
      <c r="H596" s="743">
        <v>0</v>
      </c>
      <c r="I596" s="747">
        <v>0</v>
      </c>
      <c r="J596" s="747">
        <v>0</v>
      </c>
      <c r="K596" s="747">
        <v>0</v>
      </c>
      <c r="L596" s="747">
        <v>0</v>
      </c>
      <c r="M596" s="743">
        <v>0</v>
      </c>
      <c r="N596" s="747">
        <v>0</v>
      </c>
    </row>
    <row r="597" spans="2:14" x14ac:dyDescent="0.25">
      <c r="B597" s="718" t="s">
        <v>1606</v>
      </c>
      <c r="C597" s="689" t="s">
        <v>254</v>
      </c>
      <c r="D597" s="655" t="s">
        <v>37</v>
      </c>
      <c r="E597" s="747">
        <v>0</v>
      </c>
      <c r="F597" s="747">
        <v>0</v>
      </c>
      <c r="G597" s="747">
        <v>0</v>
      </c>
      <c r="H597" s="743">
        <v>0</v>
      </c>
      <c r="I597" s="747">
        <v>0</v>
      </c>
      <c r="J597" s="747">
        <v>0</v>
      </c>
      <c r="K597" s="747">
        <v>0</v>
      </c>
      <c r="L597" s="747">
        <v>0</v>
      </c>
      <c r="M597" s="743">
        <v>0</v>
      </c>
      <c r="N597" s="747">
        <v>0</v>
      </c>
    </row>
    <row r="598" spans="2:14" x14ac:dyDescent="0.25">
      <c r="B598" s="657" t="s">
        <v>1606</v>
      </c>
      <c r="C598" s="689" t="s">
        <v>278</v>
      </c>
      <c r="D598" s="655" t="s">
        <v>37</v>
      </c>
      <c r="E598" s="747">
        <v>20</v>
      </c>
      <c r="F598" s="747">
        <v>0</v>
      </c>
      <c r="G598" s="747">
        <v>0</v>
      </c>
      <c r="H598" s="743">
        <v>0</v>
      </c>
      <c r="I598" s="747">
        <v>0</v>
      </c>
      <c r="J598" s="747">
        <v>20</v>
      </c>
      <c r="K598" s="747">
        <v>0</v>
      </c>
      <c r="L598" s="747">
        <v>0</v>
      </c>
      <c r="M598" s="743">
        <v>0</v>
      </c>
      <c r="N598" s="747">
        <v>0</v>
      </c>
    </row>
    <row r="599" spans="2:14" s="517" customFormat="1" x14ac:dyDescent="0.25">
      <c r="B599" s="536" t="s">
        <v>2909</v>
      </c>
      <c r="C599" s="688" t="s">
        <v>256</v>
      </c>
      <c r="D599" s="655" t="s">
        <v>37</v>
      </c>
      <c r="E599" s="747">
        <v>40</v>
      </c>
      <c r="F599" s="747">
        <v>0</v>
      </c>
      <c r="G599" s="747">
        <v>0</v>
      </c>
      <c r="H599" s="743">
        <v>0</v>
      </c>
      <c r="I599" s="747">
        <v>0</v>
      </c>
      <c r="J599" s="747">
        <v>90</v>
      </c>
      <c r="K599" s="747">
        <v>0</v>
      </c>
      <c r="L599" s="747">
        <v>0</v>
      </c>
      <c r="M599" s="743">
        <v>0</v>
      </c>
      <c r="N599" s="747">
        <v>0</v>
      </c>
    </row>
    <row r="600" spans="2:14" s="517" customFormat="1" x14ac:dyDescent="0.25">
      <c r="B600" s="362" t="s">
        <v>12</v>
      </c>
      <c r="C600" s="688" t="s">
        <v>1390</v>
      </c>
      <c r="D600" s="655" t="s">
        <v>669</v>
      </c>
      <c r="E600" s="747">
        <v>40</v>
      </c>
      <c r="F600" s="747">
        <v>0</v>
      </c>
      <c r="G600" s="747">
        <v>0</v>
      </c>
      <c r="H600" s="743">
        <v>32</v>
      </c>
      <c r="I600" s="747">
        <v>170</v>
      </c>
      <c r="J600" s="747">
        <v>200</v>
      </c>
      <c r="K600" s="747">
        <v>0</v>
      </c>
      <c r="L600" s="747">
        <v>80</v>
      </c>
      <c r="M600" s="743">
        <v>160</v>
      </c>
      <c r="N600" s="747">
        <v>800</v>
      </c>
    </row>
    <row r="601" spans="2:14" s="517" customFormat="1" x14ac:dyDescent="0.25">
      <c r="B601" s="718" t="s">
        <v>12</v>
      </c>
      <c r="C601" s="688" t="s">
        <v>2390</v>
      </c>
      <c r="D601" s="655" t="s">
        <v>37</v>
      </c>
      <c r="E601" s="747"/>
      <c r="F601" s="747"/>
      <c r="G601" s="747"/>
      <c r="H601" s="743"/>
      <c r="I601" s="747"/>
      <c r="J601" s="747"/>
      <c r="K601" s="747"/>
      <c r="L601" s="747"/>
      <c r="M601" s="743"/>
      <c r="N601" s="747"/>
    </row>
    <row r="602" spans="2:14" x14ac:dyDescent="0.25">
      <c r="B602" s="718" t="s">
        <v>12</v>
      </c>
      <c r="C602" s="688" t="s">
        <v>1391</v>
      </c>
      <c r="D602" s="655" t="s">
        <v>669</v>
      </c>
      <c r="E602" s="747">
        <v>0</v>
      </c>
      <c r="F602" s="747">
        <v>0</v>
      </c>
      <c r="G602" s="747">
        <v>50</v>
      </c>
      <c r="H602" s="743">
        <v>0</v>
      </c>
      <c r="I602" s="747">
        <v>0</v>
      </c>
      <c r="J602" s="747">
        <v>0</v>
      </c>
      <c r="K602" s="747">
        <v>0</v>
      </c>
      <c r="L602" s="747">
        <v>50</v>
      </c>
      <c r="M602" s="743">
        <v>0</v>
      </c>
      <c r="N602" s="747">
        <v>0</v>
      </c>
    </row>
    <row r="603" spans="2:14" x14ac:dyDescent="0.25">
      <c r="B603" s="718" t="s">
        <v>12</v>
      </c>
      <c r="C603" s="688" t="s">
        <v>1392</v>
      </c>
      <c r="D603" s="655" t="s">
        <v>669</v>
      </c>
      <c r="E603" s="747">
        <v>0</v>
      </c>
      <c r="F603" s="747">
        <v>0</v>
      </c>
      <c r="G603" s="747">
        <v>0</v>
      </c>
      <c r="H603" s="743">
        <v>300</v>
      </c>
      <c r="I603" s="747">
        <v>0</v>
      </c>
      <c r="J603" s="747">
        <v>0</v>
      </c>
      <c r="K603" s="747">
        <v>0</v>
      </c>
      <c r="L603" s="747">
        <v>0</v>
      </c>
      <c r="M603" s="743">
        <v>1650</v>
      </c>
      <c r="N603" s="747">
        <v>150</v>
      </c>
    </row>
    <row r="604" spans="2:14" x14ac:dyDescent="0.25">
      <c r="B604" s="718" t="s">
        <v>12</v>
      </c>
      <c r="C604" s="688" t="s">
        <v>1393</v>
      </c>
      <c r="D604" s="655" t="s">
        <v>669</v>
      </c>
      <c r="E604" s="747">
        <v>0</v>
      </c>
      <c r="F604" s="747">
        <v>0</v>
      </c>
      <c r="G604" s="747">
        <v>0</v>
      </c>
      <c r="H604" s="743">
        <v>200</v>
      </c>
      <c r="I604" s="747">
        <v>0</v>
      </c>
      <c r="J604" s="747">
        <v>0</v>
      </c>
      <c r="K604" s="747">
        <v>0</v>
      </c>
      <c r="L604" s="747">
        <v>0</v>
      </c>
      <c r="M604" s="743">
        <v>1350</v>
      </c>
      <c r="N604" s="747">
        <v>150</v>
      </c>
    </row>
    <row r="605" spans="2:14" x14ac:dyDescent="0.25">
      <c r="B605" s="718" t="s">
        <v>12</v>
      </c>
      <c r="C605" s="688" t="s">
        <v>1394</v>
      </c>
      <c r="D605" s="655" t="s">
        <v>669</v>
      </c>
      <c r="E605" s="747">
        <v>0</v>
      </c>
      <c r="F605" s="747">
        <v>0</v>
      </c>
      <c r="G605" s="747">
        <v>0</v>
      </c>
      <c r="H605" s="743">
        <v>200</v>
      </c>
      <c r="I605" s="747">
        <v>0</v>
      </c>
      <c r="J605" s="747">
        <v>0</v>
      </c>
      <c r="K605" s="747">
        <v>0</v>
      </c>
      <c r="L605" s="747">
        <v>0</v>
      </c>
      <c r="M605" s="743">
        <v>1300</v>
      </c>
      <c r="N605" s="747">
        <v>0</v>
      </c>
    </row>
    <row r="606" spans="2:14" x14ac:dyDescent="0.25">
      <c r="B606" s="718" t="s">
        <v>12</v>
      </c>
      <c r="C606" s="688" t="s">
        <v>1395</v>
      </c>
      <c r="D606" s="655" t="s">
        <v>669</v>
      </c>
      <c r="E606" s="747">
        <v>0</v>
      </c>
      <c r="F606" s="747">
        <v>0</v>
      </c>
      <c r="G606" s="747">
        <v>0</v>
      </c>
      <c r="H606" s="743">
        <v>200</v>
      </c>
      <c r="I606" s="747">
        <v>0</v>
      </c>
      <c r="J606" s="747">
        <v>0</v>
      </c>
      <c r="K606" s="747">
        <v>0</v>
      </c>
      <c r="L606" s="747">
        <v>0</v>
      </c>
      <c r="M606" s="743">
        <v>1000</v>
      </c>
      <c r="N606" s="747">
        <v>0</v>
      </c>
    </row>
    <row r="607" spans="2:14" x14ac:dyDescent="0.25">
      <c r="B607" s="718" t="s">
        <v>12</v>
      </c>
      <c r="C607" s="688" t="s">
        <v>1396</v>
      </c>
      <c r="D607" s="655" t="s">
        <v>669</v>
      </c>
      <c r="E607" s="747">
        <v>0</v>
      </c>
      <c r="F607" s="747">
        <v>0</v>
      </c>
      <c r="G607" s="747">
        <v>0</v>
      </c>
      <c r="H607" s="743">
        <v>300</v>
      </c>
      <c r="I607" s="747">
        <v>0</v>
      </c>
      <c r="J607" s="747">
        <v>0</v>
      </c>
      <c r="K607" s="747">
        <v>0</v>
      </c>
      <c r="L607" s="747">
        <v>0</v>
      </c>
      <c r="M607" s="743">
        <v>1000</v>
      </c>
      <c r="N607" s="747">
        <v>0</v>
      </c>
    </row>
    <row r="608" spans="2:14" x14ac:dyDescent="0.25">
      <c r="B608" s="718" t="s">
        <v>12</v>
      </c>
      <c r="C608" s="688" t="s">
        <v>1397</v>
      </c>
      <c r="D608" s="655" t="s">
        <v>669</v>
      </c>
      <c r="E608" s="747">
        <v>0</v>
      </c>
      <c r="F608" s="747">
        <v>0</v>
      </c>
      <c r="G608" s="747">
        <v>0</v>
      </c>
      <c r="H608" s="743">
        <v>60</v>
      </c>
      <c r="I608" s="747">
        <v>0</v>
      </c>
      <c r="J608" s="747">
        <v>0</v>
      </c>
      <c r="K608" s="747">
        <v>0</v>
      </c>
      <c r="L608" s="747">
        <v>0</v>
      </c>
      <c r="M608" s="743">
        <v>200</v>
      </c>
      <c r="N608" s="747">
        <v>0</v>
      </c>
    </row>
    <row r="609" spans="2:14" x14ac:dyDescent="0.25">
      <c r="B609" s="718" t="s">
        <v>12</v>
      </c>
      <c r="C609" s="688" t="s">
        <v>1398</v>
      </c>
      <c r="D609" s="655" t="s">
        <v>669</v>
      </c>
      <c r="E609" s="747">
        <v>0</v>
      </c>
      <c r="F609" s="747">
        <v>0</v>
      </c>
      <c r="G609" s="747">
        <v>0</v>
      </c>
      <c r="H609" s="743">
        <v>0</v>
      </c>
      <c r="I609" s="747">
        <v>0</v>
      </c>
      <c r="J609" s="747">
        <v>0</v>
      </c>
      <c r="K609" s="747">
        <v>0</v>
      </c>
      <c r="L609" s="747">
        <v>0</v>
      </c>
      <c r="M609" s="743">
        <v>300</v>
      </c>
      <c r="N609" s="747">
        <v>0</v>
      </c>
    </row>
    <row r="610" spans="2:14" x14ac:dyDescent="0.25">
      <c r="B610" s="718" t="s">
        <v>12</v>
      </c>
      <c r="C610" s="688" t="s">
        <v>1399</v>
      </c>
      <c r="D610" s="655" t="s">
        <v>669</v>
      </c>
      <c r="E610" s="747">
        <v>0</v>
      </c>
      <c r="F610" s="747">
        <v>0</v>
      </c>
      <c r="G610" s="747">
        <v>0</v>
      </c>
      <c r="H610" s="743">
        <v>0</v>
      </c>
      <c r="I610" s="747">
        <v>0</v>
      </c>
      <c r="J610" s="747">
        <v>0</v>
      </c>
      <c r="K610" s="747">
        <v>0</v>
      </c>
      <c r="L610" s="747">
        <v>0</v>
      </c>
      <c r="M610" s="743">
        <v>800</v>
      </c>
      <c r="N610" s="747">
        <v>0</v>
      </c>
    </row>
    <row r="611" spans="2:14" x14ac:dyDescent="0.25">
      <c r="B611" s="718" t="s">
        <v>12</v>
      </c>
      <c r="C611" s="688" t="s">
        <v>1400</v>
      </c>
      <c r="D611" s="655" t="s">
        <v>669</v>
      </c>
      <c r="E611" s="747">
        <v>0</v>
      </c>
      <c r="F611" s="747">
        <v>0</v>
      </c>
      <c r="G611" s="747">
        <v>0</v>
      </c>
      <c r="H611" s="743">
        <v>300</v>
      </c>
      <c r="I611" s="747">
        <v>0</v>
      </c>
      <c r="J611" s="747">
        <v>0</v>
      </c>
      <c r="K611" s="747">
        <v>0</v>
      </c>
      <c r="L611" s="747">
        <v>0</v>
      </c>
      <c r="M611" s="743">
        <v>1500</v>
      </c>
      <c r="N611" s="747">
        <v>0</v>
      </c>
    </row>
    <row r="612" spans="2:14" x14ac:dyDescent="0.25">
      <c r="B612" s="718" t="s">
        <v>12</v>
      </c>
      <c r="C612" s="688" t="s">
        <v>1401</v>
      </c>
      <c r="D612" s="655" t="s">
        <v>669</v>
      </c>
      <c r="E612" s="747">
        <v>0</v>
      </c>
      <c r="F612" s="747">
        <v>0</v>
      </c>
      <c r="G612" s="747">
        <v>0</v>
      </c>
      <c r="H612" s="743">
        <v>0</v>
      </c>
      <c r="I612" s="747">
        <v>0</v>
      </c>
      <c r="J612" s="747">
        <v>0</v>
      </c>
      <c r="K612" s="747">
        <v>0</v>
      </c>
      <c r="L612" s="747">
        <v>0</v>
      </c>
      <c r="M612" s="743">
        <v>1500</v>
      </c>
      <c r="N612" s="747">
        <v>0</v>
      </c>
    </row>
    <row r="613" spans="2:14" x14ac:dyDescent="0.25">
      <c r="B613" s="718" t="s">
        <v>12</v>
      </c>
      <c r="C613" s="688" t="s">
        <v>1402</v>
      </c>
      <c r="D613" s="655" t="s">
        <v>669</v>
      </c>
      <c r="E613" s="747">
        <v>0</v>
      </c>
      <c r="F613" s="747">
        <v>0</v>
      </c>
      <c r="G613" s="747">
        <v>0</v>
      </c>
      <c r="H613" s="743">
        <v>0</v>
      </c>
      <c r="I613" s="747">
        <v>0</v>
      </c>
      <c r="J613" s="747">
        <v>0</v>
      </c>
      <c r="K613" s="747">
        <v>0</v>
      </c>
      <c r="L613" s="747">
        <v>0</v>
      </c>
      <c r="M613" s="743">
        <v>150</v>
      </c>
      <c r="N613" s="747">
        <v>0</v>
      </c>
    </row>
    <row r="614" spans="2:14" x14ac:dyDescent="0.25">
      <c r="B614" s="718" t="s">
        <v>12</v>
      </c>
      <c r="C614" s="688" t="s">
        <v>1403</v>
      </c>
      <c r="D614" s="655" t="s">
        <v>669</v>
      </c>
      <c r="E614" s="747">
        <v>0</v>
      </c>
      <c r="F614" s="747">
        <v>0</v>
      </c>
      <c r="G614" s="747">
        <v>0</v>
      </c>
      <c r="H614" s="743">
        <v>0</v>
      </c>
      <c r="I614" s="747">
        <v>0</v>
      </c>
      <c r="J614" s="747">
        <v>0</v>
      </c>
      <c r="K614" s="747">
        <v>0</v>
      </c>
      <c r="L614" s="747">
        <v>0</v>
      </c>
      <c r="M614" s="743">
        <v>200</v>
      </c>
      <c r="N614" s="747">
        <v>0</v>
      </c>
    </row>
    <row r="615" spans="2:14" x14ac:dyDescent="0.25">
      <c r="B615" s="718" t="s">
        <v>12</v>
      </c>
      <c r="C615" s="688" t="s">
        <v>1404</v>
      </c>
      <c r="D615" s="655" t="s">
        <v>669</v>
      </c>
      <c r="E615" s="747">
        <v>0</v>
      </c>
      <c r="F615" s="747">
        <v>0</v>
      </c>
      <c r="G615" s="747">
        <v>0</v>
      </c>
      <c r="H615" s="743">
        <v>0</v>
      </c>
      <c r="I615" s="747">
        <v>0</v>
      </c>
      <c r="J615" s="747">
        <v>0</v>
      </c>
      <c r="K615" s="747">
        <v>0</v>
      </c>
      <c r="L615" s="747">
        <v>0</v>
      </c>
      <c r="M615" s="743">
        <v>200</v>
      </c>
      <c r="N615" s="747">
        <v>0</v>
      </c>
    </row>
    <row r="616" spans="2:14" x14ac:dyDescent="0.25">
      <c r="B616" s="718" t="s">
        <v>12</v>
      </c>
      <c r="C616" s="688" t="s">
        <v>1405</v>
      </c>
      <c r="D616" s="655" t="s">
        <v>669</v>
      </c>
      <c r="E616" s="747">
        <v>0</v>
      </c>
      <c r="F616" s="747">
        <v>0</v>
      </c>
      <c r="G616" s="747">
        <v>0</v>
      </c>
      <c r="H616" s="743">
        <v>63</v>
      </c>
      <c r="I616" s="747">
        <v>0</v>
      </c>
      <c r="J616" s="747">
        <v>0</v>
      </c>
      <c r="K616" s="747">
        <v>0</v>
      </c>
      <c r="L616" s="747">
        <v>0</v>
      </c>
      <c r="M616" s="743">
        <v>300</v>
      </c>
      <c r="N616" s="747">
        <v>0</v>
      </c>
    </row>
    <row r="617" spans="2:14" x14ac:dyDescent="0.25">
      <c r="B617" s="718" t="s">
        <v>12</v>
      </c>
      <c r="C617" s="688" t="s">
        <v>1406</v>
      </c>
      <c r="D617" s="655" t="s">
        <v>669</v>
      </c>
      <c r="E617" s="747">
        <v>0</v>
      </c>
      <c r="F617" s="747">
        <v>0</v>
      </c>
      <c r="G617" s="747">
        <v>0</v>
      </c>
      <c r="H617" s="743">
        <v>500</v>
      </c>
      <c r="I617" s="747">
        <v>0</v>
      </c>
      <c r="J617" s="747">
        <v>0</v>
      </c>
      <c r="K617" s="747">
        <v>0</v>
      </c>
      <c r="L617" s="747">
        <v>0</v>
      </c>
      <c r="M617" s="743">
        <v>2000</v>
      </c>
      <c r="N617" s="747">
        <v>200</v>
      </c>
    </row>
    <row r="618" spans="2:14" x14ac:dyDescent="0.25">
      <c r="B618" s="718" t="s">
        <v>12</v>
      </c>
      <c r="C618" s="688" t="s">
        <v>1407</v>
      </c>
      <c r="D618" s="655" t="s">
        <v>669</v>
      </c>
      <c r="E618" s="747">
        <v>0</v>
      </c>
      <c r="F618" s="747">
        <v>0</v>
      </c>
      <c r="G618" s="747">
        <v>0</v>
      </c>
      <c r="H618" s="743">
        <v>0</v>
      </c>
      <c r="I618" s="747">
        <v>0</v>
      </c>
      <c r="J618" s="747">
        <v>0</v>
      </c>
      <c r="K618" s="747">
        <v>0</v>
      </c>
      <c r="L618" s="747">
        <v>0</v>
      </c>
      <c r="M618" s="743">
        <v>50</v>
      </c>
      <c r="N618" s="747">
        <v>0</v>
      </c>
    </row>
    <row r="619" spans="2:14" x14ac:dyDescent="0.25">
      <c r="B619" s="718" t="s">
        <v>12</v>
      </c>
      <c r="C619" s="688" t="s">
        <v>1408</v>
      </c>
      <c r="D619" s="655" t="s">
        <v>669</v>
      </c>
      <c r="E619" s="747">
        <v>0</v>
      </c>
      <c r="F619" s="747">
        <v>0</v>
      </c>
      <c r="G619" s="747">
        <v>0</v>
      </c>
      <c r="H619" s="743">
        <v>0</v>
      </c>
      <c r="I619" s="747">
        <v>0</v>
      </c>
      <c r="J619" s="747">
        <v>0</v>
      </c>
      <c r="K619" s="747">
        <v>0</v>
      </c>
      <c r="L619" s="747">
        <v>0</v>
      </c>
      <c r="M619" s="743">
        <v>200</v>
      </c>
      <c r="N619" s="747">
        <v>0</v>
      </c>
    </row>
    <row r="620" spans="2:14" x14ac:dyDescent="0.25">
      <c r="B620" s="718" t="s">
        <v>12</v>
      </c>
      <c r="C620" s="688" t="s">
        <v>1409</v>
      </c>
      <c r="D620" s="655" t="s">
        <v>669</v>
      </c>
      <c r="E620" s="747">
        <v>0</v>
      </c>
      <c r="F620" s="747">
        <v>0</v>
      </c>
      <c r="G620" s="747">
        <v>0</v>
      </c>
      <c r="H620" s="743">
        <v>57</v>
      </c>
      <c r="I620" s="747">
        <v>0</v>
      </c>
      <c r="J620" s="747">
        <v>0</v>
      </c>
      <c r="K620" s="747">
        <v>0</v>
      </c>
      <c r="L620" s="747">
        <v>0</v>
      </c>
      <c r="M620" s="743">
        <v>100</v>
      </c>
      <c r="N620" s="747">
        <v>0</v>
      </c>
    </row>
    <row r="621" spans="2:14" x14ac:dyDescent="0.25">
      <c r="B621" s="718" t="s">
        <v>12</v>
      </c>
      <c r="C621" s="688" t="s">
        <v>1410</v>
      </c>
      <c r="D621" s="655" t="s">
        <v>669</v>
      </c>
      <c r="E621" s="747">
        <v>0</v>
      </c>
      <c r="F621" s="747">
        <v>0</v>
      </c>
      <c r="G621" s="747">
        <v>0</v>
      </c>
      <c r="H621" s="743">
        <v>200</v>
      </c>
      <c r="I621" s="747">
        <v>0</v>
      </c>
      <c r="J621" s="747">
        <v>0</v>
      </c>
      <c r="K621" s="747">
        <v>0</v>
      </c>
      <c r="L621" s="747">
        <v>0</v>
      </c>
      <c r="M621" s="743">
        <v>1000</v>
      </c>
      <c r="N621" s="747">
        <v>0</v>
      </c>
    </row>
    <row r="622" spans="2:14" x14ac:dyDescent="0.25">
      <c r="B622" s="718" t="s">
        <v>12</v>
      </c>
      <c r="C622" s="688" t="s">
        <v>1411</v>
      </c>
      <c r="D622" s="655" t="s">
        <v>669</v>
      </c>
      <c r="E622" s="747">
        <v>0</v>
      </c>
      <c r="F622" s="747">
        <v>0</v>
      </c>
      <c r="G622" s="747">
        <v>0</v>
      </c>
      <c r="H622" s="743">
        <v>300</v>
      </c>
      <c r="I622" s="747">
        <v>0</v>
      </c>
      <c r="J622" s="747">
        <v>0</v>
      </c>
      <c r="K622" s="747">
        <v>0</v>
      </c>
      <c r="L622" s="747">
        <v>0</v>
      </c>
      <c r="M622" s="743">
        <v>1200</v>
      </c>
      <c r="N622" s="747">
        <v>0</v>
      </c>
    </row>
    <row r="623" spans="2:14" x14ac:dyDescent="0.25">
      <c r="B623" s="718" t="s">
        <v>12</v>
      </c>
      <c r="C623" s="688" t="s">
        <v>1412</v>
      </c>
      <c r="D623" s="655" t="s">
        <v>669</v>
      </c>
      <c r="E623" s="747">
        <v>0</v>
      </c>
      <c r="F623" s="747">
        <v>0</v>
      </c>
      <c r="G623" s="747">
        <v>0</v>
      </c>
      <c r="H623" s="743">
        <v>500</v>
      </c>
      <c r="I623" s="747">
        <v>0</v>
      </c>
      <c r="J623" s="747">
        <v>0</v>
      </c>
      <c r="K623" s="747">
        <v>0</v>
      </c>
      <c r="L623" s="747">
        <v>0</v>
      </c>
      <c r="M623" s="743">
        <v>5000</v>
      </c>
      <c r="N623" s="747">
        <v>0</v>
      </c>
    </row>
    <row r="624" spans="2:14" x14ac:dyDescent="0.25">
      <c r="B624" s="718" t="s">
        <v>12</v>
      </c>
      <c r="C624" s="688" t="s">
        <v>1413</v>
      </c>
      <c r="D624" s="655" t="s">
        <v>669</v>
      </c>
      <c r="E624" s="747">
        <v>0</v>
      </c>
      <c r="F624" s="747">
        <v>0</v>
      </c>
      <c r="G624" s="747">
        <v>0</v>
      </c>
      <c r="H624" s="743">
        <v>200</v>
      </c>
      <c r="I624" s="747">
        <v>0</v>
      </c>
      <c r="J624" s="747">
        <v>0</v>
      </c>
      <c r="K624" s="747">
        <v>0</v>
      </c>
      <c r="L624" s="747">
        <v>0</v>
      </c>
      <c r="M624" s="743">
        <v>4000</v>
      </c>
      <c r="N624" s="747">
        <v>0</v>
      </c>
    </row>
    <row r="625" spans="2:14" x14ac:dyDescent="0.25">
      <c r="B625" s="718" t="s">
        <v>12</v>
      </c>
      <c r="C625" s="688" t="s">
        <v>1414</v>
      </c>
      <c r="D625" s="655" t="s">
        <v>669</v>
      </c>
      <c r="E625" s="747">
        <v>0</v>
      </c>
      <c r="F625" s="747">
        <v>0</v>
      </c>
      <c r="G625" s="747">
        <v>0</v>
      </c>
      <c r="H625" s="743">
        <v>300</v>
      </c>
      <c r="I625" s="747">
        <v>0</v>
      </c>
      <c r="J625" s="747">
        <v>0</v>
      </c>
      <c r="K625" s="747">
        <v>0</v>
      </c>
      <c r="L625" s="747">
        <v>0</v>
      </c>
      <c r="M625" s="743">
        <v>2000</v>
      </c>
      <c r="N625" s="747">
        <v>0</v>
      </c>
    </row>
    <row r="626" spans="2:14" x14ac:dyDescent="0.25">
      <c r="B626" s="718" t="s">
        <v>12</v>
      </c>
      <c r="C626" s="688" t="s">
        <v>1415</v>
      </c>
      <c r="D626" s="655" t="s">
        <v>669</v>
      </c>
      <c r="E626" s="747">
        <v>0</v>
      </c>
      <c r="F626" s="747">
        <v>0</v>
      </c>
      <c r="G626" s="747">
        <v>0</v>
      </c>
      <c r="H626" s="743">
        <v>500</v>
      </c>
      <c r="I626" s="747">
        <v>0</v>
      </c>
      <c r="J626" s="747">
        <v>0</v>
      </c>
      <c r="K626" s="747">
        <v>0</v>
      </c>
      <c r="L626" s="747">
        <v>0</v>
      </c>
      <c r="M626" s="743">
        <v>5000</v>
      </c>
      <c r="N626" s="747">
        <v>0</v>
      </c>
    </row>
    <row r="627" spans="2:14" x14ac:dyDescent="0.25">
      <c r="B627" s="718" t="s">
        <v>12</v>
      </c>
      <c r="C627" s="688" t="s">
        <v>1416</v>
      </c>
      <c r="D627" s="655" t="s">
        <v>669</v>
      </c>
      <c r="E627" s="747">
        <v>0</v>
      </c>
      <c r="F627" s="747">
        <v>0</v>
      </c>
      <c r="G627" s="747">
        <v>0</v>
      </c>
      <c r="H627" s="743">
        <v>1000</v>
      </c>
      <c r="I627" s="747">
        <v>0</v>
      </c>
      <c r="J627" s="747">
        <v>0</v>
      </c>
      <c r="K627" s="747">
        <v>0</v>
      </c>
      <c r="L627" s="747">
        <v>0</v>
      </c>
      <c r="M627" s="743">
        <v>4000</v>
      </c>
      <c r="N627" s="747">
        <v>0</v>
      </c>
    </row>
    <row r="628" spans="2:14" x14ac:dyDescent="0.25">
      <c r="B628" s="718" t="s">
        <v>12</v>
      </c>
      <c r="C628" s="688" t="s">
        <v>1930</v>
      </c>
      <c r="D628" s="655" t="s">
        <v>669</v>
      </c>
      <c r="E628" s="747">
        <v>0</v>
      </c>
      <c r="F628" s="747">
        <v>0</v>
      </c>
      <c r="G628" s="747">
        <v>0</v>
      </c>
      <c r="H628" s="743">
        <v>0</v>
      </c>
      <c r="I628" s="747">
        <v>0</v>
      </c>
      <c r="J628" s="747">
        <v>0</v>
      </c>
      <c r="K628" s="747">
        <v>0</v>
      </c>
      <c r="L628" s="747">
        <v>0</v>
      </c>
      <c r="M628" s="743">
        <v>1500</v>
      </c>
      <c r="N628" s="747">
        <v>0</v>
      </c>
    </row>
    <row r="629" spans="2:14" x14ac:dyDescent="0.25">
      <c r="B629" s="718" t="s">
        <v>12</v>
      </c>
      <c r="C629" s="688" t="s">
        <v>1417</v>
      </c>
      <c r="D629" s="655" t="s">
        <v>669</v>
      </c>
      <c r="E629" s="747">
        <v>0</v>
      </c>
      <c r="F629" s="747">
        <v>0</v>
      </c>
      <c r="G629" s="747">
        <v>0</v>
      </c>
      <c r="H629" s="743">
        <v>0</v>
      </c>
      <c r="I629" s="747">
        <v>0</v>
      </c>
      <c r="J629" s="747">
        <v>0</v>
      </c>
      <c r="K629" s="747">
        <v>0</v>
      </c>
      <c r="L629" s="747">
        <v>0</v>
      </c>
      <c r="M629" s="743">
        <v>1000</v>
      </c>
      <c r="N629" s="747">
        <v>0</v>
      </c>
    </row>
    <row r="630" spans="2:14" x14ac:dyDescent="0.25">
      <c r="B630" s="718" t="s">
        <v>12</v>
      </c>
      <c r="C630" s="688" t="s">
        <v>1418</v>
      </c>
      <c r="D630" s="655" t="s">
        <v>669</v>
      </c>
      <c r="E630" s="747">
        <v>0</v>
      </c>
      <c r="F630" s="747">
        <v>0</v>
      </c>
      <c r="G630" s="747">
        <v>0</v>
      </c>
      <c r="H630" s="743">
        <v>400</v>
      </c>
      <c r="I630" s="747">
        <v>0</v>
      </c>
      <c r="J630" s="747">
        <v>0</v>
      </c>
      <c r="K630" s="747">
        <v>0</v>
      </c>
      <c r="L630" s="747">
        <v>0</v>
      </c>
      <c r="M630" s="743">
        <v>2500</v>
      </c>
      <c r="N630" s="747">
        <v>0</v>
      </c>
    </row>
    <row r="631" spans="2:14" x14ac:dyDescent="0.25">
      <c r="B631" s="718" t="s">
        <v>12</v>
      </c>
      <c r="C631" s="688" t="s">
        <v>1419</v>
      </c>
      <c r="D631" s="655" t="s">
        <v>669</v>
      </c>
      <c r="E631" s="747">
        <v>0</v>
      </c>
      <c r="F631" s="747">
        <v>0</v>
      </c>
      <c r="G631" s="747">
        <v>0</v>
      </c>
      <c r="H631" s="743">
        <v>200</v>
      </c>
      <c r="I631" s="747">
        <v>0</v>
      </c>
      <c r="J631" s="747">
        <v>0</v>
      </c>
      <c r="K631" s="747">
        <v>0</v>
      </c>
      <c r="L631" s="747">
        <v>0</v>
      </c>
      <c r="M631" s="743">
        <v>1000</v>
      </c>
      <c r="N631" s="747">
        <v>0</v>
      </c>
    </row>
    <row r="632" spans="2:14" x14ac:dyDescent="0.25">
      <c r="B632" s="718" t="s">
        <v>12</v>
      </c>
      <c r="C632" s="688" t="s">
        <v>1420</v>
      </c>
      <c r="D632" s="655" t="s">
        <v>669</v>
      </c>
      <c r="E632" s="747">
        <v>0</v>
      </c>
      <c r="F632" s="747">
        <v>0</v>
      </c>
      <c r="G632" s="747">
        <v>0</v>
      </c>
      <c r="H632" s="743">
        <v>0</v>
      </c>
      <c r="I632" s="747">
        <v>0</v>
      </c>
      <c r="J632" s="747">
        <v>0</v>
      </c>
      <c r="K632" s="747">
        <v>0</v>
      </c>
      <c r="L632" s="747">
        <v>0</v>
      </c>
      <c r="M632" s="743">
        <v>300</v>
      </c>
      <c r="N632" s="747">
        <v>0</v>
      </c>
    </row>
    <row r="633" spans="2:14" x14ac:dyDescent="0.25">
      <c r="B633" s="718" t="s">
        <v>12</v>
      </c>
      <c r="C633" s="688" t="s">
        <v>1421</v>
      </c>
      <c r="D633" s="655" t="s">
        <v>669</v>
      </c>
      <c r="E633" s="747">
        <v>0</v>
      </c>
      <c r="F633" s="747">
        <v>0</v>
      </c>
      <c r="G633" s="747">
        <v>0</v>
      </c>
      <c r="H633" s="743">
        <v>0</v>
      </c>
      <c r="I633" s="747">
        <v>0</v>
      </c>
      <c r="J633" s="747">
        <v>0</v>
      </c>
      <c r="K633" s="747">
        <v>0</v>
      </c>
      <c r="L633" s="747">
        <v>0</v>
      </c>
      <c r="M633" s="743">
        <v>100</v>
      </c>
      <c r="N633" s="747">
        <v>0</v>
      </c>
    </row>
    <row r="634" spans="2:14" x14ac:dyDescent="0.25">
      <c r="B634" s="718" t="s">
        <v>12</v>
      </c>
      <c r="C634" s="688" t="s">
        <v>1422</v>
      </c>
      <c r="D634" s="655" t="s">
        <v>669</v>
      </c>
      <c r="E634" s="747">
        <v>0</v>
      </c>
      <c r="F634" s="747">
        <v>0</v>
      </c>
      <c r="G634" s="747">
        <v>0</v>
      </c>
      <c r="H634" s="743">
        <v>500</v>
      </c>
      <c r="I634" s="747">
        <v>0</v>
      </c>
      <c r="J634" s="747">
        <v>0</v>
      </c>
      <c r="K634" s="747">
        <v>0</v>
      </c>
      <c r="L634" s="747">
        <v>0</v>
      </c>
      <c r="M634" s="743">
        <v>2000</v>
      </c>
      <c r="N634" s="747">
        <v>0</v>
      </c>
    </row>
    <row r="635" spans="2:14" x14ac:dyDescent="0.25">
      <c r="B635" s="718" t="s">
        <v>12</v>
      </c>
      <c r="C635" s="688" t="s">
        <v>1423</v>
      </c>
      <c r="D635" s="655" t="s">
        <v>669</v>
      </c>
      <c r="E635" s="747">
        <v>0</v>
      </c>
      <c r="F635" s="747">
        <v>0</v>
      </c>
      <c r="G635" s="747">
        <v>0</v>
      </c>
      <c r="H635" s="743">
        <v>200</v>
      </c>
      <c r="I635" s="747">
        <v>0</v>
      </c>
      <c r="J635" s="747">
        <v>0</v>
      </c>
      <c r="K635" s="747">
        <v>0</v>
      </c>
      <c r="L635" s="747">
        <v>0</v>
      </c>
      <c r="M635" s="743">
        <v>1000</v>
      </c>
      <c r="N635" s="747">
        <v>0</v>
      </c>
    </row>
    <row r="636" spans="2:14" x14ac:dyDescent="0.25">
      <c r="B636" s="718" t="s">
        <v>12</v>
      </c>
      <c r="C636" s="66" t="s">
        <v>2391</v>
      </c>
      <c r="D636" s="655" t="s">
        <v>34</v>
      </c>
      <c r="E636" s="747"/>
      <c r="F636" s="747"/>
      <c r="G636" s="747"/>
      <c r="H636" s="743"/>
      <c r="I636" s="747"/>
      <c r="J636" s="747"/>
      <c r="K636" s="747"/>
      <c r="L636" s="747"/>
      <c r="M636" s="743"/>
      <c r="N636" s="747"/>
    </row>
    <row r="637" spans="2:14" x14ac:dyDescent="0.25">
      <c r="B637" s="718" t="s">
        <v>12</v>
      </c>
      <c r="C637" s="688" t="s">
        <v>1424</v>
      </c>
      <c r="D637" s="655" t="s">
        <v>669</v>
      </c>
      <c r="E637" s="747">
        <v>0</v>
      </c>
      <c r="F637" s="747">
        <v>0</v>
      </c>
      <c r="G637" s="747">
        <v>0</v>
      </c>
      <c r="H637" s="743">
        <v>0</v>
      </c>
      <c r="I637" s="747">
        <v>0</v>
      </c>
      <c r="J637" s="747">
        <v>0</v>
      </c>
      <c r="K637" s="747">
        <v>0</v>
      </c>
      <c r="L637" s="747">
        <v>0</v>
      </c>
      <c r="M637" s="743">
        <v>500</v>
      </c>
      <c r="N637" s="747">
        <v>0</v>
      </c>
    </row>
    <row r="638" spans="2:14" x14ac:dyDescent="0.25">
      <c r="B638" s="718" t="s">
        <v>12</v>
      </c>
      <c r="C638" s="688" t="s">
        <v>1425</v>
      </c>
      <c r="D638" s="655" t="s">
        <v>669</v>
      </c>
      <c r="E638" s="747">
        <v>0</v>
      </c>
      <c r="F638" s="747">
        <v>0</v>
      </c>
      <c r="G638" s="747">
        <v>0</v>
      </c>
      <c r="H638" s="743">
        <v>0</v>
      </c>
      <c r="I638" s="747">
        <v>0</v>
      </c>
      <c r="J638" s="747">
        <v>0</v>
      </c>
      <c r="K638" s="747">
        <v>0</v>
      </c>
      <c r="L638" s="747">
        <v>0</v>
      </c>
      <c r="M638" s="743">
        <v>1000</v>
      </c>
      <c r="N638" s="747">
        <v>0</v>
      </c>
    </row>
    <row r="639" spans="2:14" x14ac:dyDescent="0.25">
      <c r="B639" s="718" t="s">
        <v>12</v>
      </c>
      <c r="C639" s="688" t="s">
        <v>1426</v>
      </c>
      <c r="D639" s="655" t="s">
        <v>669</v>
      </c>
      <c r="E639" s="747">
        <v>0</v>
      </c>
      <c r="F639" s="747">
        <v>0</v>
      </c>
      <c r="G639" s="747">
        <v>0</v>
      </c>
      <c r="H639" s="743">
        <v>150</v>
      </c>
      <c r="I639" s="747">
        <v>0</v>
      </c>
      <c r="J639" s="747">
        <v>0</v>
      </c>
      <c r="K639" s="747">
        <v>0</v>
      </c>
      <c r="L639" s="747">
        <v>0</v>
      </c>
      <c r="M639" s="743">
        <v>600</v>
      </c>
      <c r="N639" s="747">
        <v>300</v>
      </c>
    </row>
    <row r="640" spans="2:14" x14ac:dyDescent="0.25">
      <c r="B640" s="718" t="s">
        <v>12</v>
      </c>
      <c r="C640" s="688" t="s">
        <v>1427</v>
      </c>
      <c r="D640" s="655" t="s">
        <v>669</v>
      </c>
      <c r="E640" s="747">
        <v>0</v>
      </c>
      <c r="F640" s="747">
        <v>0</v>
      </c>
      <c r="G640" s="747">
        <v>0</v>
      </c>
      <c r="H640" s="743">
        <v>100</v>
      </c>
      <c r="I640" s="747">
        <v>0</v>
      </c>
      <c r="J640" s="747">
        <v>0</v>
      </c>
      <c r="K640" s="747">
        <v>0</v>
      </c>
      <c r="L640" s="747">
        <v>0</v>
      </c>
      <c r="M640" s="743">
        <v>400</v>
      </c>
      <c r="N640" s="747">
        <v>200</v>
      </c>
    </row>
    <row r="641" spans="2:14" x14ac:dyDescent="0.25">
      <c r="B641" s="718" t="s">
        <v>12</v>
      </c>
      <c r="C641" s="688" t="s">
        <v>1428</v>
      </c>
      <c r="D641" s="655" t="s">
        <v>647</v>
      </c>
      <c r="E641" s="747">
        <v>0</v>
      </c>
      <c r="F641" s="747">
        <v>0</v>
      </c>
      <c r="G641" s="747">
        <v>0</v>
      </c>
      <c r="H641" s="743">
        <v>0</v>
      </c>
      <c r="I641" s="747">
        <v>0</v>
      </c>
      <c r="J641" s="747">
        <v>0</v>
      </c>
      <c r="K641" s="747">
        <v>0</v>
      </c>
      <c r="L641" s="747">
        <v>0</v>
      </c>
      <c r="M641" s="743">
        <v>170</v>
      </c>
      <c r="N641" s="747">
        <v>50</v>
      </c>
    </row>
    <row r="642" spans="2:14" x14ac:dyDescent="0.25">
      <c r="B642" s="718" t="s">
        <v>12</v>
      </c>
      <c r="C642" s="688" t="s">
        <v>1429</v>
      </c>
      <c r="D642" s="655" t="s">
        <v>647</v>
      </c>
      <c r="E642" s="747">
        <v>0</v>
      </c>
      <c r="F642" s="747">
        <v>0</v>
      </c>
      <c r="G642" s="747">
        <v>0</v>
      </c>
      <c r="H642" s="743">
        <v>60</v>
      </c>
      <c r="I642" s="747">
        <v>0</v>
      </c>
      <c r="J642" s="747">
        <v>0</v>
      </c>
      <c r="K642" s="747">
        <v>0</v>
      </c>
      <c r="L642" s="747">
        <v>0</v>
      </c>
      <c r="M642" s="743">
        <v>100</v>
      </c>
      <c r="N642" s="747">
        <v>50</v>
      </c>
    </row>
    <row r="643" spans="2:14" x14ac:dyDescent="0.25">
      <c r="B643" s="718" t="s">
        <v>12</v>
      </c>
      <c r="C643" s="688" t="s">
        <v>1430</v>
      </c>
      <c r="D643" s="655" t="s">
        <v>647</v>
      </c>
      <c r="E643" s="747">
        <v>0</v>
      </c>
      <c r="F643" s="747">
        <v>0</v>
      </c>
      <c r="G643" s="747">
        <v>0</v>
      </c>
      <c r="H643" s="743">
        <v>60</v>
      </c>
      <c r="I643" s="747">
        <v>0</v>
      </c>
      <c r="J643" s="747">
        <v>0</v>
      </c>
      <c r="K643" s="747">
        <v>0</v>
      </c>
      <c r="L643" s="747">
        <v>0</v>
      </c>
      <c r="M643" s="743">
        <v>90</v>
      </c>
      <c r="N643" s="747">
        <v>50</v>
      </c>
    </row>
    <row r="644" spans="2:14" x14ac:dyDescent="0.25">
      <c r="B644" s="718" t="s">
        <v>12</v>
      </c>
      <c r="C644" s="712" t="s">
        <v>2392</v>
      </c>
      <c r="D644" s="655" t="s">
        <v>647</v>
      </c>
      <c r="E644" s="747"/>
      <c r="F644" s="747"/>
      <c r="G644" s="747"/>
      <c r="H644" s="743"/>
      <c r="I644" s="747"/>
      <c r="J644" s="747"/>
      <c r="K644" s="747"/>
      <c r="L644" s="747"/>
      <c r="M644" s="743"/>
      <c r="N644" s="747"/>
    </row>
    <row r="645" spans="2:14" x14ac:dyDescent="0.25">
      <c r="B645" s="718" t="s">
        <v>12</v>
      </c>
      <c r="C645" s="688" t="s">
        <v>1431</v>
      </c>
      <c r="D645" s="655" t="s">
        <v>647</v>
      </c>
      <c r="E645" s="747">
        <v>0</v>
      </c>
      <c r="F645" s="747">
        <v>0</v>
      </c>
      <c r="G645" s="747">
        <v>0</v>
      </c>
      <c r="H645" s="743">
        <v>0</v>
      </c>
      <c r="I645" s="747">
        <v>0</v>
      </c>
      <c r="J645" s="747">
        <v>0</v>
      </c>
      <c r="K645" s="747">
        <v>0</v>
      </c>
      <c r="L645" s="747">
        <v>0</v>
      </c>
      <c r="M645" s="743">
        <v>120</v>
      </c>
      <c r="N645" s="747">
        <v>0</v>
      </c>
    </row>
    <row r="646" spans="2:14" x14ac:dyDescent="0.25">
      <c r="B646" s="718" t="s">
        <v>12</v>
      </c>
      <c r="C646" s="688" t="s">
        <v>719</v>
      </c>
      <c r="D646" s="655" t="s">
        <v>647</v>
      </c>
      <c r="E646" s="747">
        <v>0</v>
      </c>
      <c r="F646" s="747">
        <v>0</v>
      </c>
      <c r="G646" s="747">
        <v>0</v>
      </c>
      <c r="H646" s="743">
        <v>60</v>
      </c>
      <c r="I646" s="747">
        <v>0</v>
      </c>
      <c r="J646" s="747">
        <v>0</v>
      </c>
      <c r="K646" s="747">
        <v>0</v>
      </c>
      <c r="L646" s="747">
        <v>0</v>
      </c>
      <c r="M646" s="743">
        <v>150</v>
      </c>
      <c r="N646" s="747">
        <v>0</v>
      </c>
    </row>
    <row r="647" spans="2:14" x14ac:dyDescent="0.25">
      <c r="B647" s="718" t="s">
        <v>12</v>
      </c>
      <c r="C647" s="688" t="s">
        <v>2387</v>
      </c>
      <c r="D647" s="655" t="s">
        <v>647</v>
      </c>
      <c r="E647" s="747"/>
      <c r="F647" s="747"/>
      <c r="G647" s="747"/>
      <c r="H647" s="743"/>
      <c r="I647" s="747"/>
      <c r="J647" s="747"/>
      <c r="K647" s="747"/>
      <c r="L647" s="747"/>
      <c r="M647" s="743">
        <v>60</v>
      </c>
      <c r="N647" s="747"/>
    </row>
    <row r="648" spans="2:14" x14ac:dyDescent="0.25">
      <c r="B648" s="718" t="s">
        <v>12</v>
      </c>
      <c r="C648" s="688" t="s">
        <v>720</v>
      </c>
      <c r="D648" s="655" t="s">
        <v>647</v>
      </c>
      <c r="E648" s="747">
        <v>0</v>
      </c>
      <c r="F648" s="747">
        <v>0</v>
      </c>
      <c r="G648" s="747">
        <v>0</v>
      </c>
      <c r="H648" s="743">
        <v>40</v>
      </c>
      <c r="I648" s="747">
        <v>0</v>
      </c>
      <c r="J648" s="747">
        <v>0</v>
      </c>
      <c r="K648" s="747">
        <v>0</v>
      </c>
      <c r="L648" s="747">
        <v>0</v>
      </c>
      <c r="M648" s="743">
        <v>150</v>
      </c>
      <c r="N648" s="747">
        <v>0</v>
      </c>
    </row>
    <row r="649" spans="2:14" x14ac:dyDescent="0.25">
      <c r="B649" s="718" t="s">
        <v>12</v>
      </c>
      <c r="C649" s="688" t="s">
        <v>721</v>
      </c>
      <c r="D649" s="655" t="s">
        <v>647</v>
      </c>
      <c r="E649" s="747">
        <v>0</v>
      </c>
      <c r="F649" s="747">
        <v>0</v>
      </c>
      <c r="G649" s="747">
        <v>0</v>
      </c>
      <c r="H649" s="743">
        <v>40</v>
      </c>
      <c r="I649" s="747">
        <v>0</v>
      </c>
      <c r="J649" s="747">
        <v>0</v>
      </c>
      <c r="K649" s="747">
        <v>0</v>
      </c>
      <c r="L649" s="747">
        <v>0</v>
      </c>
      <c r="M649" s="743">
        <v>100</v>
      </c>
      <c r="N649" s="747">
        <v>0</v>
      </c>
    </row>
    <row r="650" spans="2:14" x14ac:dyDescent="0.25">
      <c r="B650" s="718" t="s">
        <v>12</v>
      </c>
      <c r="C650" s="688" t="s">
        <v>722</v>
      </c>
      <c r="D650" s="655" t="s">
        <v>647</v>
      </c>
      <c r="E650" s="747">
        <v>0</v>
      </c>
      <c r="F650" s="747">
        <v>0</v>
      </c>
      <c r="G650" s="747">
        <v>0</v>
      </c>
      <c r="H650" s="743">
        <v>60</v>
      </c>
      <c r="I650" s="747">
        <v>0</v>
      </c>
      <c r="J650" s="747">
        <v>0</v>
      </c>
      <c r="K650" s="747">
        <v>0</v>
      </c>
      <c r="L650" s="747">
        <v>0</v>
      </c>
      <c r="M650" s="743">
        <v>80</v>
      </c>
      <c r="N650" s="747">
        <v>0</v>
      </c>
    </row>
    <row r="651" spans="2:14" x14ac:dyDescent="0.25">
      <c r="B651" s="718" t="s">
        <v>12</v>
      </c>
      <c r="C651" s="688" t="s">
        <v>723</v>
      </c>
      <c r="D651" s="655" t="s">
        <v>647</v>
      </c>
      <c r="E651" s="747">
        <v>0</v>
      </c>
      <c r="F651" s="747">
        <v>0</v>
      </c>
      <c r="G651" s="747">
        <v>0</v>
      </c>
      <c r="H651" s="743">
        <v>30</v>
      </c>
      <c r="I651" s="747">
        <v>0</v>
      </c>
      <c r="J651" s="747">
        <v>0</v>
      </c>
      <c r="K651" s="747">
        <v>0</v>
      </c>
      <c r="L651" s="747">
        <v>0</v>
      </c>
      <c r="M651" s="743">
        <v>80</v>
      </c>
      <c r="N651" s="747">
        <v>0</v>
      </c>
    </row>
    <row r="652" spans="2:14" x14ac:dyDescent="0.25">
      <c r="B652" s="718" t="s">
        <v>12</v>
      </c>
      <c r="C652" s="688" t="s">
        <v>724</v>
      </c>
      <c r="D652" s="655" t="s">
        <v>647</v>
      </c>
      <c r="E652" s="747">
        <v>0</v>
      </c>
      <c r="F652" s="747">
        <v>0</v>
      </c>
      <c r="G652" s="747">
        <v>0</v>
      </c>
      <c r="H652" s="743">
        <v>30</v>
      </c>
      <c r="I652" s="747">
        <v>0</v>
      </c>
      <c r="J652" s="747">
        <v>0</v>
      </c>
      <c r="K652" s="747">
        <v>0</v>
      </c>
      <c r="L652" s="747">
        <v>0</v>
      </c>
      <c r="M652" s="743">
        <v>80</v>
      </c>
      <c r="N652" s="747">
        <v>0</v>
      </c>
    </row>
    <row r="653" spans="2:14" x14ac:dyDescent="0.25">
      <c r="B653" s="718" t="s">
        <v>12</v>
      </c>
      <c r="C653" s="688" t="s">
        <v>725</v>
      </c>
      <c r="D653" s="655" t="s">
        <v>647</v>
      </c>
      <c r="E653" s="747">
        <v>0</v>
      </c>
      <c r="F653" s="747">
        <v>0</v>
      </c>
      <c r="G653" s="747">
        <v>0</v>
      </c>
      <c r="H653" s="743">
        <v>60</v>
      </c>
      <c r="I653" s="747">
        <v>0</v>
      </c>
      <c r="J653" s="747">
        <v>0</v>
      </c>
      <c r="K653" s="747">
        <v>0</v>
      </c>
      <c r="L653" s="747">
        <v>0</v>
      </c>
      <c r="M653" s="743">
        <v>150</v>
      </c>
      <c r="N653" s="747">
        <v>0</v>
      </c>
    </row>
    <row r="654" spans="2:14" x14ac:dyDescent="0.25">
      <c r="B654" s="718" t="s">
        <v>12</v>
      </c>
      <c r="C654" s="688" t="s">
        <v>726</v>
      </c>
      <c r="D654" s="655" t="s">
        <v>647</v>
      </c>
      <c r="E654" s="747">
        <v>0</v>
      </c>
      <c r="F654" s="747">
        <v>0</v>
      </c>
      <c r="G654" s="747">
        <v>0</v>
      </c>
      <c r="H654" s="743">
        <v>60</v>
      </c>
      <c r="I654" s="747">
        <v>0</v>
      </c>
      <c r="J654" s="747">
        <v>0</v>
      </c>
      <c r="K654" s="747">
        <v>0</v>
      </c>
      <c r="L654" s="747">
        <v>0</v>
      </c>
      <c r="M654" s="743">
        <v>100</v>
      </c>
      <c r="N654" s="747">
        <v>0</v>
      </c>
    </row>
    <row r="655" spans="2:14" x14ac:dyDescent="0.25">
      <c r="B655" s="718" t="s">
        <v>12</v>
      </c>
      <c r="C655" s="688" t="s">
        <v>1432</v>
      </c>
      <c r="D655" s="655" t="s">
        <v>669</v>
      </c>
      <c r="E655" s="747">
        <v>0</v>
      </c>
      <c r="F655" s="747">
        <v>0</v>
      </c>
      <c r="G655" s="747">
        <v>0</v>
      </c>
      <c r="H655" s="743">
        <v>0</v>
      </c>
      <c r="I655" s="747">
        <v>0</v>
      </c>
      <c r="J655" s="747">
        <v>0</v>
      </c>
      <c r="K655" s="747">
        <v>0</v>
      </c>
      <c r="L655" s="747">
        <v>0</v>
      </c>
      <c r="M655" s="743">
        <v>30</v>
      </c>
      <c r="N655" s="747">
        <v>0</v>
      </c>
    </row>
    <row r="656" spans="2:14" x14ac:dyDescent="0.25">
      <c r="B656" s="718" t="s">
        <v>12</v>
      </c>
      <c r="C656" s="688" t="s">
        <v>1433</v>
      </c>
      <c r="D656" s="655" t="s">
        <v>647</v>
      </c>
      <c r="E656" s="747">
        <v>0</v>
      </c>
      <c r="F656" s="747">
        <v>0</v>
      </c>
      <c r="G656" s="747">
        <v>0</v>
      </c>
      <c r="H656" s="743">
        <v>0</v>
      </c>
      <c r="I656" s="747">
        <v>0</v>
      </c>
      <c r="J656" s="747">
        <v>0</v>
      </c>
      <c r="K656" s="747">
        <v>0</v>
      </c>
      <c r="L656" s="747">
        <v>0</v>
      </c>
      <c r="M656" s="743">
        <v>100</v>
      </c>
      <c r="N656" s="747">
        <v>50</v>
      </c>
    </row>
    <row r="657" spans="2:14" x14ac:dyDescent="0.25">
      <c r="B657" s="718" t="s">
        <v>12</v>
      </c>
      <c r="C657" s="688" t="s">
        <v>1434</v>
      </c>
      <c r="D657" s="655" t="s">
        <v>669</v>
      </c>
      <c r="E657" s="747">
        <v>0</v>
      </c>
      <c r="F657" s="747">
        <v>0</v>
      </c>
      <c r="G657" s="747">
        <v>0</v>
      </c>
      <c r="H657" s="743">
        <v>200</v>
      </c>
      <c r="I657" s="747">
        <v>0</v>
      </c>
      <c r="J657" s="747">
        <v>0</v>
      </c>
      <c r="K657" s="747">
        <v>0</v>
      </c>
      <c r="L657" s="747">
        <v>0</v>
      </c>
      <c r="M657" s="743">
        <v>500</v>
      </c>
      <c r="N657" s="747">
        <v>0</v>
      </c>
    </row>
    <row r="658" spans="2:14" x14ac:dyDescent="0.25">
      <c r="B658" s="718" t="s">
        <v>12</v>
      </c>
      <c r="C658" s="688" t="s">
        <v>1435</v>
      </c>
      <c r="D658" s="655" t="s">
        <v>112</v>
      </c>
      <c r="E658" s="747">
        <v>0</v>
      </c>
      <c r="F658" s="747">
        <v>0</v>
      </c>
      <c r="G658" s="747">
        <v>0</v>
      </c>
      <c r="H658" s="743">
        <v>0</v>
      </c>
      <c r="I658" s="747">
        <v>0</v>
      </c>
      <c r="J658" s="747">
        <v>0</v>
      </c>
      <c r="K658" s="747">
        <v>0</v>
      </c>
      <c r="L658" s="747">
        <v>0</v>
      </c>
      <c r="M658" s="743">
        <v>0</v>
      </c>
      <c r="N658" s="747">
        <v>18</v>
      </c>
    </row>
    <row r="659" spans="2:14" x14ac:dyDescent="0.25">
      <c r="B659" s="718" t="s">
        <v>12</v>
      </c>
      <c r="C659" s="688" t="s">
        <v>1436</v>
      </c>
      <c r="D659" s="655" t="s">
        <v>669</v>
      </c>
      <c r="E659" s="747">
        <v>0</v>
      </c>
      <c r="F659" s="747">
        <v>0</v>
      </c>
      <c r="G659" s="747">
        <v>0</v>
      </c>
      <c r="H659" s="743">
        <v>0</v>
      </c>
      <c r="I659" s="747">
        <v>0</v>
      </c>
      <c r="J659" s="747">
        <v>0</v>
      </c>
      <c r="K659" s="747">
        <v>0</v>
      </c>
      <c r="L659" s="747">
        <v>0</v>
      </c>
      <c r="M659" s="743">
        <v>100</v>
      </c>
      <c r="N659" s="747">
        <v>0</v>
      </c>
    </row>
    <row r="660" spans="2:14" x14ac:dyDescent="0.25">
      <c r="B660" s="718" t="s">
        <v>12</v>
      </c>
      <c r="C660" s="688" t="s">
        <v>1437</v>
      </c>
      <c r="D660" s="655" t="s">
        <v>669</v>
      </c>
      <c r="E660" s="747">
        <v>0</v>
      </c>
      <c r="F660" s="747">
        <v>0</v>
      </c>
      <c r="G660" s="747">
        <v>0</v>
      </c>
      <c r="H660" s="743">
        <v>0</v>
      </c>
      <c r="I660" s="747">
        <v>0</v>
      </c>
      <c r="J660" s="747">
        <v>0</v>
      </c>
      <c r="K660" s="747">
        <v>0</v>
      </c>
      <c r="L660" s="747">
        <v>0</v>
      </c>
      <c r="M660" s="743">
        <v>500</v>
      </c>
      <c r="N660" s="747">
        <v>0</v>
      </c>
    </row>
    <row r="661" spans="2:14" x14ac:dyDescent="0.25">
      <c r="B661" s="718" t="s">
        <v>12</v>
      </c>
      <c r="C661" s="688" t="s">
        <v>1438</v>
      </c>
      <c r="D661" s="655" t="s">
        <v>669</v>
      </c>
      <c r="E661" s="747">
        <v>0</v>
      </c>
      <c r="F661" s="747">
        <v>0</v>
      </c>
      <c r="G661" s="747">
        <v>0</v>
      </c>
      <c r="H661" s="743">
        <v>0</v>
      </c>
      <c r="I661" s="747">
        <v>0</v>
      </c>
      <c r="J661" s="747">
        <v>0</v>
      </c>
      <c r="K661" s="747">
        <v>0</v>
      </c>
      <c r="L661" s="747">
        <v>0</v>
      </c>
      <c r="M661" s="743">
        <v>0</v>
      </c>
      <c r="N661" s="747">
        <v>0</v>
      </c>
    </row>
    <row r="662" spans="2:14" x14ac:dyDescent="0.25">
      <c r="B662" s="718" t="s">
        <v>12</v>
      </c>
      <c r="C662" s="688" t="s">
        <v>1439</v>
      </c>
      <c r="D662" s="655" t="s">
        <v>669</v>
      </c>
      <c r="E662" s="747">
        <v>0</v>
      </c>
      <c r="F662" s="747">
        <v>0</v>
      </c>
      <c r="G662" s="747">
        <v>0</v>
      </c>
      <c r="H662" s="743">
        <v>0</v>
      </c>
      <c r="I662" s="747">
        <v>0</v>
      </c>
      <c r="J662" s="747">
        <v>0</v>
      </c>
      <c r="K662" s="747">
        <v>0</v>
      </c>
      <c r="L662" s="747">
        <v>0</v>
      </c>
      <c r="M662" s="743">
        <v>0</v>
      </c>
      <c r="N662" s="747">
        <v>0</v>
      </c>
    </row>
    <row r="663" spans="2:14" x14ac:dyDescent="0.25">
      <c r="B663" s="718" t="s">
        <v>12</v>
      </c>
      <c r="C663" s="688" t="s">
        <v>1440</v>
      </c>
      <c r="D663" s="655" t="s">
        <v>669</v>
      </c>
      <c r="E663" s="747">
        <v>0</v>
      </c>
      <c r="F663" s="747">
        <v>0</v>
      </c>
      <c r="G663" s="747">
        <v>0</v>
      </c>
      <c r="H663" s="743">
        <v>0</v>
      </c>
      <c r="I663" s="747">
        <v>0</v>
      </c>
      <c r="J663" s="747">
        <v>0</v>
      </c>
      <c r="K663" s="747">
        <v>0</v>
      </c>
      <c r="L663" s="747">
        <v>0</v>
      </c>
      <c r="M663" s="743">
        <v>0</v>
      </c>
      <c r="N663" s="747">
        <v>0</v>
      </c>
    </row>
    <row r="664" spans="2:14" x14ac:dyDescent="0.25">
      <c r="B664" s="718" t="s">
        <v>12</v>
      </c>
      <c r="C664" s="688" t="s">
        <v>2388</v>
      </c>
      <c r="D664" s="655" t="s">
        <v>669</v>
      </c>
      <c r="E664" s="747"/>
      <c r="F664" s="747"/>
      <c r="G664" s="747"/>
      <c r="H664" s="743"/>
      <c r="I664" s="747"/>
      <c r="J664" s="747"/>
      <c r="K664" s="747"/>
      <c r="L664" s="747"/>
      <c r="M664" s="743">
        <v>10</v>
      </c>
      <c r="N664" s="747"/>
    </row>
    <row r="665" spans="2:14" x14ac:dyDescent="0.25">
      <c r="B665" s="718" t="s">
        <v>12</v>
      </c>
      <c r="C665" s="688" t="s">
        <v>2389</v>
      </c>
      <c r="D665" s="655" t="s">
        <v>669</v>
      </c>
      <c r="E665" s="747"/>
      <c r="F665" s="747"/>
      <c r="G665" s="747"/>
      <c r="H665" s="743"/>
      <c r="I665" s="747"/>
      <c r="J665" s="747"/>
      <c r="K665" s="747"/>
      <c r="L665" s="747"/>
      <c r="M665" s="743">
        <v>10</v>
      </c>
      <c r="N665" s="747"/>
    </row>
    <row r="666" spans="2:14" x14ac:dyDescent="0.25">
      <c r="B666" s="718" t="s">
        <v>12</v>
      </c>
      <c r="C666" s="688" t="s">
        <v>2393</v>
      </c>
      <c r="D666" s="655" t="s">
        <v>669</v>
      </c>
      <c r="E666" s="747"/>
      <c r="F666" s="747"/>
      <c r="G666" s="747"/>
      <c r="H666" s="743"/>
      <c r="I666" s="747"/>
      <c r="J666" s="747"/>
      <c r="K666" s="747"/>
      <c r="L666" s="747"/>
      <c r="M666" s="743">
        <v>14</v>
      </c>
      <c r="N666" s="747"/>
    </row>
    <row r="667" spans="2:14" x14ac:dyDescent="0.25">
      <c r="B667" s="718" t="s">
        <v>12</v>
      </c>
      <c r="C667" s="688" t="s">
        <v>1441</v>
      </c>
      <c r="D667" s="655" t="s">
        <v>112</v>
      </c>
      <c r="E667" s="747">
        <v>0</v>
      </c>
      <c r="F667" s="747">
        <v>0</v>
      </c>
      <c r="G667" s="747">
        <v>0</v>
      </c>
      <c r="H667" s="743">
        <v>0</v>
      </c>
      <c r="I667" s="747">
        <v>0</v>
      </c>
      <c r="J667" s="747">
        <v>0</v>
      </c>
      <c r="K667" s="747">
        <v>0</v>
      </c>
      <c r="L667" s="747">
        <v>0</v>
      </c>
      <c r="M667" s="743">
        <v>30</v>
      </c>
      <c r="N667" s="747">
        <v>0</v>
      </c>
    </row>
    <row r="668" spans="2:14" x14ac:dyDescent="0.25">
      <c r="B668" s="718" t="s">
        <v>12</v>
      </c>
      <c r="C668" s="688" t="s">
        <v>1442</v>
      </c>
      <c r="D668" s="655" t="s">
        <v>112</v>
      </c>
      <c r="E668" s="747">
        <v>0</v>
      </c>
      <c r="F668" s="747">
        <v>0</v>
      </c>
      <c r="G668" s="747">
        <v>0</v>
      </c>
      <c r="H668" s="743">
        <v>0</v>
      </c>
      <c r="I668" s="747">
        <v>0</v>
      </c>
      <c r="J668" s="747">
        <v>0</v>
      </c>
      <c r="K668" s="747">
        <v>0</v>
      </c>
      <c r="L668" s="747">
        <v>0</v>
      </c>
      <c r="M668" s="743">
        <v>0</v>
      </c>
      <c r="N668" s="747">
        <v>0</v>
      </c>
    </row>
    <row r="669" spans="2:14" x14ac:dyDescent="0.25">
      <c r="B669" s="657" t="s">
        <v>12</v>
      </c>
      <c r="C669" s="688" t="s">
        <v>1443</v>
      </c>
      <c r="D669" s="655" t="s">
        <v>112</v>
      </c>
      <c r="E669" s="747">
        <v>0</v>
      </c>
      <c r="F669" s="747">
        <v>0</v>
      </c>
      <c r="G669" s="747">
        <v>0</v>
      </c>
      <c r="H669" s="743">
        <v>0</v>
      </c>
      <c r="I669" s="747">
        <v>0</v>
      </c>
      <c r="J669" s="747">
        <v>0</v>
      </c>
      <c r="K669" s="747">
        <v>0</v>
      </c>
      <c r="L669" s="747">
        <v>0</v>
      </c>
      <c r="M669" s="743">
        <v>50</v>
      </c>
      <c r="N669" s="747">
        <v>50</v>
      </c>
    </row>
    <row r="670" spans="2:14" s="517" customFormat="1" x14ac:dyDescent="0.25">
      <c r="B670" s="362" t="s">
        <v>1610</v>
      </c>
      <c r="C670" s="658" t="s">
        <v>97</v>
      </c>
      <c r="D670" s="655" t="s">
        <v>32</v>
      </c>
      <c r="E670" s="747">
        <v>0</v>
      </c>
      <c r="F670" s="747">
        <v>15</v>
      </c>
      <c r="G670" s="747">
        <v>0</v>
      </c>
      <c r="H670" s="743">
        <v>20</v>
      </c>
      <c r="I670" s="747">
        <v>0</v>
      </c>
      <c r="J670" s="747">
        <v>0</v>
      </c>
      <c r="K670" s="747">
        <v>50</v>
      </c>
      <c r="L670" s="747">
        <v>0</v>
      </c>
      <c r="M670" s="743">
        <v>40</v>
      </c>
      <c r="N670" s="747">
        <v>0</v>
      </c>
    </row>
    <row r="671" spans="2:14" s="517" customFormat="1" x14ac:dyDescent="0.25">
      <c r="B671" s="718" t="s">
        <v>1610</v>
      </c>
      <c r="C671" s="725" t="s">
        <v>2555</v>
      </c>
      <c r="D671" s="112" t="s">
        <v>32</v>
      </c>
      <c r="E671" s="747"/>
      <c r="F671" s="747"/>
      <c r="G671" s="747"/>
      <c r="H671" s="743"/>
      <c r="I671" s="747"/>
      <c r="J671" s="747"/>
      <c r="K671" s="747"/>
      <c r="L671" s="747"/>
      <c r="M671" s="743"/>
      <c r="N671" s="747"/>
    </row>
    <row r="672" spans="2:14" s="517" customFormat="1" x14ac:dyDescent="0.25">
      <c r="B672" s="718" t="s">
        <v>1610</v>
      </c>
      <c r="C672" s="725" t="s">
        <v>2554</v>
      </c>
      <c r="D672" s="112" t="s">
        <v>34</v>
      </c>
      <c r="E672" s="747"/>
      <c r="F672" s="747"/>
      <c r="G672" s="747"/>
      <c r="H672" s="743"/>
      <c r="I672" s="747"/>
      <c r="J672" s="747"/>
      <c r="K672" s="747"/>
      <c r="L672" s="747"/>
      <c r="M672" s="743"/>
      <c r="N672" s="747"/>
    </row>
    <row r="673" spans="2:14" s="517" customFormat="1" x14ac:dyDescent="0.25">
      <c r="B673" s="718" t="s">
        <v>1610</v>
      </c>
      <c r="C673" s="658" t="s">
        <v>96</v>
      </c>
      <c r="D673" s="655" t="s">
        <v>32</v>
      </c>
      <c r="E673" s="747">
        <v>0</v>
      </c>
      <c r="F673" s="747">
        <v>15</v>
      </c>
      <c r="G673" s="747">
        <v>0</v>
      </c>
      <c r="H673" s="743">
        <v>0</v>
      </c>
      <c r="I673" s="747">
        <v>0</v>
      </c>
      <c r="J673" s="747">
        <v>0</v>
      </c>
      <c r="K673" s="747">
        <v>0</v>
      </c>
      <c r="L673" s="747">
        <v>0</v>
      </c>
      <c r="M673" s="743">
        <v>0</v>
      </c>
      <c r="N673" s="747">
        <v>0</v>
      </c>
    </row>
    <row r="674" spans="2:14" x14ac:dyDescent="0.25">
      <c r="B674" s="718" t="s">
        <v>1610</v>
      </c>
      <c r="C674" s="658" t="s">
        <v>732</v>
      </c>
      <c r="D674" s="655"/>
      <c r="E674" s="747">
        <v>0</v>
      </c>
      <c r="F674" s="747">
        <v>0</v>
      </c>
      <c r="G674" s="747">
        <v>20</v>
      </c>
      <c r="H674" s="743">
        <v>50</v>
      </c>
      <c r="I674" s="747">
        <v>0</v>
      </c>
      <c r="J674" s="747">
        <v>0</v>
      </c>
      <c r="K674" s="747">
        <v>0</v>
      </c>
      <c r="L674" s="747">
        <v>80</v>
      </c>
      <c r="M674" s="743">
        <v>100</v>
      </c>
      <c r="N674" s="747">
        <v>0</v>
      </c>
    </row>
    <row r="675" spans="2:14" x14ac:dyDescent="0.25">
      <c r="B675" s="718" t="s">
        <v>1610</v>
      </c>
      <c r="C675" s="658" t="s">
        <v>98</v>
      </c>
      <c r="D675" s="655" t="s">
        <v>32</v>
      </c>
      <c r="E675" s="747">
        <v>0</v>
      </c>
      <c r="F675" s="747">
        <v>15</v>
      </c>
      <c r="G675" s="747">
        <v>8</v>
      </c>
      <c r="H675" s="743">
        <v>50</v>
      </c>
      <c r="I675" s="747">
        <v>0</v>
      </c>
      <c r="J675" s="747">
        <v>0</v>
      </c>
      <c r="K675" s="747">
        <v>0</v>
      </c>
      <c r="L675" s="747">
        <v>16</v>
      </c>
      <c r="M675" s="743">
        <v>100</v>
      </c>
      <c r="N675" s="747">
        <v>0</v>
      </c>
    </row>
    <row r="676" spans="2:14" x14ac:dyDescent="0.25">
      <c r="B676" s="718" t="s">
        <v>1610</v>
      </c>
      <c r="C676" s="688" t="s">
        <v>733</v>
      </c>
      <c r="D676" s="655" t="s">
        <v>669</v>
      </c>
      <c r="E676" s="747">
        <v>0</v>
      </c>
      <c r="F676" s="747">
        <v>0</v>
      </c>
      <c r="G676" s="747">
        <v>0</v>
      </c>
      <c r="H676" s="743">
        <v>50</v>
      </c>
      <c r="I676" s="747">
        <v>0</v>
      </c>
      <c r="J676" s="747">
        <v>0</v>
      </c>
      <c r="K676" s="747">
        <v>0</v>
      </c>
      <c r="L676" s="747">
        <v>0</v>
      </c>
      <c r="M676" s="743">
        <v>150</v>
      </c>
      <c r="N676" s="747">
        <v>0</v>
      </c>
    </row>
    <row r="677" spans="2:14" x14ac:dyDescent="0.25">
      <c r="B677" s="718" t="s">
        <v>1610</v>
      </c>
      <c r="C677" s="688" t="s">
        <v>734</v>
      </c>
      <c r="D677" s="655" t="s">
        <v>686</v>
      </c>
      <c r="E677" s="747">
        <v>0</v>
      </c>
      <c r="F677" s="747">
        <v>0</v>
      </c>
      <c r="G677" s="747">
        <v>0</v>
      </c>
      <c r="H677" s="743">
        <v>10</v>
      </c>
      <c r="I677" s="747">
        <v>0</v>
      </c>
      <c r="J677" s="747">
        <v>0</v>
      </c>
      <c r="K677" s="747">
        <v>0</v>
      </c>
      <c r="L677" s="747">
        <v>0</v>
      </c>
      <c r="M677" s="743">
        <v>10</v>
      </c>
      <c r="N677" s="747">
        <v>0</v>
      </c>
    </row>
    <row r="678" spans="2:14" x14ac:dyDescent="0.25">
      <c r="B678" s="718" t="s">
        <v>1610</v>
      </c>
      <c r="C678" s="688" t="s">
        <v>735</v>
      </c>
      <c r="D678" s="655" t="s">
        <v>669</v>
      </c>
      <c r="E678" s="747">
        <v>0</v>
      </c>
      <c r="F678" s="747">
        <v>0</v>
      </c>
      <c r="G678" s="747">
        <v>0</v>
      </c>
      <c r="H678" s="743">
        <v>50</v>
      </c>
      <c r="I678" s="747">
        <v>10</v>
      </c>
      <c r="J678" s="747">
        <v>0</v>
      </c>
      <c r="K678" s="747">
        <v>0</v>
      </c>
      <c r="L678" s="747">
        <v>0</v>
      </c>
      <c r="M678" s="743">
        <v>100</v>
      </c>
      <c r="N678" s="747">
        <v>20</v>
      </c>
    </row>
    <row r="679" spans="2:14" x14ac:dyDescent="0.25">
      <c r="B679" s="718" t="s">
        <v>1610</v>
      </c>
      <c r="C679" s="688" t="s">
        <v>736</v>
      </c>
      <c r="D679" s="655" t="s">
        <v>669</v>
      </c>
      <c r="E679" s="747">
        <v>0</v>
      </c>
      <c r="F679" s="747">
        <v>0</v>
      </c>
      <c r="G679" s="747">
        <v>0</v>
      </c>
      <c r="H679" s="743">
        <v>20</v>
      </c>
      <c r="I679" s="747">
        <v>10</v>
      </c>
      <c r="J679" s="747">
        <v>0</v>
      </c>
      <c r="K679" s="747">
        <v>0</v>
      </c>
      <c r="L679" s="747">
        <v>0</v>
      </c>
      <c r="M679" s="743">
        <v>90</v>
      </c>
      <c r="N679" s="747">
        <v>30</v>
      </c>
    </row>
    <row r="680" spans="2:14" x14ac:dyDescent="0.25">
      <c r="B680" s="718" t="s">
        <v>1610</v>
      </c>
      <c r="C680" s="688" t="s">
        <v>737</v>
      </c>
      <c r="D680" s="655" t="s">
        <v>669</v>
      </c>
      <c r="E680" s="747">
        <v>0</v>
      </c>
      <c r="F680" s="747">
        <v>0</v>
      </c>
      <c r="G680" s="747">
        <v>0</v>
      </c>
      <c r="H680" s="743">
        <v>0</v>
      </c>
      <c r="I680" s="747">
        <v>0</v>
      </c>
      <c r="J680" s="747">
        <v>0</v>
      </c>
      <c r="K680" s="747">
        <v>0</v>
      </c>
      <c r="L680" s="747">
        <v>0</v>
      </c>
      <c r="M680" s="743">
        <v>0</v>
      </c>
      <c r="N680" s="747">
        <v>0</v>
      </c>
    </row>
    <row r="681" spans="2:14" x14ac:dyDescent="0.25">
      <c r="B681" s="718" t="s">
        <v>1610</v>
      </c>
      <c r="C681" s="688" t="s">
        <v>738</v>
      </c>
      <c r="D681" s="655" t="s">
        <v>669</v>
      </c>
      <c r="E681" s="747">
        <v>0</v>
      </c>
      <c r="F681" s="747">
        <v>0</v>
      </c>
      <c r="G681" s="747">
        <v>0</v>
      </c>
      <c r="H681" s="743">
        <v>25</v>
      </c>
      <c r="I681" s="747">
        <v>0</v>
      </c>
      <c r="J681" s="747">
        <v>0</v>
      </c>
      <c r="K681" s="747">
        <v>0</v>
      </c>
      <c r="L681" s="747">
        <v>0</v>
      </c>
      <c r="M681" s="743">
        <v>80</v>
      </c>
      <c r="N681" s="747">
        <v>0</v>
      </c>
    </row>
    <row r="682" spans="2:14" x14ac:dyDescent="0.25">
      <c r="B682" s="718" t="s">
        <v>1610</v>
      </c>
      <c r="C682" s="688" t="s">
        <v>739</v>
      </c>
      <c r="D682" s="655" t="s">
        <v>669</v>
      </c>
      <c r="E682" s="747">
        <v>0</v>
      </c>
      <c r="F682" s="747">
        <v>0</v>
      </c>
      <c r="G682" s="747">
        <v>0</v>
      </c>
      <c r="H682" s="743">
        <v>30</v>
      </c>
      <c r="I682" s="747">
        <v>0</v>
      </c>
      <c r="J682" s="747">
        <v>0</v>
      </c>
      <c r="K682" s="747">
        <v>0</v>
      </c>
      <c r="L682" s="747">
        <v>0</v>
      </c>
      <c r="M682" s="743">
        <v>80</v>
      </c>
      <c r="N682" s="747">
        <v>0</v>
      </c>
    </row>
    <row r="683" spans="2:14" x14ac:dyDescent="0.25">
      <c r="B683" s="718" t="s">
        <v>1610</v>
      </c>
      <c r="C683" s="688" t="s">
        <v>740</v>
      </c>
      <c r="D683" s="655" t="s">
        <v>686</v>
      </c>
      <c r="E683" s="747">
        <v>0</v>
      </c>
      <c r="F683" s="747">
        <v>0</v>
      </c>
      <c r="G683" s="747">
        <v>0</v>
      </c>
      <c r="H683" s="743">
        <v>0</v>
      </c>
      <c r="I683" s="747">
        <v>0</v>
      </c>
      <c r="J683" s="747">
        <v>0</v>
      </c>
      <c r="K683" s="747">
        <v>0</v>
      </c>
      <c r="L683" s="747">
        <v>0</v>
      </c>
      <c r="M683" s="743">
        <v>150</v>
      </c>
      <c r="N683" s="747">
        <v>0</v>
      </c>
    </row>
    <row r="684" spans="2:14" x14ac:dyDescent="0.25">
      <c r="B684" s="718" t="s">
        <v>1610</v>
      </c>
      <c r="C684" s="688" t="s">
        <v>741</v>
      </c>
      <c r="D684" s="655" t="s">
        <v>669</v>
      </c>
      <c r="E684" s="747">
        <v>0</v>
      </c>
      <c r="F684" s="747">
        <v>0</v>
      </c>
      <c r="G684" s="747">
        <v>0</v>
      </c>
      <c r="H684" s="743">
        <v>6</v>
      </c>
      <c r="I684" s="747">
        <v>0</v>
      </c>
      <c r="J684" s="747">
        <v>0</v>
      </c>
      <c r="K684" s="747">
        <v>0</v>
      </c>
      <c r="L684" s="747">
        <v>0</v>
      </c>
      <c r="M684" s="743">
        <v>18</v>
      </c>
      <c r="N684" s="747">
        <v>0</v>
      </c>
    </row>
    <row r="685" spans="2:14" x14ac:dyDescent="0.25">
      <c r="B685" s="718" t="s">
        <v>1610</v>
      </c>
      <c r="C685" s="688" t="s">
        <v>742</v>
      </c>
      <c r="D685" s="655" t="s">
        <v>669</v>
      </c>
      <c r="E685" s="747">
        <v>0</v>
      </c>
      <c r="F685" s="747">
        <v>0</v>
      </c>
      <c r="G685" s="747">
        <v>0</v>
      </c>
      <c r="H685" s="743">
        <v>10</v>
      </c>
      <c r="I685" s="747">
        <v>0</v>
      </c>
      <c r="J685" s="747">
        <v>0</v>
      </c>
      <c r="K685" s="747">
        <v>0</v>
      </c>
      <c r="L685" s="747">
        <v>0</v>
      </c>
      <c r="M685" s="743">
        <v>20</v>
      </c>
      <c r="N685" s="747">
        <v>0</v>
      </c>
    </row>
    <row r="686" spans="2:14" x14ac:dyDescent="0.25">
      <c r="B686" s="718" t="s">
        <v>1610</v>
      </c>
      <c r="C686" s="688" t="s">
        <v>743</v>
      </c>
      <c r="D686" s="655" t="s">
        <v>669</v>
      </c>
      <c r="E686" s="747">
        <v>0</v>
      </c>
      <c r="F686" s="747">
        <v>0</v>
      </c>
      <c r="G686" s="747">
        <v>0</v>
      </c>
      <c r="H686" s="743">
        <v>5</v>
      </c>
      <c r="I686" s="747">
        <v>0</v>
      </c>
      <c r="J686" s="747">
        <v>0</v>
      </c>
      <c r="K686" s="747">
        <v>0</v>
      </c>
      <c r="L686" s="747">
        <v>0</v>
      </c>
      <c r="M686" s="743">
        <v>15</v>
      </c>
      <c r="N686" s="747">
        <v>0</v>
      </c>
    </row>
    <row r="687" spans="2:14" x14ac:dyDescent="0.25">
      <c r="B687" s="718" t="s">
        <v>1610</v>
      </c>
      <c r="C687" s="688" t="s">
        <v>744</v>
      </c>
      <c r="D687" s="655" t="s">
        <v>669</v>
      </c>
      <c r="E687" s="747">
        <v>0</v>
      </c>
      <c r="F687" s="747">
        <v>0</v>
      </c>
      <c r="G687" s="747">
        <v>0</v>
      </c>
      <c r="H687" s="743">
        <v>100</v>
      </c>
      <c r="I687" s="747">
        <v>0</v>
      </c>
      <c r="J687" s="747">
        <v>0</v>
      </c>
      <c r="K687" s="747">
        <v>0</v>
      </c>
      <c r="L687" s="747">
        <v>0</v>
      </c>
      <c r="M687" s="743">
        <v>500</v>
      </c>
      <c r="N687" s="747">
        <v>0</v>
      </c>
    </row>
    <row r="688" spans="2:14" x14ac:dyDescent="0.25">
      <c r="B688" s="718" t="s">
        <v>1610</v>
      </c>
      <c r="C688" s="688" t="s">
        <v>745</v>
      </c>
      <c r="D688" s="655" t="s">
        <v>669</v>
      </c>
      <c r="E688" s="747">
        <v>0</v>
      </c>
      <c r="F688" s="747">
        <v>0</v>
      </c>
      <c r="G688" s="747">
        <v>0</v>
      </c>
      <c r="H688" s="743">
        <v>30</v>
      </c>
      <c r="I688" s="747">
        <v>0</v>
      </c>
      <c r="J688" s="747">
        <v>0</v>
      </c>
      <c r="K688" s="747">
        <v>0</v>
      </c>
      <c r="L688" s="747">
        <v>0</v>
      </c>
      <c r="M688" s="743">
        <v>45</v>
      </c>
      <c r="N688" s="747">
        <v>0</v>
      </c>
    </row>
    <row r="689" spans="2:14" x14ac:dyDescent="0.25">
      <c r="B689" s="718" t="s">
        <v>1610</v>
      </c>
      <c r="C689" s="688" t="s">
        <v>746</v>
      </c>
      <c r="D689" s="655" t="s">
        <v>669</v>
      </c>
      <c r="E689" s="747">
        <v>0</v>
      </c>
      <c r="F689" s="747">
        <v>0</v>
      </c>
      <c r="G689" s="747">
        <v>0</v>
      </c>
      <c r="H689" s="743">
        <v>150</v>
      </c>
      <c r="I689" s="747">
        <v>0</v>
      </c>
      <c r="J689" s="747">
        <v>0</v>
      </c>
      <c r="K689" s="747">
        <v>0</v>
      </c>
      <c r="L689" s="747">
        <v>0</v>
      </c>
      <c r="M689" s="743">
        <v>600</v>
      </c>
      <c r="N689" s="747">
        <v>0</v>
      </c>
    </row>
    <row r="690" spans="2:14" x14ac:dyDescent="0.25">
      <c r="B690" s="718" t="s">
        <v>1610</v>
      </c>
      <c r="C690" s="688" t="s">
        <v>747</v>
      </c>
      <c r="D690" s="655" t="s">
        <v>669</v>
      </c>
      <c r="E690" s="747">
        <v>0</v>
      </c>
      <c r="F690" s="747">
        <v>0</v>
      </c>
      <c r="G690" s="747">
        <v>0</v>
      </c>
      <c r="H690" s="743">
        <v>10</v>
      </c>
      <c r="I690" s="747">
        <v>0</v>
      </c>
      <c r="J690" s="747">
        <v>15</v>
      </c>
      <c r="K690" s="747">
        <v>0</v>
      </c>
      <c r="L690" s="747">
        <v>10</v>
      </c>
      <c r="M690" s="743">
        <v>13</v>
      </c>
      <c r="N690" s="747">
        <v>3</v>
      </c>
    </row>
    <row r="691" spans="2:14" x14ac:dyDescent="0.25">
      <c r="B691" s="718" t="s">
        <v>1610</v>
      </c>
      <c r="C691" s="688" t="s">
        <v>729</v>
      </c>
      <c r="D691" s="655" t="s">
        <v>647</v>
      </c>
      <c r="E691" s="747">
        <v>0</v>
      </c>
      <c r="F691" s="747">
        <v>0</v>
      </c>
      <c r="G691" s="747">
        <v>0</v>
      </c>
      <c r="H691" s="743">
        <v>0</v>
      </c>
      <c r="I691" s="747">
        <v>0</v>
      </c>
      <c r="J691" s="747">
        <v>0</v>
      </c>
      <c r="K691" s="747">
        <v>0</v>
      </c>
      <c r="L691" s="747">
        <v>0</v>
      </c>
      <c r="M691" s="743">
        <v>60</v>
      </c>
      <c r="N691" s="747">
        <v>0</v>
      </c>
    </row>
    <row r="692" spans="2:14" x14ac:dyDescent="0.25">
      <c r="B692" s="718" t="s">
        <v>1610</v>
      </c>
      <c r="C692" s="688" t="s">
        <v>730</v>
      </c>
      <c r="D692" s="655" t="s">
        <v>647</v>
      </c>
      <c r="E692" s="747">
        <v>0</v>
      </c>
      <c r="F692" s="747">
        <v>0</v>
      </c>
      <c r="G692" s="747">
        <v>0</v>
      </c>
      <c r="H692" s="743">
        <v>100</v>
      </c>
      <c r="I692" s="747">
        <v>100</v>
      </c>
      <c r="J692" s="747">
        <v>0</v>
      </c>
      <c r="K692" s="747">
        <v>0</v>
      </c>
      <c r="L692" s="747">
        <v>0</v>
      </c>
      <c r="M692" s="743">
        <v>200</v>
      </c>
      <c r="N692" s="747">
        <v>100</v>
      </c>
    </row>
    <row r="693" spans="2:14" x14ac:dyDescent="0.25">
      <c r="B693" s="718" t="s">
        <v>1610</v>
      </c>
      <c r="C693" s="688" t="s">
        <v>731</v>
      </c>
      <c r="D693" s="655" t="s">
        <v>647</v>
      </c>
      <c r="E693" s="747">
        <v>0</v>
      </c>
      <c r="F693" s="747">
        <v>0</v>
      </c>
      <c r="G693" s="747">
        <v>0</v>
      </c>
      <c r="H693" s="743">
        <v>0</v>
      </c>
      <c r="I693" s="747">
        <v>0</v>
      </c>
      <c r="J693" s="747">
        <v>0</v>
      </c>
      <c r="K693" s="747">
        <v>0</v>
      </c>
      <c r="L693" s="747">
        <v>0</v>
      </c>
      <c r="M693" s="743">
        <v>0</v>
      </c>
      <c r="N693" s="747">
        <v>0</v>
      </c>
    </row>
    <row r="694" spans="2:14" x14ac:dyDescent="0.25">
      <c r="B694" s="718" t="s">
        <v>1610</v>
      </c>
      <c r="C694" s="688" t="s">
        <v>727</v>
      </c>
      <c r="D694" s="655" t="s">
        <v>669</v>
      </c>
      <c r="E694" s="747">
        <v>0</v>
      </c>
      <c r="F694" s="747">
        <v>0</v>
      </c>
      <c r="G694" s="747">
        <v>0</v>
      </c>
      <c r="H694" s="743">
        <v>0</v>
      </c>
      <c r="I694" s="747">
        <v>0</v>
      </c>
      <c r="J694" s="747">
        <v>80</v>
      </c>
      <c r="K694" s="747">
        <v>0</v>
      </c>
      <c r="L694" s="747">
        <v>0</v>
      </c>
      <c r="M694" s="743">
        <v>0</v>
      </c>
      <c r="N694" s="747">
        <v>25</v>
      </c>
    </row>
    <row r="695" spans="2:14" x14ac:dyDescent="0.25">
      <c r="B695" s="657" t="s">
        <v>1610</v>
      </c>
      <c r="C695" s="688" t="s">
        <v>728</v>
      </c>
      <c r="D695" s="655" t="s">
        <v>669</v>
      </c>
      <c r="E695" s="747">
        <v>0</v>
      </c>
      <c r="F695" s="747">
        <v>0</v>
      </c>
      <c r="G695" s="747">
        <v>0</v>
      </c>
      <c r="H695" s="743">
        <v>0</v>
      </c>
      <c r="I695" s="747">
        <v>0</v>
      </c>
      <c r="J695" s="747">
        <v>10</v>
      </c>
      <c r="K695" s="747">
        <v>0</v>
      </c>
      <c r="L695" s="747">
        <v>0</v>
      </c>
      <c r="M695" s="743">
        <v>0</v>
      </c>
      <c r="N695" s="747">
        <v>25</v>
      </c>
    </row>
    <row r="696" spans="2:14" s="517" customFormat="1" x14ac:dyDescent="0.25">
      <c r="B696" s="362" t="s">
        <v>13</v>
      </c>
      <c r="C696" s="688" t="s">
        <v>425</v>
      </c>
      <c r="D696" s="655" t="s">
        <v>37</v>
      </c>
      <c r="E696" s="747">
        <v>40</v>
      </c>
      <c r="F696" s="747">
        <v>0</v>
      </c>
      <c r="G696" s="747">
        <v>0</v>
      </c>
      <c r="H696" s="743">
        <v>0</v>
      </c>
      <c r="I696" s="747">
        <v>0</v>
      </c>
      <c r="J696" s="747">
        <v>160</v>
      </c>
      <c r="K696" s="747">
        <v>0</v>
      </c>
      <c r="L696" s="747">
        <v>0</v>
      </c>
      <c r="M696" s="743">
        <v>0</v>
      </c>
      <c r="N696" s="747">
        <v>0</v>
      </c>
    </row>
    <row r="697" spans="2:14" s="517" customFormat="1" ht="30" x14ac:dyDescent="0.25">
      <c r="B697" s="718" t="s">
        <v>13</v>
      </c>
      <c r="C697" s="729" t="s">
        <v>3145</v>
      </c>
      <c r="D697" s="655" t="s">
        <v>37</v>
      </c>
      <c r="E697" s="747"/>
      <c r="F697" s="747"/>
      <c r="G697" s="747"/>
      <c r="H697" s="743"/>
      <c r="I697" s="747"/>
      <c r="J697" s="747"/>
      <c r="K697" s="747"/>
      <c r="L697" s="747"/>
      <c r="M697" s="743"/>
      <c r="N697" s="747"/>
    </row>
    <row r="698" spans="2:14" x14ac:dyDescent="0.25">
      <c r="B698" s="718" t="s">
        <v>13</v>
      </c>
      <c r="C698" s="658" t="s">
        <v>99</v>
      </c>
      <c r="D698" s="655" t="s">
        <v>37</v>
      </c>
      <c r="E698" s="747">
        <v>0</v>
      </c>
      <c r="F698" s="747">
        <v>0</v>
      </c>
      <c r="G698" s="747">
        <v>0</v>
      </c>
      <c r="H698" s="743">
        <v>0</v>
      </c>
      <c r="I698" s="747">
        <v>0</v>
      </c>
      <c r="J698" s="747">
        <v>900</v>
      </c>
      <c r="K698" s="747">
        <v>1000</v>
      </c>
      <c r="L698" s="747">
        <v>0</v>
      </c>
      <c r="M698" s="743">
        <v>0</v>
      </c>
      <c r="N698" s="747">
        <v>0</v>
      </c>
    </row>
    <row r="699" spans="2:14" x14ac:dyDescent="0.25">
      <c r="B699" s="718" t="s">
        <v>13</v>
      </c>
      <c r="C699" s="688" t="s">
        <v>426</v>
      </c>
      <c r="D699" s="655" t="s">
        <v>37</v>
      </c>
      <c r="E699" s="747">
        <v>0</v>
      </c>
      <c r="F699" s="747">
        <v>1000</v>
      </c>
      <c r="G699" s="747">
        <v>0</v>
      </c>
      <c r="H699" s="743">
        <v>0</v>
      </c>
      <c r="I699" s="747">
        <v>0</v>
      </c>
      <c r="J699" s="747">
        <v>0</v>
      </c>
      <c r="K699" s="747">
        <v>0</v>
      </c>
      <c r="L699" s="747">
        <v>0</v>
      </c>
      <c r="M699" s="743">
        <v>0</v>
      </c>
      <c r="N699" s="747">
        <v>0</v>
      </c>
    </row>
    <row r="700" spans="2:14" x14ac:dyDescent="0.25">
      <c r="B700" s="718" t="s">
        <v>13</v>
      </c>
      <c r="C700" s="688" t="s">
        <v>427</v>
      </c>
      <c r="D700" s="655" t="s">
        <v>37</v>
      </c>
      <c r="E700" s="747">
        <v>0</v>
      </c>
      <c r="F700" s="747">
        <v>0</v>
      </c>
      <c r="G700" s="747">
        <v>0</v>
      </c>
      <c r="H700" s="743">
        <v>0</v>
      </c>
      <c r="I700" s="747">
        <v>0</v>
      </c>
      <c r="J700" s="747">
        <v>100</v>
      </c>
      <c r="K700" s="747">
        <v>100</v>
      </c>
      <c r="L700" s="747">
        <v>0</v>
      </c>
      <c r="M700" s="743">
        <v>0</v>
      </c>
      <c r="N700" s="747">
        <v>0</v>
      </c>
    </row>
    <row r="701" spans="2:14" x14ac:dyDescent="0.25">
      <c r="B701" s="718" t="s">
        <v>13</v>
      </c>
      <c r="C701" s="658" t="s">
        <v>100</v>
      </c>
      <c r="D701" s="655" t="s">
        <v>37</v>
      </c>
      <c r="E701" s="747">
        <v>70</v>
      </c>
      <c r="F701" s="747">
        <v>300</v>
      </c>
      <c r="G701" s="747">
        <v>0</v>
      </c>
      <c r="H701" s="743">
        <v>0</v>
      </c>
      <c r="I701" s="747">
        <v>0</v>
      </c>
      <c r="J701" s="747">
        <v>120</v>
      </c>
      <c r="K701" s="747">
        <v>800</v>
      </c>
      <c r="L701" s="747">
        <v>0</v>
      </c>
      <c r="M701" s="743">
        <v>0</v>
      </c>
      <c r="N701" s="747">
        <v>0</v>
      </c>
    </row>
    <row r="702" spans="2:14" x14ac:dyDescent="0.25">
      <c r="B702" s="718" t="s">
        <v>13</v>
      </c>
      <c r="C702" s="690" t="s">
        <v>428</v>
      </c>
      <c r="D702" s="655" t="s">
        <v>37</v>
      </c>
      <c r="E702" s="747">
        <v>10</v>
      </c>
      <c r="F702" s="747">
        <v>0</v>
      </c>
      <c r="G702" s="747">
        <v>0</v>
      </c>
      <c r="H702" s="743">
        <v>0</v>
      </c>
      <c r="I702" s="747">
        <v>0</v>
      </c>
      <c r="J702" s="747">
        <v>30</v>
      </c>
      <c r="K702" s="747">
        <v>0</v>
      </c>
      <c r="L702" s="747">
        <v>0</v>
      </c>
      <c r="M702" s="743">
        <v>0</v>
      </c>
      <c r="N702" s="747">
        <v>0</v>
      </c>
    </row>
    <row r="703" spans="2:14" x14ac:dyDescent="0.25">
      <c r="B703" s="718" t="s">
        <v>13</v>
      </c>
      <c r="C703" s="658" t="s">
        <v>429</v>
      </c>
      <c r="D703" s="655" t="s">
        <v>37</v>
      </c>
      <c r="E703" s="747">
        <v>0</v>
      </c>
      <c r="F703" s="747">
        <v>0</v>
      </c>
      <c r="G703" s="747">
        <v>0</v>
      </c>
      <c r="H703" s="743">
        <v>0</v>
      </c>
      <c r="I703" s="747">
        <v>0</v>
      </c>
      <c r="J703" s="747">
        <v>0</v>
      </c>
      <c r="K703" s="747">
        <v>0</v>
      </c>
      <c r="L703" s="747">
        <v>0</v>
      </c>
      <c r="M703" s="743">
        <v>0</v>
      </c>
      <c r="N703" s="747">
        <v>0</v>
      </c>
    </row>
    <row r="704" spans="2:14" x14ac:dyDescent="0.25">
      <c r="B704" s="718" t="s">
        <v>13</v>
      </c>
      <c r="C704" s="658" t="s">
        <v>101</v>
      </c>
      <c r="D704" s="655" t="s">
        <v>37</v>
      </c>
      <c r="E704" s="747">
        <v>20</v>
      </c>
      <c r="F704" s="747">
        <v>300</v>
      </c>
      <c r="G704" s="747">
        <v>0</v>
      </c>
      <c r="H704" s="743">
        <v>0</v>
      </c>
      <c r="I704" s="747">
        <v>0</v>
      </c>
      <c r="J704" s="747">
        <v>60</v>
      </c>
      <c r="K704" s="747">
        <v>700</v>
      </c>
      <c r="L704" s="747">
        <v>0</v>
      </c>
      <c r="M704" s="743">
        <v>0</v>
      </c>
      <c r="N704" s="747">
        <v>0</v>
      </c>
    </row>
    <row r="705" spans="2:14" x14ac:dyDescent="0.25">
      <c r="B705" s="718" t="s">
        <v>13</v>
      </c>
      <c r="C705" s="658" t="s">
        <v>430</v>
      </c>
      <c r="D705" s="655" t="s">
        <v>37</v>
      </c>
      <c r="E705" s="747">
        <v>70</v>
      </c>
      <c r="F705" s="747">
        <v>0</v>
      </c>
      <c r="G705" s="747">
        <v>0</v>
      </c>
      <c r="H705" s="743">
        <v>0</v>
      </c>
      <c r="I705" s="747">
        <v>0</v>
      </c>
      <c r="J705" s="747">
        <v>120</v>
      </c>
      <c r="K705" s="747">
        <v>100</v>
      </c>
      <c r="L705" s="747">
        <v>0</v>
      </c>
      <c r="M705" s="743">
        <v>0</v>
      </c>
      <c r="N705" s="747">
        <v>0</v>
      </c>
    </row>
    <row r="706" spans="2:14" x14ac:dyDescent="0.25">
      <c r="B706" s="718" t="s">
        <v>13</v>
      </c>
      <c r="C706" s="658" t="s">
        <v>102</v>
      </c>
      <c r="D706" s="655" t="s">
        <v>37</v>
      </c>
      <c r="E706" s="747">
        <v>0</v>
      </c>
      <c r="F706" s="747">
        <v>300</v>
      </c>
      <c r="G706" s="747">
        <v>0</v>
      </c>
      <c r="H706" s="743">
        <v>0</v>
      </c>
      <c r="I706" s="747">
        <v>0</v>
      </c>
      <c r="J706" s="747">
        <v>0</v>
      </c>
      <c r="K706" s="747">
        <v>600</v>
      </c>
      <c r="L706" s="747">
        <v>0</v>
      </c>
      <c r="M706" s="743">
        <v>0</v>
      </c>
      <c r="N706" s="747">
        <v>0</v>
      </c>
    </row>
    <row r="707" spans="2:14" x14ac:dyDescent="0.25">
      <c r="B707" s="718" t="s">
        <v>13</v>
      </c>
      <c r="C707" s="658" t="s">
        <v>103</v>
      </c>
      <c r="D707" s="655" t="s">
        <v>37</v>
      </c>
      <c r="E707" s="747">
        <v>100</v>
      </c>
      <c r="F707" s="747">
        <v>1000</v>
      </c>
      <c r="G707" s="747">
        <v>0</v>
      </c>
      <c r="H707" s="743">
        <v>0</v>
      </c>
      <c r="I707" s="747">
        <v>0</v>
      </c>
      <c r="J707" s="747">
        <v>300</v>
      </c>
      <c r="K707" s="747">
        <v>100</v>
      </c>
      <c r="L707" s="747">
        <v>0</v>
      </c>
      <c r="M707" s="743">
        <v>0</v>
      </c>
      <c r="N707" s="747">
        <v>0</v>
      </c>
    </row>
    <row r="708" spans="2:14" x14ac:dyDescent="0.25">
      <c r="B708" s="718" t="s">
        <v>13</v>
      </c>
      <c r="C708" s="658" t="s">
        <v>104</v>
      </c>
      <c r="D708" s="655" t="s">
        <v>37</v>
      </c>
      <c r="E708" s="747">
        <v>100</v>
      </c>
      <c r="F708" s="747">
        <v>1000</v>
      </c>
      <c r="G708" s="747">
        <v>0</v>
      </c>
      <c r="H708" s="743">
        <v>0</v>
      </c>
      <c r="I708" s="747">
        <v>0</v>
      </c>
      <c r="J708" s="747">
        <v>300</v>
      </c>
      <c r="K708" s="747">
        <v>600</v>
      </c>
      <c r="L708" s="747">
        <v>0</v>
      </c>
      <c r="M708" s="743">
        <v>0</v>
      </c>
      <c r="N708" s="747">
        <v>0</v>
      </c>
    </row>
    <row r="709" spans="2:14" x14ac:dyDescent="0.25">
      <c r="B709" s="718" t="s">
        <v>13</v>
      </c>
      <c r="C709" s="658" t="s">
        <v>105</v>
      </c>
      <c r="D709" s="655" t="s">
        <v>37</v>
      </c>
      <c r="E709" s="747">
        <v>300</v>
      </c>
      <c r="F709" s="747">
        <v>2000</v>
      </c>
      <c r="G709" s="747">
        <v>0</v>
      </c>
      <c r="H709" s="743">
        <v>0</v>
      </c>
      <c r="I709" s="747">
        <v>0</v>
      </c>
      <c r="J709" s="747">
        <v>1200</v>
      </c>
      <c r="K709" s="747">
        <v>2000</v>
      </c>
      <c r="L709" s="747">
        <v>0</v>
      </c>
      <c r="M709" s="743">
        <v>0</v>
      </c>
      <c r="N709" s="747">
        <v>0</v>
      </c>
    </row>
    <row r="710" spans="2:14" x14ac:dyDescent="0.25">
      <c r="B710" s="657" t="s">
        <v>13</v>
      </c>
      <c r="C710" s="658" t="s">
        <v>106</v>
      </c>
      <c r="D710" s="655" t="s">
        <v>37</v>
      </c>
      <c r="E710" s="747">
        <v>50</v>
      </c>
      <c r="F710" s="747">
        <v>108</v>
      </c>
      <c r="G710" s="747">
        <v>0</v>
      </c>
      <c r="H710" s="743">
        <v>0</v>
      </c>
      <c r="I710" s="747">
        <v>0</v>
      </c>
      <c r="J710" s="747">
        <v>600</v>
      </c>
      <c r="K710" s="747">
        <v>300</v>
      </c>
      <c r="L710" s="747">
        <v>0</v>
      </c>
      <c r="M710" s="743">
        <v>0</v>
      </c>
      <c r="N710" s="747">
        <v>0</v>
      </c>
    </row>
    <row r="711" spans="2:14" s="517" customFormat="1" x14ac:dyDescent="0.25">
      <c r="B711" s="362" t="s">
        <v>1444</v>
      </c>
      <c r="C711" s="714" t="s">
        <v>64</v>
      </c>
      <c r="D711" s="655" t="s">
        <v>37</v>
      </c>
      <c r="E711" s="747">
        <v>0</v>
      </c>
      <c r="F711" s="747">
        <v>0</v>
      </c>
      <c r="G711" s="747">
        <v>0</v>
      </c>
      <c r="H711" s="743">
        <v>0</v>
      </c>
      <c r="I711" s="747">
        <v>0</v>
      </c>
      <c r="J711" s="747">
        <v>40</v>
      </c>
      <c r="K711" s="747">
        <v>50</v>
      </c>
      <c r="L711" s="747">
        <v>0</v>
      </c>
      <c r="M711" s="743">
        <v>0</v>
      </c>
      <c r="N711" s="747">
        <v>0</v>
      </c>
    </row>
    <row r="712" spans="2:14" x14ac:dyDescent="0.25">
      <c r="B712" s="718" t="s">
        <v>1444</v>
      </c>
      <c r="C712" s="658" t="s">
        <v>787</v>
      </c>
      <c r="D712" s="655" t="s">
        <v>37</v>
      </c>
      <c r="E712" s="747">
        <v>650</v>
      </c>
      <c r="F712" s="747">
        <v>0</v>
      </c>
      <c r="G712" s="747">
        <v>0</v>
      </c>
      <c r="H712" s="743">
        <v>0</v>
      </c>
      <c r="I712" s="747">
        <v>0</v>
      </c>
      <c r="J712" s="747">
        <v>2500</v>
      </c>
      <c r="K712" s="747">
        <v>0</v>
      </c>
      <c r="L712" s="747">
        <v>0</v>
      </c>
      <c r="M712" s="743">
        <v>0</v>
      </c>
      <c r="N712" s="747">
        <v>0</v>
      </c>
    </row>
    <row r="713" spans="2:14" x14ac:dyDescent="0.25">
      <c r="B713" s="718" t="s">
        <v>1444</v>
      </c>
      <c r="C713" s="658" t="s">
        <v>148</v>
      </c>
      <c r="D713" s="655" t="s">
        <v>37</v>
      </c>
      <c r="E713" s="747">
        <v>4</v>
      </c>
      <c r="F713" s="747">
        <v>8</v>
      </c>
      <c r="G713" s="747">
        <v>0</v>
      </c>
      <c r="H713" s="743">
        <v>0</v>
      </c>
      <c r="I713" s="747">
        <v>0</v>
      </c>
      <c r="J713" s="747">
        <v>16</v>
      </c>
      <c r="K713" s="747">
        <v>12</v>
      </c>
      <c r="L713" s="747">
        <v>0</v>
      </c>
      <c r="M713" s="743">
        <v>0</v>
      </c>
      <c r="N713" s="747">
        <v>0</v>
      </c>
    </row>
    <row r="714" spans="2:14" ht="30" x14ac:dyDescent="0.25">
      <c r="B714" s="718" t="s">
        <v>1444</v>
      </c>
      <c r="C714" s="668" t="s">
        <v>2598</v>
      </c>
      <c r="D714" s="655" t="s">
        <v>37</v>
      </c>
      <c r="E714" s="747"/>
      <c r="F714" s="747"/>
      <c r="G714" s="747"/>
      <c r="H714" s="743"/>
      <c r="I714" s="747"/>
      <c r="J714" s="747"/>
      <c r="K714" s="747"/>
      <c r="L714" s="747"/>
      <c r="M714" s="743"/>
      <c r="N714" s="747"/>
    </row>
    <row r="715" spans="2:14" x14ac:dyDescent="0.25">
      <c r="B715" s="657" t="s">
        <v>1444</v>
      </c>
      <c r="C715" s="658" t="s">
        <v>1445</v>
      </c>
      <c r="D715" s="655" t="s">
        <v>37</v>
      </c>
      <c r="E715" s="747">
        <v>3</v>
      </c>
      <c r="F715" s="747">
        <v>0</v>
      </c>
      <c r="G715" s="747">
        <v>0</v>
      </c>
      <c r="H715" s="743">
        <v>0</v>
      </c>
      <c r="I715" s="747">
        <v>0</v>
      </c>
      <c r="J715" s="747">
        <v>8</v>
      </c>
      <c r="K715" s="747">
        <v>0</v>
      </c>
      <c r="L715" s="747">
        <v>0</v>
      </c>
      <c r="M715" s="743">
        <v>0</v>
      </c>
      <c r="N715" s="747">
        <v>0</v>
      </c>
    </row>
    <row r="716" spans="2:14" s="517" customFormat="1" x14ac:dyDescent="0.25">
      <c r="B716" s="523" t="s">
        <v>14</v>
      </c>
      <c r="C716" s="679" t="s">
        <v>87</v>
      </c>
      <c r="D716" s="655" t="s">
        <v>37</v>
      </c>
      <c r="E716" s="747">
        <v>20</v>
      </c>
      <c r="F716" s="747">
        <v>15</v>
      </c>
      <c r="G716" s="747">
        <v>0</v>
      </c>
      <c r="H716" s="743">
        <v>0</v>
      </c>
      <c r="I716" s="747">
        <v>0</v>
      </c>
      <c r="J716" s="747">
        <v>60</v>
      </c>
      <c r="K716" s="747">
        <v>30</v>
      </c>
      <c r="L716" s="747">
        <v>0</v>
      </c>
      <c r="M716" s="743">
        <v>0</v>
      </c>
      <c r="N716" s="747">
        <v>0</v>
      </c>
    </row>
    <row r="717" spans="2:14" s="517" customFormat="1" x14ac:dyDescent="0.25">
      <c r="B717" s="521" t="s">
        <v>14</v>
      </c>
      <c r="C717" s="679" t="s">
        <v>86</v>
      </c>
      <c r="D717" s="655" t="s">
        <v>37</v>
      </c>
      <c r="E717" s="747">
        <v>20</v>
      </c>
      <c r="F717" s="747">
        <v>15</v>
      </c>
      <c r="G717" s="747">
        <v>0</v>
      </c>
      <c r="H717" s="743">
        <v>0</v>
      </c>
      <c r="I717" s="747">
        <v>0</v>
      </c>
      <c r="J717" s="747">
        <v>70</v>
      </c>
      <c r="K717" s="747">
        <v>30</v>
      </c>
      <c r="L717" s="747">
        <v>0</v>
      </c>
      <c r="M717" s="743">
        <v>0</v>
      </c>
      <c r="N717" s="747">
        <v>0</v>
      </c>
    </row>
    <row r="718" spans="2:14" s="517" customFormat="1" x14ac:dyDescent="0.25">
      <c r="B718" s="521" t="s">
        <v>14</v>
      </c>
      <c r="C718" s="679" t="s">
        <v>88</v>
      </c>
      <c r="D718" s="655" t="s">
        <v>37</v>
      </c>
      <c r="E718" s="747">
        <v>40</v>
      </c>
      <c r="F718" s="747">
        <v>8</v>
      </c>
      <c r="G718" s="747">
        <v>0</v>
      </c>
      <c r="H718" s="743">
        <v>0</v>
      </c>
      <c r="I718" s="747">
        <v>0</v>
      </c>
      <c r="J718" s="747">
        <v>65</v>
      </c>
      <c r="K718" s="747">
        <v>25</v>
      </c>
      <c r="L718" s="747">
        <v>0</v>
      </c>
      <c r="M718" s="743">
        <v>0</v>
      </c>
      <c r="N718" s="747">
        <v>0</v>
      </c>
    </row>
    <row r="719" spans="2:14" s="517" customFormat="1" x14ac:dyDescent="0.25">
      <c r="B719" s="521" t="s">
        <v>14</v>
      </c>
      <c r="C719" s="679" t="s">
        <v>1611</v>
      </c>
      <c r="D719" s="655" t="s">
        <v>37</v>
      </c>
      <c r="E719" s="747">
        <v>2</v>
      </c>
      <c r="F719" s="747">
        <v>0</v>
      </c>
      <c r="G719" s="747">
        <v>0</v>
      </c>
      <c r="H719" s="743">
        <v>0</v>
      </c>
      <c r="I719" s="747">
        <v>0</v>
      </c>
      <c r="J719" s="747">
        <v>3</v>
      </c>
      <c r="K719" s="747">
        <v>0</v>
      </c>
      <c r="L719" s="747">
        <v>0</v>
      </c>
      <c r="M719" s="743">
        <v>0</v>
      </c>
      <c r="N719" s="747">
        <v>0</v>
      </c>
    </row>
    <row r="720" spans="2:14" s="517" customFormat="1" x14ac:dyDescent="0.25">
      <c r="B720" s="521" t="s">
        <v>14</v>
      </c>
      <c r="C720" s="679" t="s">
        <v>1612</v>
      </c>
      <c r="D720" s="655" t="s">
        <v>37</v>
      </c>
      <c r="E720" s="747">
        <v>10</v>
      </c>
      <c r="F720" s="747">
        <v>0</v>
      </c>
      <c r="G720" s="747">
        <v>0</v>
      </c>
      <c r="H720" s="743">
        <v>0</v>
      </c>
      <c r="I720" s="747">
        <v>0</v>
      </c>
      <c r="J720" s="747">
        <v>50</v>
      </c>
      <c r="K720" s="747">
        <v>0</v>
      </c>
      <c r="L720" s="747">
        <v>0</v>
      </c>
      <c r="M720" s="743">
        <v>0</v>
      </c>
      <c r="N720" s="747">
        <v>0</v>
      </c>
    </row>
    <row r="721" spans="2:14" s="517" customFormat="1" x14ac:dyDescent="0.25">
      <c r="B721" s="521" t="s">
        <v>14</v>
      </c>
      <c r="C721" s="679" t="s">
        <v>1613</v>
      </c>
      <c r="D721" s="655" t="s">
        <v>37</v>
      </c>
      <c r="E721" s="747">
        <v>3</v>
      </c>
      <c r="F721" s="747">
        <v>0</v>
      </c>
      <c r="G721" s="747">
        <v>0</v>
      </c>
      <c r="H721" s="743">
        <v>0</v>
      </c>
      <c r="I721" s="747">
        <v>0</v>
      </c>
      <c r="J721" s="747">
        <v>25</v>
      </c>
      <c r="K721" s="747">
        <v>0</v>
      </c>
      <c r="L721" s="747">
        <v>0</v>
      </c>
      <c r="M721" s="743">
        <v>0</v>
      </c>
      <c r="N721" s="747">
        <v>0</v>
      </c>
    </row>
    <row r="722" spans="2:14" s="517" customFormat="1" x14ac:dyDescent="0.25">
      <c r="B722" s="521" t="s">
        <v>14</v>
      </c>
      <c r="C722" s="679" t="s">
        <v>1614</v>
      </c>
      <c r="D722" s="655" t="s">
        <v>37</v>
      </c>
      <c r="E722" s="747">
        <v>3</v>
      </c>
      <c r="F722" s="747">
        <v>0</v>
      </c>
      <c r="G722" s="747">
        <v>0</v>
      </c>
      <c r="H722" s="743">
        <v>0</v>
      </c>
      <c r="I722" s="747">
        <v>0</v>
      </c>
      <c r="J722" s="747">
        <v>10</v>
      </c>
      <c r="K722" s="747">
        <v>0</v>
      </c>
      <c r="L722" s="747">
        <v>0</v>
      </c>
      <c r="M722" s="743">
        <v>0</v>
      </c>
      <c r="N722" s="747">
        <v>0</v>
      </c>
    </row>
    <row r="723" spans="2:14" s="517" customFormat="1" x14ac:dyDescent="0.25">
      <c r="B723" s="521" t="s">
        <v>14</v>
      </c>
      <c r="C723" s="679" t="s">
        <v>1615</v>
      </c>
      <c r="D723" s="655" t="s">
        <v>37</v>
      </c>
      <c r="E723" s="747">
        <v>8</v>
      </c>
      <c r="F723" s="747">
        <v>0</v>
      </c>
      <c r="G723" s="747">
        <v>0</v>
      </c>
      <c r="H723" s="743">
        <v>0</v>
      </c>
      <c r="I723" s="747">
        <v>0</v>
      </c>
      <c r="J723" s="747">
        <v>8</v>
      </c>
      <c r="K723" s="747">
        <v>0</v>
      </c>
      <c r="L723" s="747">
        <v>0</v>
      </c>
      <c r="M723" s="743">
        <v>0</v>
      </c>
      <c r="N723" s="747">
        <v>0</v>
      </c>
    </row>
    <row r="724" spans="2:14" s="517" customFormat="1" x14ac:dyDescent="0.25">
      <c r="B724" s="521" t="s">
        <v>14</v>
      </c>
      <c r="C724" s="679" t="s">
        <v>1616</v>
      </c>
      <c r="D724" s="655" t="s">
        <v>37</v>
      </c>
      <c r="E724" s="747">
        <v>15</v>
      </c>
      <c r="F724" s="747">
        <v>0</v>
      </c>
      <c r="G724" s="747">
        <v>0</v>
      </c>
      <c r="H724" s="743">
        <v>0</v>
      </c>
      <c r="I724" s="747">
        <v>0</v>
      </c>
      <c r="J724" s="747">
        <v>15</v>
      </c>
      <c r="K724" s="747">
        <v>10</v>
      </c>
      <c r="L724" s="747">
        <v>0</v>
      </c>
      <c r="M724" s="743">
        <v>0</v>
      </c>
      <c r="N724" s="747">
        <v>0</v>
      </c>
    </row>
    <row r="725" spans="2:14" s="517" customFormat="1" x14ac:dyDescent="0.25">
      <c r="B725" s="521" t="s">
        <v>14</v>
      </c>
      <c r="C725" s="679" t="s">
        <v>1617</v>
      </c>
      <c r="D725" s="655" t="s">
        <v>37</v>
      </c>
      <c r="E725" s="747">
        <v>20</v>
      </c>
      <c r="F725" s="747">
        <v>0</v>
      </c>
      <c r="G725" s="747">
        <v>0</v>
      </c>
      <c r="H725" s="743">
        <v>0</v>
      </c>
      <c r="I725" s="747">
        <v>0</v>
      </c>
      <c r="J725" s="747">
        <v>20</v>
      </c>
      <c r="K725" s="747">
        <v>0</v>
      </c>
      <c r="L725" s="747">
        <v>0</v>
      </c>
      <c r="M725" s="743">
        <v>0</v>
      </c>
      <c r="N725" s="747">
        <v>0</v>
      </c>
    </row>
    <row r="726" spans="2:14" s="517" customFormat="1" x14ac:dyDescent="0.25">
      <c r="B726" s="521" t="s">
        <v>14</v>
      </c>
      <c r="C726" s="679" t="s">
        <v>1618</v>
      </c>
      <c r="D726" s="655" t="s">
        <v>37</v>
      </c>
      <c r="E726" s="747">
        <v>0</v>
      </c>
      <c r="F726" s="747">
        <v>0</v>
      </c>
      <c r="G726" s="747">
        <v>0</v>
      </c>
      <c r="H726" s="743">
        <v>0</v>
      </c>
      <c r="I726" s="747">
        <v>0</v>
      </c>
      <c r="J726" s="747">
        <v>15</v>
      </c>
      <c r="K726" s="747">
        <v>0</v>
      </c>
      <c r="L726" s="747">
        <v>0</v>
      </c>
      <c r="M726" s="743">
        <v>0</v>
      </c>
      <c r="N726" s="747">
        <v>0</v>
      </c>
    </row>
    <row r="727" spans="2:14" s="517" customFormat="1" x14ac:dyDescent="0.25">
      <c r="B727" s="521" t="s">
        <v>14</v>
      </c>
      <c r="C727" s="679" t="s">
        <v>1619</v>
      </c>
      <c r="D727" s="655" t="s">
        <v>37</v>
      </c>
      <c r="E727" s="747">
        <v>30</v>
      </c>
      <c r="F727" s="747">
        <v>15</v>
      </c>
      <c r="G727" s="747">
        <v>0</v>
      </c>
      <c r="H727" s="743">
        <v>0</v>
      </c>
      <c r="I727" s="747">
        <v>0</v>
      </c>
      <c r="J727" s="747">
        <v>40</v>
      </c>
      <c r="K727" s="747">
        <v>30</v>
      </c>
      <c r="L727" s="747">
        <v>0</v>
      </c>
      <c r="M727" s="743">
        <v>0</v>
      </c>
      <c r="N727" s="747">
        <v>0</v>
      </c>
    </row>
    <row r="728" spans="2:14" s="517" customFormat="1" x14ac:dyDescent="0.25">
      <c r="B728" s="521" t="s">
        <v>14</v>
      </c>
      <c r="C728" s="679" t="s">
        <v>1620</v>
      </c>
      <c r="D728" s="655" t="s">
        <v>37</v>
      </c>
      <c r="E728" s="747">
        <v>20</v>
      </c>
      <c r="F728" s="747">
        <v>0</v>
      </c>
      <c r="G728" s="747">
        <v>0</v>
      </c>
      <c r="H728" s="743">
        <v>0</v>
      </c>
      <c r="I728" s="747">
        <v>0</v>
      </c>
      <c r="J728" s="747">
        <v>30</v>
      </c>
      <c r="K728" s="747">
        <v>0</v>
      </c>
      <c r="L728" s="747">
        <v>0</v>
      </c>
      <c r="M728" s="743">
        <v>0</v>
      </c>
      <c r="N728" s="747">
        <v>0</v>
      </c>
    </row>
    <row r="729" spans="2:14" s="517" customFormat="1" x14ac:dyDescent="0.25">
      <c r="B729" s="521" t="s">
        <v>14</v>
      </c>
      <c r="C729" s="679" t="s">
        <v>2033</v>
      </c>
      <c r="D729" s="655" t="s">
        <v>37</v>
      </c>
      <c r="E729" s="747">
        <v>20</v>
      </c>
      <c r="F729" s="747">
        <v>10</v>
      </c>
      <c r="G729" s="747">
        <v>0</v>
      </c>
      <c r="H729" s="743">
        <v>0</v>
      </c>
      <c r="I729" s="747">
        <v>0</v>
      </c>
      <c r="J729" s="747">
        <v>42</v>
      </c>
      <c r="K729" s="747">
        <v>25</v>
      </c>
      <c r="L729" s="747">
        <v>0</v>
      </c>
      <c r="M729" s="743">
        <v>0</v>
      </c>
      <c r="N729" s="747">
        <v>0</v>
      </c>
    </row>
    <row r="730" spans="2:14" s="517" customFormat="1" x14ac:dyDescent="0.25">
      <c r="B730" s="521" t="s">
        <v>14</v>
      </c>
      <c r="C730" s="679" t="s">
        <v>162</v>
      </c>
      <c r="D730" s="655" t="s">
        <v>37</v>
      </c>
      <c r="E730" s="747">
        <v>20</v>
      </c>
      <c r="F730" s="747">
        <v>8</v>
      </c>
      <c r="G730" s="747">
        <v>0</v>
      </c>
      <c r="H730" s="743">
        <v>0</v>
      </c>
      <c r="I730" s="747">
        <v>0</v>
      </c>
      <c r="J730" s="747">
        <v>20</v>
      </c>
      <c r="K730" s="747">
        <v>30</v>
      </c>
      <c r="L730" s="747">
        <v>0</v>
      </c>
      <c r="M730" s="743">
        <v>0</v>
      </c>
      <c r="N730" s="747">
        <v>0</v>
      </c>
    </row>
    <row r="731" spans="2:14" s="517" customFormat="1" x14ac:dyDescent="0.25">
      <c r="B731" s="521" t="s">
        <v>14</v>
      </c>
      <c r="C731" s="679" t="s">
        <v>557</v>
      </c>
      <c r="D731" s="655" t="s">
        <v>37</v>
      </c>
      <c r="E731" s="747">
        <v>0</v>
      </c>
      <c r="F731" s="747">
        <v>4</v>
      </c>
      <c r="G731" s="747">
        <v>10</v>
      </c>
      <c r="H731" s="743">
        <v>0</v>
      </c>
      <c r="I731" s="747">
        <v>0</v>
      </c>
      <c r="J731" s="747">
        <v>0</v>
      </c>
      <c r="K731" s="747">
        <v>0</v>
      </c>
      <c r="L731" s="747">
        <v>0</v>
      </c>
      <c r="M731" s="743">
        <v>0</v>
      </c>
      <c r="N731" s="747">
        <v>0</v>
      </c>
    </row>
    <row r="732" spans="2:14" s="517" customFormat="1" x14ac:dyDescent="0.25">
      <c r="B732" s="521" t="s">
        <v>14</v>
      </c>
      <c r="C732" s="679" t="s">
        <v>1621</v>
      </c>
      <c r="D732" s="655" t="s">
        <v>37</v>
      </c>
      <c r="E732" s="747">
        <v>0</v>
      </c>
      <c r="F732" s="747">
        <v>0</v>
      </c>
      <c r="G732" s="747">
        <v>0</v>
      </c>
      <c r="H732" s="743">
        <v>0</v>
      </c>
      <c r="I732" s="747">
        <v>0</v>
      </c>
      <c r="J732" s="747">
        <v>10</v>
      </c>
      <c r="K732" s="747">
        <v>0</v>
      </c>
      <c r="L732" s="747">
        <v>0</v>
      </c>
      <c r="M732" s="743">
        <v>0</v>
      </c>
      <c r="N732" s="747">
        <v>0</v>
      </c>
    </row>
    <row r="733" spans="2:14" s="517" customFormat="1" x14ac:dyDescent="0.25">
      <c r="B733" s="522" t="s">
        <v>14</v>
      </c>
      <c r="C733" s="679" t="s">
        <v>2597</v>
      </c>
      <c r="D733" s="655" t="s">
        <v>37</v>
      </c>
      <c r="E733" s="747"/>
      <c r="F733" s="747"/>
      <c r="G733" s="747"/>
      <c r="H733" s="743"/>
      <c r="I733" s="747"/>
      <c r="J733" s="747"/>
      <c r="K733" s="747"/>
      <c r="L733" s="747"/>
      <c r="M733" s="743"/>
      <c r="N733" s="747"/>
    </row>
    <row r="734" spans="2:14" s="517" customFormat="1" x14ac:dyDescent="0.25">
      <c r="B734" s="362" t="s">
        <v>1622</v>
      </c>
      <c r="C734" s="663" t="s">
        <v>551</v>
      </c>
      <c r="D734" s="655" t="s">
        <v>37</v>
      </c>
      <c r="E734" s="747">
        <v>16</v>
      </c>
      <c r="F734" s="747">
        <v>0</v>
      </c>
      <c r="G734" s="747">
        <v>0</v>
      </c>
      <c r="H734" s="743">
        <v>0</v>
      </c>
      <c r="I734" s="747">
        <v>0</v>
      </c>
      <c r="J734" s="747">
        <v>40</v>
      </c>
      <c r="K734" s="747">
        <v>0</v>
      </c>
      <c r="L734" s="747">
        <v>0</v>
      </c>
      <c r="M734" s="743">
        <v>0</v>
      </c>
      <c r="N734" s="747">
        <v>0</v>
      </c>
    </row>
    <row r="735" spans="2:14" s="517" customFormat="1" x14ac:dyDescent="0.25">
      <c r="B735" s="718" t="s">
        <v>1622</v>
      </c>
      <c r="C735" s="663" t="s">
        <v>550</v>
      </c>
      <c r="D735" s="655" t="s">
        <v>37</v>
      </c>
      <c r="E735" s="747">
        <v>16</v>
      </c>
      <c r="F735" s="747">
        <v>0</v>
      </c>
      <c r="G735" s="747">
        <v>0</v>
      </c>
      <c r="H735" s="743">
        <v>0</v>
      </c>
      <c r="I735" s="747">
        <v>0</v>
      </c>
      <c r="J735" s="747">
        <v>40</v>
      </c>
      <c r="K735" s="747">
        <v>0</v>
      </c>
      <c r="L735" s="747">
        <v>0</v>
      </c>
      <c r="M735" s="743">
        <v>0</v>
      </c>
      <c r="N735" s="747">
        <v>0</v>
      </c>
    </row>
    <row r="736" spans="2:14" x14ac:dyDescent="0.25">
      <c r="B736" s="718" t="s">
        <v>1622</v>
      </c>
      <c r="C736" s="663" t="s">
        <v>552</v>
      </c>
      <c r="D736" s="655" t="s">
        <v>37</v>
      </c>
      <c r="E736" s="747">
        <v>30</v>
      </c>
      <c r="F736" s="747">
        <v>0</v>
      </c>
      <c r="G736" s="747">
        <v>0</v>
      </c>
      <c r="H736" s="743">
        <v>0</v>
      </c>
      <c r="I736" s="747">
        <v>0</v>
      </c>
      <c r="J736" s="747">
        <v>60</v>
      </c>
      <c r="K736" s="747">
        <v>0</v>
      </c>
      <c r="L736" s="747">
        <v>0</v>
      </c>
      <c r="M736" s="743">
        <v>0</v>
      </c>
      <c r="N736" s="747">
        <v>0</v>
      </c>
    </row>
    <row r="737" spans="2:14" x14ac:dyDescent="0.25">
      <c r="B737" s="718" t="s">
        <v>1622</v>
      </c>
      <c r="C737" s="663" t="s">
        <v>553</v>
      </c>
      <c r="D737" s="655" t="s">
        <v>37</v>
      </c>
      <c r="E737" s="747">
        <v>30</v>
      </c>
      <c r="F737" s="747">
        <v>0</v>
      </c>
      <c r="G737" s="747">
        <v>0</v>
      </c>
      <c r="H737" s="743">
        <v>0</v>
      </c>
      <c r="I737" s="747">
        <v>0</v>
      </c>
      <c r="J737" s="747">
        <v>60</v>
      </c>
      <c r="K737" s="747">
        <v>0</v>
      </c>
      <c r="L737" s="747">
        <v>0</v>
      </c>
      <c r="M737" s="743">
        <v>0</v>
      </c>
      <c r="N737" s="747">
        <v>0</v>
      </c>
    </row>
    <row r="738" spans="2:14" x14ac:dyDescent="0.25">
      <c r="B738" s="718" t="s">
        <v>1622</v>
      </c>
      <c r="C738" s="663" t="s">
        <v>554</v>
      </c>
      <c r="D738" s="655" t="s">
        <v>37</v>
      </c>
      <c r="E738" s="747">
        <v>30</v>
      </c>
      <c r="F738" s="747">
        <v>0</v>
      </c>
      <c r="G738" s="747">
        <v>0</v>
      </c>
      <c r="H738" s="743">
        <v>0</v>
      </c>
      <c r="I738" s="747">
        <v>0</v>
      </c>
      <c r="J738" s="747">
        <v>60</v>
      </c>
      <c r="K738" s="747">
        <v>0</v>
      </c>
      <c r="L738" s="747">
        <v>0</v>
      </c>
      <c r="M738" s="743">
        <v>0</v>
      </c>
      <c r="N738" s="747">
        <v>0</v>
      </c>
    </row>
    <row r="739" spans="2:14" x14ac:dyDescent="0.25">
      <c r="B739" s="657" t="s">
        <v>1622</v>
      </c>
      <c r="C739" s="663" t="s">
        <v>555</v>
      </c>
      <c r="D739" s="655" t="s">
        <v>37</v>
      </c>
      <c r="E739" s="747">
        <v>30</v>
      </c>
      <c r="F739" s="747">
        <v>0</v>
      </c>
      <c r="G739" s="747">
        <v>0</v>
      </c>
      <c r="H739" s="743">
        <v>0</v>
      </c>
      <c r="I739" s="747">
        <v>0</v>
      </c>
      <c r="J739" s="747">
        <v>60</v>
      </c>
      <c r="K739" s="747">
        <v>0</v>
      </c>
      <c r="L739" s="747">
        <v>0</v>
      </c>
      <c r="M739" s="743">
        <v>0</v>
      </c>
      <c r="N739" s="747">
        <v>0</v>
      </c>
    </row>
    <row r="740" spans="2:14" s="517" customFormat="1" x14ac:dyDescent="0.25">
      <c r="B740" s="523" t="s">
        <v>606</v>
      </c>
      <c r="C740" s="679" t="s">
        <v>617</v>
      </c>
      <c r="D740" s="655" t="s">
        <v>112</v>
      </c>
      <c r="E740" s="747">
        <v>0</v>
      </c>
      <c r="F740" s="747">
        <v>0</v>
      </c>
      <c r="G740" s="747">
        <v>0</v>
      </c>
      <c r="H740" s="743">
        <v>0</v>
      </c>
      <c r="I740" s="747">
        <v>0</v>
      </c>
      <c r="J740" s="747">
        <v>0</v>
      </c>
      <c r="K740" s="747">
        <v>0</v>
      </c>
      <c r="L740" s="747">
        <v>0</v>
      </c>
      <c r="M740" s="743">
        <v>0</v>
      </c>
      <c r="N740" s="747">
        <v>0</v>
      </c>
    </row>
    <row r="741" spans="2:14" x14ac:dyDescent="0.25">
      <c r="B741" s="521" t="s">
        <v>606</v>
      </c>
      <c r="C741" s="679" t="s">
        <v>109</v>
      </c>
      <c r="D741" s="655" t="s">
        <v>112</v>
      </c>
      <c r="E741" s="747">
        <v>60</v>
      </c>
      <c r="F741" s="747">
        <v>15</v>
      </c>
      <c r="G741" s="747">
        <v>20</v>
      </c>
      <c r="H741" s="743">
        <v>0</v>
      </c>
      <c r="I741" s="747">
        <v>0</v>
      </c>
      <c r="J741" s="747">
        <v>100</v>
      </c>
      <c r="K741" s="747">
        <v>20</v>
      </c>
      <c r="L741" s="747">
        <v>50</v>
      </c>
      <c r="M741" s="743">
        <v>0</v>
      </c>
      <c r="N741" s="747">
        <v>0</v>
      </c>
    </row>
    <row r="742" spans="2:14" x14ac:dyDescent="0.25">
      <c r="B742" s="521" t="s">
        <v>606</v>
      </c>
      <c r="C742" s="679" t="s">
        <v>110</v>
      </c>
      <c r="D742" s="655" t="s">
        <v>112</v>
      </c>
      <c r="E742" s="747">
        <v>10</v>
      </c>
      <c r="F742" s="747">
        <v>15</v>
      </c>
      <c r="G742" s="747">
        <v>10</v>
      </c>
      <c r="H742" s="743">
        <v>0</v>
      </c>
      <c r="I742" s="747">
        <v>0</v>
      </c>
      <c r="J742" s="747">
        <v>25</v>
      </c>
      <c r="K742" s="747">
        <v>20</v>
      </c>
      <c r="L742" s="747">
        <v>50</v>
      </c>
      <c r="M742" s="743">
        <v>0</v>
      </c>
      <c r="N742" s="747">
        <v>0</v>
      </c>
    </row>
    <row r="743" spans="2:14" x14ac:dyDescent="0.25">
      <c r="B743" s="521" t="s">
        <v>606</v>
      </c>
      <c r="C743" s="679" t="s">
        <v>616</v>
      </c>
      <c r="D743" s="655" t="s">
        <v>112</v>
      </c>
      <c r="E743" s="747">
        <v>0</v>
      </c>
      <c r="F743" s="747">
        <v>0</v>
      </c>
      <c r="G743" s="747">
        <v>0</v>
      </c>
      <c r="H743" s="743">
        <v>0</v>
      </c>
      <c r="I743" s="747">
        <v>0</v>
      </c>
      <c r="J743" s="747">
        <v>0</v>
      </c>
      <c r="K743" s="747">
        <v>0</v>
      </c>
      <c r="L743" s="747">
        <v>0</v>
      </c>
      <c r="M743" s="743">
        <v>0</v>
      </c>
      <c r="N743" s="747">
        <v>0</v>
      </c>
    </row>
    <row r="744" spans="2:14" x14ac:dyDescent="0.25">
      <c r="B744" s="521" t="s">
        <v>606</v>
      </c>
      <c r="C744" s="679" t="s">
        <v>111</v>
      </c>
      <c r="D744" s="655" t="s">
        <v>112</v>
      </c>
      <c r="E744" s="747">
        <v>0</v>
      </c>
      <c r="F744" s="747">
        <v>15</v>
      </c>
      <c r="G744" s="747">
        <v>0</v>
      </c>
      <c r="H744" s="743">
        <v>0</v>
      </c>
      <c r="I744" s="747">
        <v>0</v>
      </c>
      <c r="J744" s="747">
        <v>0</v>
      </c>
      <c r="K744" s="747">
        <v>20</v>
      </c>
      <c r="L744" s="747">
        <v>0</v>
      </c>
      <c r="M744" s="743">
        <v>0</v>
      </c>
      <c r="N744" s="747">
        <v>0</v>
      </c>
    </row>
    <row r="745" spans="2:14" x14ac:dyDescent="0.25">
      <c r="B745" s="521" t="s">
        <v>606</v>
      </c>
      <c r="C745" s="679" t="s">
        <v>615</v>
      </c>
      <c r="D745" s="655" t="s">
        <v>112</v>
      </c>
      <c r="E745" s="747">
        <v>0</v>
      </c>
      <c r="F745" s="747">
        <v>0</v>
      </c>
      <c r="G745" s="747">
        <v>20</v>
      </c>
      <c r="H745" s="743">
        <v>0</v>
      </c>
      <c r="I745" s="747">
        <v>0</v>
      </c>
      <c r="J745" s="747">
        <v>0</v>
      </c>
      <c r="K745" s="747">
        <v>0</v>
      </c>
      <c r="L745" s="747">
        <v>50</v>
      </c>
      <c r="M745" s="743">
        <v>0</v>
      </c>
      <c r="N745" s="747">
        <v>0</v>
      </c>
    </row>
    <row r="746" spans="2:14" x14ac:dyDescent="0.25">
      <c r="B746" s="521" t="s">
        <v>2326</v>
      </c>
      <c r="C746" s="676" t="s">
        <v>351</v>
      </c>
      <c r="D746" s="655" t="s">
        <v>37</v>
      </c>
      <c r="E746" s="747">
        <v>60</v>
      </c>
      <c r="F746" s="747">
        <v>0</v>
      </c>
      <c r="G746" s="747">
        <v>0</v>
      </c>
      <c r="H746" s="743">
        <v>0</v>
      </c>
      <c r="I746" s="747">
        <v>0</v>
      </c>
      <c r="J746" s="747">
        <v>140</v>
      </c>
      <c r="K746" s="747">
        <v>20</v>
      </c>
      <c r="L746" s="747">
        <v>0</v>
      </c>
      <c r="M746" s="743">
        <v>0</v>
      </c>
      <c r="N746" s="747">
        <v>0</v>
      </c>
    </row>
    <row r="747" spans="2:14" x14ac:dyDescent="0.25">
      <c r="B747" s="521" t="s">
        <v>2326</v>
      </c>
      <c r="C747" s="676" t="s">
        <v>352</v>
      </c>
      <c r="D747" s="655" t="s">
        <v>37</v>
      </c>
      <c r="E747" s="747">
        <v>10</v>
      </c>
      <c r="F747" s="747">
        <v>0</v>
      </c>
      <c r="G747" s="747">
        <v>0</v>
      </c>
      <c r="H747" s="743">
        <v>0</v>
      </c>
      <c r="I747" s="747">
        <v>0</v>
      </c>
      <c r="J747" s="747">
        <v>50</v>
      </c>
      <c r="K747" s="747">
        <v>0</v>
      </c>
      <c r="L747" s="747">
        <v>0</v>
      </c>
      <c r="M747" s="743">
        <v>0</v>
      </c>
      <c r="N747" s="747">
        <v>0</v>
      </c>
    </row>
    <row r="748" spans="2:14" x14ac:dyDescent="0.25">
      <c r="B748" s="521" t="s">
        <v>2326</v>
      </c>
      <c r="C748" s="679" t="s">
        <v>108</v>
      </c>
      <c r="D748" s="655" t="s">
        <v>37</v>
      </c>
      <c r="E748" s="747">
        <v>50</v>
      </c>
      <c r="F748" s="747">
        <v>15</v>
      </c>
      <c r="G748" s="747">
        <v>0</v>
      </c>
      <c r="H748" s="743">
        <v>0</v>
      </c>
      <c r="I748" s="747">
        <v>0</v>
      </c>
      <c r="J748" s="747">
        <v>150</v>
      </c>
      <c r="K748" s="747">
        <v>20</v>
      </c>
      <c r="L748" s="747">
        <v>0</v>
      </c>
      <c r="M748" s="743">
        <v>0</v>
      </c>
      <c r="N748" s="747">
        <v>0</v>
      </c>
    </row>
    <row r="749" spans="2:14" x14ac:dyDescent="0.25">
      <c r="B749" s="521" t="s">
        <v>2326</v>
      </c>
      <c r="C749" s="676" t="s">
        <v>353</v>
      </c>
      <c r="D749" s="655" t="s">
        <v>37</v>
      </c>
      <c r="E749" s="747">
        <v>100</v>
      </c>
      <c r="F749" s="747">
        <v>0</v>
      </c>
      <c r="G749" s="747">
        <v>0</v>
      </c>
      <c r="H749" s="743">
        <v>0</v>
      </c>
      <c r="I749" s="747">
        <v>0</v>
      </c>
      <c r="J749" s="747">
        <v>350</v>
      </c>
      <c r="K749" s="747">
        <v>0</v>
      </c>
      <c r="L749" s="747">
        <v>0</v>
      </c>
      <c r="M749" s="743">
        <v>0</v>
      </c>
      <c r="N749" s="747">
        <v>0</v>
      </c>
    </row>
    <row r="750" spans="2:14" x14ac:dyDescent="0.25">
      <c r="B750" s="521" t="s">
        <v>2326</v>
      </c>
      <c r="C750" s="676" t="s">
        <v>354</v>
      </c>
      <c r="D750" s="655" t="s">
        <v>37</v>
      </c>
      <c r="E750" s="747">
        <v>0</v>
      </c>
      <c r="F750" s="747">
        <v>0</v>
      </c>
      <c r="G750" s="747">
        <v>0</v>
      </c>
      <c r="H750" s="743">
        <v>0</v>
      </c>
      <c r="I750" s="747">
        <v>0</v>
      </c>
      <c r="J750" s="747">
        <v>30</v>
      </c>
      <c r="K750" s="747">
        <v>0</v>
      </c>
      <c r="L750" s="747">
        <v>0</v>
      </c>
      <c r="M750" s="743">
        <v>0</v>
      </c>
      <c r="N750" s="747">
        <v>0</v>
      </c>
    </row>
    <row r="751" spans="2:14" x14ac:dyDescent="0.25">
      <c r="B751" s="521" t="s">
        <v>606</v>
      </c>
      <c r="C751" s="679" t="s">
        <v>571</v>
      </c>
      <c r="D751" s="655" t="s">
        <v>37</v>
      </c>
      <c r="E751" s="747">
        <v>0</v>
      </c>
      <c r="F751" s="747">
        <v>0</v>
      </c>
      <c r="G751" s="747">
        <v>3</v>
      </c>
      <c r="H751" s="743">
        <v>0</v>
      </c>
      <c r="I751" s="747">
        <v>0</v>
      </c>
      <c r="J751" s="747">
        <v>0</v>
      </c>
      <c r="K751" s="747">
        <v>0</v>
      </c>
      <c r="L751" s="747">
        <v>20</v>
      </c>
      <c r="M751" s="743">
        <v>0</v>
      </c>
      <c r="N751" s="747">
        <v>0</v>
      </c>
    </row>
    <row r="752" spans="2:14" x14ac:dyDescent="0.25">
      <c r="B752" s="521" t="s">
        <v>606</v>
      </c>
      <c r="C752" s="663" t="s">
        <v>569</v>
      </c>
      <c r="D752" s="655" t="s">
        <v>37</v>
      </c>
      <c r="E752" s="747">
        <v>0</v>
      </c>
      <c r="F752" s="747">
        <v>0</v>
      </c>
      <c r="G752" s="747">
        <v>10</v>
      </c>
      <c r="H752" s="743">
        <v>0</v>
      </c>
      <c r="I752" s="747">
        <v>0</v>
      </c>
      <c r="J752" s="747">
        <v>0</v>
      </c>
      <c r="K752" s="747">
        <v>0</v>
      </c>
      <c r="L752" s="747">
        <v>30</v>
      </c>
      <c r="M752" s="743">
        <v>0</v>
      </c>
      <c r="N752" s="747">
        <v>0</v>
      </c>
    </row>
    <row r="753" spans="2:14" x14ac:dyDescent="0.25">
      <c r="B753" s="521" t="s">
        <v>606</v>
      </c>
      <c r="C753" s="663" t="s">
        <v>602</v>
      </c>
      <c r="D753" s="655" t="s">
        <v>112</v>
      </c>
      <c r="E753" s="747">
        <v>50</v>
      </c>
      <c r="F753" s="747">
        <v>0</v>
      </c>
      <c r="G753" s="747">
        <v>0</v>
      </c>
      <c r="H753" s="743">
        <v>0</v>
      </c>
      <c r="I753" s="747">
        <v>0</v>
      </c>
      <c r="J753" s="747">
        <v>100</v>
      </c>
      <c r="K753" s="747">
        <v>0</v>
      </c>
      <c r="L753" s="747">
        <v>0</v>
      </c>
      <c r="M753" s="743">
        <v>0</v>
      </c>
      <c r="N753" s="747">
        <v>0</v>
      </c>
    </row>
    <row r="754" spans="2:14" ht="45" x14ac:dyDescent="0.25">
      <c r="B754" s="521" t="s">
        <v>606</v>
      </c>
      <c r="C754" s="663" t="s">
        <v>1654</v>
      </c>
      <c r="D754" s="655" t="s">
        <v>112</v>
      </c>
      <c r="E754" s="747">
        <v>50</v>
      </c>
      <c r="F754" s="747">
        <v>0</v>
      </c>
      <c r="G754" s="747">
        <v>0</v>
      </c>
      <c r="H754" s="743">
        <v>0</v>
      </c>
      <c r="I754" s="747">
        <v>0</v>
      </c>
      <c r="J754" s="747">
        <v>50</v>
      </c>
      <c r="K754" s="747">
        <v>0</v>
      </c>
      <c r="L754" s="747">
        <v>20</v>
      </c>
      <c r="M754" s="743">
        <v>0</v>
      </c>
      <c r="N754" s="747">
        <v>0</v>
      </c>
    </row>
    <row r="755" spans="2:14" x14ac:dyDescent="0.25">
      <c r="B755" s="521" t="s">
        <v>606</v>
      </c>
      <c r="C755" s="663" t="s">
        <v>612</v>
      </c>
      <c r="D755" s="655" t="s">
        <v>112</v>
      </c>
      <c r="E755" s="747">
        <v>0</v>
      </c>
      <c r="F755" s="747">
        <v>0</v>
      </c>
      <c r="G755" s="747">
        <v>0</v>
      </c>
      <c r="H755" s="743">
        <v>0</v>
      </c>
      <c r="I755" s="747">
        <v>0</v>
      </c>
      <c r="J755" s="747">
        <v>0</v>
      </c>
      <c r="K755" s="747">
        <v>0</v>
      </c>
      <c r="L755" s="747">
        <v>20</v>
      </c>
      <c r="M755" s="743">
        <v>0</v>
      </c>
      <c r="N755" s="747">
        <v>0</v>
      </c>
    </row>
    <row r="756" spans="2:14" x14ac:dyDescent="0.25">
      <c r="B756" s="521" t="s">
        <v>606</v>
      </c>
      <c r="C756" s="676" t="s">
        <v>802</v>
      </c>
      <c r="D756" s="655" t="s">
        <v>803</v>
      </c>
      <c r="E756" s="747">
        <v>0</v>
      </c>
      <c r="F756" s="747">
        <v>0</v>
      </c>
      <c r="G756" s="747">
        <v>0</v>
      </c>
      <c r="H756" s="743">
        <v>50</v>
      </c>
      <c r="I756" s="747">
        <v>0</v>
      </c>
      <c r="J756" s="747">
        <v>0</v>
      </c>
      <c r="K756" s="747">
        <v>0</v>
      </c>
      <c r="L756" s="747">
        <v>0</v>
      </c>
      <c r="M756" s="743">
        <v>50</v>
      </c>
      <c r="N756" s="747">
        <v>0</v>
      </c>
    </row>
    <row r="757" spans="2:14" x14ac:dyDescent="0.25">
      <c r="B757" s="521" t="s">
        <v>606</v>
      </c>
      <c r="C757" s="676" t="s">
        <v>1805</v>
      </c>
      <c r="D757" s="655" t="s">
        <v>803</v>
      </c>
      <c r="E757" s="747">
        <v>0</v>
      </c>
      <c r="F757" s="747">
        <v>0</v>
      </c>
      <c r="G757" s="747">
        <v>0</v>
      </c>
      <c r="H757" s="743">
        <v>50</v>
      </c>
      <c r="I757" s="747">
        <v>0</v>
      </c>
      <c r="J757" s="747">
        <v>0</v>
      </c>
      <c r="K757" s="747">
        <v>0</v>
      </c>
      <c r="L757" s="747">
        <v>0</v>
      </c>
      <c r="M757" s="743">
        <v>50</v>
      </c>
      <c r="N757" s="747">
        <v>0</v>
      </c>
    </row>
    <row r="758" spans="2:14" x14ac:dyDescent="0.25">
      <c r="B758" s="521" t="s">
        <v>606</v>
      </c>
      <c r="C758" s="676" t="s">
        <v>1806</v>
      </c>
      <c r="D758" s="655" t="s">
        <v>803</v>
      </c>
      <c r="E758" s="747">
        <v>0</v>
      </c>
      <c r="F758" s="747">
        <v>0</v>
      </c>
      <c r="G758" s="747">
        <v>0</v>
      </c>
      <c r="H758" s="743">
        <v>0</v>
      </c>
      <c r="I758" s="747">
        <v>20</v>
      </c>
      <c r="J758" s="747">
        <v>0</v>
      </c>
      <c r="K758" s="747">
        <v>0</v>
      </c>
      <c r="L758" s="747">
        <v>0</v>
      </c>
      <c r="M758" s="743">
        <v>0</v>
      </c>
      <c r="N758" s="747">
        <v>30</v>
      </c>
    </row>
    <row r="759" spans="2:14" x14ac:dyDescent="0.25">
      <c r="B759" s="521" t="s">
        <v>606</v>
      </c>
      <c r="C759" s="676" t="s">
        <v>2912</v>
      </c>
      <c r="D759" s="655" t="s">
        <v>112</v>
      </c>
      <c r="E759" s="747">
        <v>0</v>
      </c>
      <c r="F759" s="747">
        <v>0</v>
      </c>
      <c r="G759" s="747">
        <v>0</v>
      </c>
      <c r="H759" s="743">
        <v>0</v>
      </c>
      <c r="I759" s="747">
        <v>0</v>
      </c>
      <c r="J759" s="747">
        <v>50</v>
      </c>
      <c r="K759" s="747">
        <v>0</v>
      </c>
      <c r="L759" s="747">
        <v>0</v>
      </c>
      <c r="M759" s="743">
        <v>0</v>
      </c>
      <c r="N759" s="747">
        <v>30</v>
      </c>
    </row>
    <row r="760" spans="2:14" x14ac:dyDescent="0.25">
      <c r="B760" s="521" t="s">
        <v>606</v>
      </c>
      <c r="C760" s="676" t="s">
        <v>805</v>
      </c>
      <c r="D760" s="655" t="s">
        <v>37</v>
      </c>
      <c r="E760" s="747">
        <v>0</v>
      </c>
      <c r="F760" s="747">
        <v>0</v>
      </c>
      <c r="G760" s="747">
        <v>0</v>
      </c>
      <c r="H760" s="743">
        <v>0</v>
      </c>
      <c r="I760" s="747">
        <v>2</v>
      </c>
      <c r="J760" s="747">
        <v>0</v>
      </c>
      <c r="K760" s="747">
        <v>0</v>
      </c>
      <c r="L760" s="747">
        <v>0</v>
      </c>
      <c r="M760" s="743">
        <v>0</v>
      </c>
      <c r="N760" s="747">
        <v>3</v>
      </c>
    </row>
    <row r="761" spans="2:14" x14ac:dyDescent="0.25">
      <c r="B761" s="521" t="s">
        <v>606</v>
      </c>
      <c r="C761" s="663" t="s">
        <v>613</v>
      </c>
      <c r="D761" s="655" t="s">
        <v>112</v>
      </c>
      <c r="E761" s="747">
        <v>0</v>
      </c>
      <c r="F761" s="747">
        <v>0</v>
      </c>
      <c r="G761" s="747">
        <v>0</v>
      </c>
      <c r="H761" s="743">
        <v>0</v>
      </c>
      <c r="I761" s="747">
        <v>0</v>
      </c>
      <c r="J761" s="747">
        <v>0</v>
      </c>
      <c r="K761" s="747">
        <v>0</v>
      </c>
      <c r="L761" s="747">
        <v>3</v>
      </c>
      <c r="M761" s="743">
        <v>0</v>
      </c>
      <c r="N761" s="747">
        <v>0</v>
      </c>
    </row>
    <row r="762" spans="2:14" x14ac:dyDescent="0.25">
      <c r="B762" s="521" t="s">
        <v>606</v>
      </c>
      <c r="C762" s="663" t="s">
        <v>610</v>
      </c>
      <c r="D762" s="655" t="s">
        <v>112</v>
      </c>
      <c r="E762" s="747">
        <v>0</v>
      </c>
      <c r="F762" s="747">
        <v>0</v>
      </c>
      <c r="G762" s="747">
        <v>0</v>
      </c>
      <c r="H762" s="743">
        <v>0</v>
      </c>
      <c r="I762" s="747">
        <v>0</v>
      </c>
      <c r="J762" s="747">
        <v>0</v>
      </c>
      <c r="K762" s="747">
        <v>0</v>
      </c>
      <c r="L762" s="747">
        <v>0</v>
      </c>
      <c r="M762" s="743">
        <v>0</v>
      </c>
      <c r="N762" s="747">
        <v>0</v>
      </c>
    </row>
    <row r="763" spans="2:14" x14ac:dyDescent="0.25">
      <c r="B763" s="521" t="s">
        <v>606</v>
      </c>
      <c r="C763" s="679" t="s">
        <v>222</v>
      </c>
      <c r="D763" s="655" t="s">
        <v>37</v>
      </c>
      <c r="E763" s="747">
        <v>10</v>
      </c>
      <c r="F763" s="747">
        <v>10</v>
      </c>
      <c r="G763" s="747">
        <v>0</v>
      </c>
      <c r="H763" s="743">
        <v>0</v>
      </c>
      <c r="I763" s="747">
        <v>0</v>
      </c>
      <c r="J763" s="747">
        <v>20</v>
      </c>
      <c r="K763" s="747">
        <v>40</v>
      </c>
      <c r="L763" s="747">
        <v>0</v>
      </c>
      <c r="M763" s="743">
        <v>0</v>
      </c>
      <c r="N763" s="747">
        <v>0</v>
      </c>
    </row>
    <row r="764" spans="2:14" s="517" customFormat="1" x14ac:dyDescent="0.25">
      <c r="B764" s="521" t="s">
        <v>606</v>
      </c>
      <c r="C764" s="727" t="s">
        <v>2454</v>
      </c>
      <c r="D764" s="112" t="s">
        <v>112</v>
      </c>
      <c r="E764" s="747"/>
      <c r="F764" s="747"/>
      <c r="G764" s="747"/>
      <c r="H764" s="743"/>
      <c r="I764" s="747"/>
      <c r="J764" s="747"/>
      <c r="K764" s="747"/>
      <c r="L764" s="747"/>
      <c r="M764" s="743"/>
      <c r="N764" s="747"/>
    </row>
    <row r="765" spans="2:14" x14ac:dyDescent="0.25">
      <c r="B765" s="521" t="s">
        <v>606</v>
      </c>
      <c r="C765" s="727" t="s">
        <v>2453</v>
      </c>
      <c r="D765" s="112" t="s">
        <v>112</v>
      </c>
      <c r="E765" s="747"/>
      <c r="F765" s="747"/>
      <c r="G765" s="747"/>
      <c r="H765" s="743"/>
      <c r="I765" s="747"/>
      <c r="J765" s="747"/>
      <c r="K765" s="747"/>
      <c r="L765" s="747"/>
      <c r="M765" s="743"/>
      <c r="N765" s="747"/>
    </row>
    <row r="766" spans="2:14" x14ac:dyDescent="0.25">
      <c r="B766" s="521" t="s">
        <v>606</v>
      </c>
      <c r="C766" s="727" t="s">
        <v>2452</v>
      </c>
      <c r="D766" s="112" t="s">
        <v>112</v>
      </c>
      <c r="E766" s="747"/>
      <c r="F766" s="747"/>
      <c r="G766" s="747"/>
      <c r="H766" s="743"/>
      <c r="I766" s="747"/>
      <c r="J766" s="747"/>
      <c r="K766" s="747"/>
      <c r="L766" s="747"/>
      <c r="M766" s="743"/>
      <c r="N766" s="747"/>
    </row>
    <row r="767" spans="2:14" x14ac:dyDescent="0.25">
      <c r="B767" s="522" t="s">
        <v>606</v>
      </c>
      <c r="C767" s="727" t="s">
        <v>2451</v>
      </c>
      <c r="D767" s="112" t="s">
        <v>112</v>
      </c>
      <c r="E767" s="747"/>
      <c r="F767" s="747"/>
      <c r="G767" s="747"/>
      <c r="H767" s="743"/>
      <c r="I767" s="747"/>
      <c r="J767" s="747"/>
      <c r="K767" s="747"/>
      <c r="L767" s="747"/>
      <c r="M767" s="743"/>
      <c r="N767" s="747"/>
    </row>
    <row r="768" spans="2:14" s="517" customFormat="1" x14ac:dyDescent="0.25">
      <c r="B768" s="718" t="s">
        <v>15</v>
      </c>
      <c r="C768" s="658" t="s">
        <v>258</v>
      </c>
      <c r="D768" s="655" t="s">
        <v>37</v>
      </c>
      <c r="E768" s="747">
        <v>0</v>
      </c>
      <c r="F768" s="747">
        <v>0</v>
      </c>
      <c r="G768" s="747">
        <v>3</v>
      </c>
      <c r="H768" s="743">
        <v>0</v>
      </c>
      <c r="I768" s="747">
        <v>0</v>
      </c>
      <c r="J768" s="747">
        <v>0</v>
      </c>
      <c r="K768" s="747">
        <v>2</v>
      </c>
      <c r="L768" s="747">
        <v>3</v>
      </c>
      <c r="M768" s="743">
        <v>0</v>
      </c>
      <c r="N768" s="747">
        <v>0</v>
      </c>
    </row>
    <row r="769" spans="2:14" s="517" customFormat="1" x14ac:dyDescent="0.25">
      <c r="B769" s="718" t="s">
        <v>15</v>
      </c>
      <c r="C769" s="658" t="s">
        <v>259</v>
      </c>
      <c r="D769" s="655" t="s">
        <v>37</v>
      </c>
      <c r="E769" s="747">
        <v>0</v>
      </c>
      <c r="F769" s="747">
        <v>0</v>
      </c>
      <c r="G769" s="747">
        <v>5</v>
      </c>
      <c r="H769" s="743">
        <v>0</v>
      </c>
      <c r="I769" s="747">
        <v>0</v>
      </c>
      <c r="J769" s="747">
        <v>3</v>
      </c>
      <c r="K769" s="747">
        <v>2</v>
      </c>
      <c r="L769" s="747">
        <v>5</v>
      </c>
      <c r="M769" s="743">
        <v>0</v>
      </c>
      <c r="N769" s="747">
        <v>0</v>
      </c>
    </row>
    <row r="770" spans="2:14" s="517" customFormat="1" x14ac:dyDescent="0.25">
      <c r="B770" s="718" t="s">
        <v>15</v>
      </c>
      <c r="C770" s="658" t="s">
        <v>263</v>
      </c>
      <c r="D770" s="655" t="s">
        <v>37</v>
      </c>
      <c r="E770" s="747">
        <v>0</v>
      </c>
      <c r="F770" s="747">
        <v>0</v>
      </c>
      <c r="G770" s="747">
        <v>0</v>
      </c>
      <c r="H770" s="743">
        <v>0</v>
      </c>
      <c r="I770" s="747">
        <v>0</v>
      </c>
      <c r="J770" s="747">
        <v>2</v>
      </c>
      <c r="K770" s="747">
        <v>2</v>
      </c>
      <c r="L770" s="747">
        <v>0</v>
      </c>
      <c r="M770" s="743">
        <v>0</v>
      </c>
      <c r="N770" s="747">
        <v>0</v>
      </c>
    </row>
    <row r="771" spans="2:14" s="517" customFormat="1" x14ac:dyDescent="0.25">
      <c r="B771" s="718" t="s">
        <v>15</v>
      </c>
      <c r="C771" s="658" t="s">
        <v>257</v>
      </c>
      <c r="D771" s="655" t="s">
        <v>37</v>
      </c>
      <c r="E771" s="747">
        <v>0</v>
      </c>
      <c r="F771" s="747">
        <v>0</v>
      </c>
      <c r="G771" s="747">
        <v>6</v>
      </c>
      <c r="H771" s="743">
        <v>0</v>
      </c>
      <c r="I771" s="747">
        <v>0</v>
      </c>
      <c r="J771" s="747">
        <v>0</v>
      </c>
      <c r="K771" s="747">
        <v>0</v>
      </c>
      <c r="L771" s="747">
        <v>3</v>
      </c>
      <c r="M771" s="743">
        <v>0</v>
      </c>
      <c r="N771" s="747">
        <v>0</v>
      </c>
    </row>
    <row r="772" spans="2:14" s="517" customFormat="1" ht="30" x14ac:dyDescent="0.25">
      <c r="B772" s="718" t="s">
        <v>15</v>
      </c>
      <c r="C772" s="658" t="s">
        <v>260</v>
      </c>
      <c r="D772" s="655" t="s">
        <v>37</v>
      </c>
      <c r="E772" s="747">
        <v>0</v>
      </c>
      <c r="F772" s="747">
        <v>0</v>
      </c>
      <c r="G772" s="747">
        <v>5</v>
      </c>
      <c r="H772" s="743">
        <v>0</v>
      </c>
      <c r="I772" s="747">
        <v>0</v>
      </c>
      <c r="J772" s="747">
        <v>0</v>
      </c>
      <c r="K772" s="747">
        <v>0</v>
      </c>
      <c r="L772" s="747">
        <v>5</v>
      </c>
      <c r="M772" s="743">
        <v>0</v>
      </c>
      <c r="N772" s="747">
        <v>0</v>
      </c>
    </row>
    <row r="773" spans="2:14" s="517" customFormat="1" x14ac:dyDescent="0.25">
      <c r="B773" s="718" t="s">
        <v>15</v>
      </c>
      <c r="C773" s="658" t="s">
        <v>261</v>
      </c>
      <c r="D773" s="655" t="s">
        <v>37</v>
      </c>
      <c r="E773" s="747">
        <v>0</v>
      </c>
      <c r="F773" s="747">
        <v>0</v>
      </c>
      <c r="G773" s="747">
        <v>10</v>
      </c>
      <c r="H773" s="743">
        <v>0</v>
      </c>
      <c r="I773" s="747">
        <v>0</v>
      </c>
      <c r="J773" s="747">
        <v>0</v>
      </c>
      <c r="K773" s="747">
        <v>0</v>
      </c>
      <c r="L773" s="747">
        <v>0</v>
      </c>
      <c r="M773" s="743">
        <v>0</v>
      </c>
      <c r="N773" s="747">
        <v>0</v>
      </c>
    </row>
    <row r="774" spans="2:14" s="517" customFormat="1" x14ac:dyDescent="0.25">
      <c r="B774" s="718" t="s">
        <v>15</v>
      </c>
      <c r="C774" s="658" t="s">
        <v>262</v>
      </c>
      <c r="D774" s="655" t="s">
        <v>37</v>
      </c>
      <c r="E774" s="747">
        <v>0</v>
      </c>
      <c r="F774" s="747">
        <v>0</v>
      </c>
      <c r="G774" s="747">
        <v>4</v>
      </c>
      <c r="H774" s="743">
        <v>0</v>
      </c>
      <c r="I774" s="747">
        <v>0</v>
      </c>
      <c r="J774" s="747">
        <v>0</v>
      </c>
      <c r="K774" s="747">
        <v>0</v>
      </c>
      <c r="L774" s="747">
        <v>0</v>
      </c>
      <c r="M774" s="743">
        <v>0</v>
      </c>
      <c r="N774" s="747">
        <v>0</v>
      </c>
    </row>
    <row r="775" spans="2:14" s="517" customFormat="1" x14ac:dyDescent="0.25">
      <c r="B775" s="657" t="s">
        <v>15</v>
      </c>
      <c r="C775" s="658" t="s">
        <v>116</v>
      </c>
      <c r="D775" s="655" t="s">
        <v>37</v>
      </c>
      <c r="E775" s="747">
        <v>0</v>
      </c>
      <c r="F775" s="747">
        <v>0</v>
      </c>
      <c r="G775" s="747">
        <v>9</v>
      </c>
      <c r="H775" s="743">
        <v>0</v>
      </c>
      <c r="I775" s="747">
        <v>0</v>
      </c>
      <c r="J775" s="747">
        <v>0</v>
      </c>
      <c r="K775" s="747">
        <v>5</v>
      </c>
      <c r="L775" s="747">
        <v>9</v>
      </c>
      <c r="M775" s="743">
        <v>0</v>
      </c>
      <c r="N775" s="747">
        <v>0</v>
      </c>
    </row>
    <row r="776" spans="2:14" s="517" customFormat="1" ht="30" x14ac:dyDescent="0.25">
      <c r="B776" s="362" t="s">
        <v>2325</v>
      </c>
      <c r="C776" s="658" t="s">
        <v>1626</v>
      </c>
      <c r="D776" s="655" t="s">
        <v>37</v>
      </c>
      <c r="E776" s="747">
        <v>0</v>
      </c>
      <c r="F776" s="747">
        <v>5</v>
      </c>
      <c r="G776" s="747">
        <v>0</v>
      </c>
      <c r="H776" s="743">
        <v>0</v>
      </c>
      <c r="I776" s="747">
        <v>0</v>
      </c>
      <c r="J776" s="747">
        <v>0</v>
      </c>
      <c r="K776" s="747">
        <v>20</v>
      </c>
      <c r="L776" s="747">
        <v>0</v>
      </c>
      <c r="M776" s="743">
        <v>0</v>
      </c>
      <c r="N776" s="747">
        <v>0</v>
      </c>
    </row>
    <row r="777" spans="2:14" x14ac:dyDescent="0.25">
      <c r="B777" s="718" t="s">
        <v>2325</v>
      </c>
      <c r="C777" s="658" t="s">
        <v>184</v>
      </c>
      <c r="D777" s="655" t="s">
        <v>37</v>
      </c>
      <c r="E777" s="747">
        <v>0</v>
      </c>
      <c r="F777" s="747">
        <v>5</v>
      </c>
      <c r="G777" s="747">
        <v>0</v>
      </c>
      <c r="H777" s="743">
        <v>0</v>
      </c>
      <c r="I777" s="747">
        <v>0</v>
      </c>
      <c r="J777" s="747">
        <v>0</v>
      </c>
      <c r="K777" s="747">
        <v>20</v>
      </c>
      <c r="L777" s="747">
        <v>0</v>
      </c>
      <c r="M777" s="743">
        <v>0</v>
      </c>
      <c r="N777" s="747">
        <v>0</v>
      </c>
    </row>
    <row r="778" spans="2:14" x14ac:dyDescent="0.25">
      <c r="B778" s="718" t="s">
        <v>2325</v>
      </c>
      <c r="C778" s="658" t="s">
        <v>476</v>
      </c>
      <c r="D778" s="655" t="s">
        <v>37</v>
      </c>
      <c r="E778" s="747">
        <v>0</v>
      </c>
      <c r="F778" s="747">
        <v>1</v>
      </c>
      <c r="G778" s="747">
        <v>0</v>
      </c>
      <c r="H778" s="743">
        <v>0</v>
      </c>
      <c r="I778" s="747">
        <v>0</v>
      </c>
      <c r="J778" s="747">
        <v>0</v>
      </c>
      <c r="K778" s="747">
        <v>12</v>
      </c>
      <c r="L778" s="747">
        <v>0</v>
      </c>
      <c r="M778" s="743">
        <v>0</v>
      </c>
      <c r="N778" s="747">
        <v>0</v>
      </c>
    </row>
    <row r="779" spans="2:14" x14ac:dyDescent="0.25">
      <c r="B779" s="718" t="s">
        <v>2325</v>
      </c>
      <c r="C779" s="658" t="s">
        <v>206</v>
      </c>
      <c r="D779" s="655" t="s">
        <v>37</v>
      </c>
      <c r="E779" s="747">
        <v>0</v>
      </c>
      <c r="F779" s="747">
        <v>35</v>
      </c>
      <c r="G779" s="747">
        <v>0</v>
      </c>
      <c r="H779" s="743">
        <v>0</v>
      </c>
      <c r="I779" s="747">
        <v>0</v>
      </c>
      <c r="J779" s="747">
        <v>0</v>
      </c>
      <c r="K779" s="747">
        <v>130</v>
      </c>
      <c r="L779" s="747">
        <v>0</v>
      </c>
      <c r="M779" s="743">
        <v>0</v>
      </c>
      <c r="N779" s="747">
        <v>0</v>
      </c>
    </row>
    <row r="780" spans="2:14" x14ac:dyDescent="0.25">
      <c r="B780" s="718" t="s">
        <v>2325</v>
      </c>
      <c r="C780" s="658" t="s">
        <v>474</v>
      </c>
      <c r="D780" s="655" t="s">
        <v>37</v>
      </c>
      <c r="E780" s="747">
        <v>0</v>
      </c>
      <c r="F780" s="747">
        <v>10</v>
      </c>
      <c r="G780" s="747">
        <v>0</v>
      </c>
      <c r="H780" s="743">
        <v>0</v>
      </c>
      <c r="I780" s="747">
        <v>0</v>
      </c>
      <c r="J780" s="747">
        <v>0</v>
      </c>
      <c r="K780" s="747">
        <v>0</v>
      </c>
      <c r="L780" s="747">
        <v>0</v>
      </c>
      <c r="M780" s="743">
        <v>0</v>
      </c>
      <c r="N780" s="747">
        <v>0</v>
      </c>
    </row>
    <row r="781" spans="2:14" ht="30" x14ac:dyDescent="0.25">
      <c r="B781" s="718" t="s">
        <v>2325</v>
      </c>
      <c r="C781" s="658" t="s">
        <v>186</v>
      </c>
      <c r="D781" s="655" t="s">
        <v>37</v>
      </c>
      <c r="E781" s="747">
        <v>0</v>
      </c>
      <c r="F781" s="747">
        <v>50</v>
      </c>
      <c r="G781" s="747">
        <v>0</v>
      </c>
      <c r="H781" s="743">
        <v>0</v>
      </c>
      <c r="I781" s="747">
        <v>0</v>
      </c>
      <c r="J781" s="747">
        <v>0</v>
      </c>
      <c r="K781" s="747">
        <v>180</v>
      </c>
      <c r="L781" s="747">
        <v>0</v>
      </c>
      <c r="M781" s="743">
        <v>0</v>
      </c>
      <c r="N781" s="747">
        <v>0</v>
      </c>
    </row>
    <row r="782" spans="2:14" x14ac:dyDescent="0.25">
      <c r="B782" s="718" t="s">
        <v>2325</v>
      </c>
      <c r="C782" s="658" t="s">
        <v>458</v>
      </c>
      <c r="D782" s="655" t="s">
        <v>37</v>
      </c>
      <c r="E782" s="747">
        <v>0</v>
      </c>
      <c r="F782" s="747">
        <v>0</v>
      </c>
      <c r="G782" s="747">
        <v>10</v>
      </c>
      <c r="H782" s="743">
        <v>0</v>
      </c>
      <c r="I782" s="747">
        <v>0</v>
      </c>
      <c r="J782" s="747">
        <v>0</v>
      </c>
      <c r="K782" s="747">
        <v>0</v>
      </c>
      <c r="L782" s="747">
        <v>10</v>
      </c>
      <c r="M782" s="743">
        <v>0</v>
      </c>
      <c r="N782" s="747">
        <v>0</v>
      </c>
    </row>
    <row r="783" spans="2:14" x14ac:dyDescent="0.25">
      <c r="B783" s="718" t="s">
        <v>2325</v>
      </c>
      <c r="C783" s="658" t="s">
        <v>187</v>
      </c>
      <c r="D783" s="655" t="s">
        <v>37</v>
      </c>
      <c r="E783" s="747">
        <v>0</v>
      </c>
      <c r="F783" s="747">
        <v>10</v>
      </c>
      <c r="G783" s="747">
        <v>0</v>
      </c>
      <c r="H783" s="743">
        <v>0</v>
      </c>
      <c r="I783" s="747">
        <v>0</v>
      </c>
      <c r="J783" s="747">
        <v>0</v>
      </c>
      <c r="K783" s="747">
        <v>40</v>
      </c>
      <c r="L783" s="747">
        <v>0</v>
      </c>
      <c r="M783" s="743">
        <v>0</v>
      </c>
      <c r="N783" s="747">
        <v>0</v>
      </c>
    </row>
    <row r="784" spans="2:14" x14ac:dyDescent="0.25">
      <c r="B784" s="718" t="s">
        <v>2325</v>
      </c>
      <c r="C784" s="658" t="s">
        <v>475</v>
      </c>
      <c r="D784" s="655" t="s">
        <v>37</v>
      </c>
      <c r="E784" s="747">
        <v>0</v>
      </c>
      <c r="F784" s="747">
        <v>10</v>
      </c>
      <c r="G784" s="747">
        <v>0</v>
      </c>
      <c r="H784" s="743">
        <v>0</v>
      </c>
      <c r="I784" s="747">
        <v>0</v>
      </c>
      <c r="J784" s="747">
        <v>0</v>
      </c>
      <c r="K784" s="747">
        <v>40</v>
      </c>
      <c r="L784" s="747">
        <v>0</v>
      </c>
      <c r="M784" s="743">
        <v>0</v>
      </c>
      <c r="N784" s="747">
        <v>0</v>
      </c>
    </row>
    <row r="785" spans="2:14" x14ac:dyDescent="0.25">
      <c r="B785" s="718" t="s">
        <v>2325</v>
      </c>
      <c r="C785" s="658" t="s">
        <v>189</v>
      </c>
      <c r="D785" s="655" t="s">
        <v>37</v>
      </c>
      <c r="E785" s="747">
        <v>0</v>
      </c>
      <c r="F785" s="747">
        <v>3</v>
      </c>
      <c r="G785" s="747">
        <v>0</v>
      </c>
      <c r="H785" s="743">
        <v>0</v>
      </c>
      <c r="I785" s="747">
        <v>0</v>
      </c>
      <c r="J785" s="747">
        <v>0</v>
      </c>
      <c r="K785" s="747">
        <v>12</v>
      </c>
      <c r="L785" s="747">
        <v>0</v>
      </c>
      <c r="M785" s="743">
        <v>0</v>
      </c>
      <c r="N785" s="747">
        <v>0</v>
      </c>
    </row>
    <row r="786" spans="2:14" x14ac:dyDescent="0.25">
      <c r="B786" s="718" t="s">
        <v>2325</v>
      </c>
      <c r="C786" s="658" t="s">
        <v>185</v>
      </c>
      <c r="D786" s="655" t="s">
        <v>37</v>
      </c>
      <c r="E786" s="747">
        <v>0</v>
      </c>
      <c r="F786" s="747">
        <v>20</v>
      </c>
      <c r="G786" s="747">
        <v>0</v>
      </c>
      <c r="H786" s="743">
        <v>0</v>
      </c>
      <c r="I786" s="747">
        <v>0</v>
      </c>
      <c r="J786" s="747">
        <v>0</v>
      </c>
      <c r="K786" s="747">
        <v>80</v>
      </c>
      <c r="L786" s="747">
        <v>0</v>
      </c>
      <c r="M786" s="743">
        <v>0</v>
      </c>
      <c r="N786" s="747">
        <v>0</v>
      </c>
    </row>
    <row r="787" spans="2:14" s="534" customFormat="1" x14ac:dyDescent="0.25">
      <c r="B787" s="718" t="s">
        <v>2325</v>
      </c>
      <c r="C787" s="691" t="s">
        <v>190</v>
      </c>
      <c r="D787" s="655" t="s">
        <v>37</v>
      </c>
      <c r="E787" s="747">
        <v>0</v>
      </c>
      <c r="F787" s="747">
        <v>1</v>
      </c>
      <c r="G787" s="747">
        <v>0</v>
      </c>
      <c r="H787" s="743">
        <v>0</v>
      </c>
      <c r="I787" s="747">
        <v>0</v>
      </c>
      <c r="J787" s="747">
        <v>0</v>
      </c>
      <c r="K787" s="747">
        <v>12</v>
      </c>
      <c r="L787" s="747">
        <v>0</v>
      </c>
      <c r="M787" s="743">
        <v>0</v>
      </c>
      <c r="N787" s="747">
        <v>0</v>
      </c>
    </row>
    <row r="788" spans="2:14" s="534" customFormat="1" x14ac:dyDescent="0.25">
      <c r="B788" s="718" t="s">
        <v>2325</v>
      </c>
      <c r="C788" s="691" t="s">
        <v>191</v>
      </c>
      <c r="D788" s="655" t="s">
        <v>37</v>
      </c>
      <c r="E788" s="747">
        <v>0</v>
      </c>
      <c r="F788" s="747">
        <v>1</v>
      </c>
      <c r="G788" s="747">
        <v>0</v>
      </c>
      <c r="H788" s="743">
        <v>0</v>
      </c>
      <c r="I788" s="747">
        <v>0</v>
      </c>
      <c r="J788" s="747">
        <v>0</v>
      </c>
      <c r="K788" s="747">
        <v>12</v>
      </c>
      <c r="L788" s="747">
        <v>0</v>
      </c>
      <c r="M788" s="743">
        <v>0</v>
      </c>
      <c r="N788" s="747">
        <v>0</v>
      </c>
    </row>
    <row r="789" spans="2:14" x14ac:dyDescent="0.25">
      <c r="B789" s="718" t="s">
        <v>2325</v>
      </c>
      <c r="C789" s="658" t="s">
        <v>198</v>
      </c>
      <c r="D789" s="655" t="s">
        <v>37</v>
      </c>
      <c r="E789" s="747">
        <v>0</v>
      </c>
      <c r="F789" s="747">
        <v>10</v>
      </c>
      <c r="G789" s="747">
        <v>0</v>
      </c>
      <c r="H789" s="743">
        <v>0</v>
      </c>
      <c r="I789" s="747">
        <v>0</v>
      </c>
      <c r="J789" s="747">
        <v>0</v>
      </c>
      <c r="K789" s="747">
        <v>50</v>
      </c>
      <c r="L789" s="747">
        <v>0</v>
      </c>
      <c r="M789" s="743">
        <v>0</v>
      </c>
      <c r="N789" s="747">
        <v>0</v>
      </c>
    </row>
    <row r="790" spans="2:14" x14ac:dyDescent="0.25">
      <c r="B790" s="718" t="s">
        <v>2325</v>
      </c>
      <c r="C790" s="658" t="s">
        <v>188</v>
      </c>
      <c r="D790" s="655" t="s">
        <v>37</v>
      </c>
      <c r="E790" s="747">
        <v>0</v>
      </c>
      <c r="F790" s="747">
        <v>25</v>
      </c>
      <c r="G790" s="747">
        <v>0</v>
      </c>
      <c r="H790" s="743">
        <v>0</v>
      </c>
      <c r="I790" s="747">
        <v>0</v>
      </c>
      <c r="J790" s="747">
        <v>0</v>
      </c>
      <c r="K790" s="747">
        <v>100</v>
      </c>
      <c r="L790" s="747">
        <v>0</v>
      </c>
      <c r="M790" s="743">
        <v>0</v>
      </c>
      <c r="N790" s="747">
        <v>0</v>
      </c>
    </row>
    <row r="791" spans="2:14" x14ac:dyDescent="0.25">
      <c r="B791" s="718" t="s">
        <v>2325</v>
      </c>
      <c r="C791" s="658" t="s">
        <v>192</v>
      </c>
      <c r="D791" s="655" t="s">
        <v>37</v>
      </c>
      <c r="E791" s="747">
        <v>0</v>
      </c>
      <c r="F791" s="747">
        <v>15</v>
      </c>
      <c r="G791" s="747">
        <v>0</v>
      </c>
      <c r="H791" s="743">
        <v>0</v>
      </c>
      <c r="I791" s="747">
        <v>0</v>
      </c>
      <c r="J791" s="747">
        <v>0</v>
      </c>
      <c r="K791" s="747">
        <v>60</v>
      </c>
      <c r="L791" s="747">
        <v>0</v>
      </c>
      <c r="M791" s="743">
        <v>0</v>
      </c>
      <c r="N791" s="747">
        <v>0</v>
      </c>
    </row>
    <row r="792" spans="2:14" x14ac:dyDescent="0.25">
      <c r="B792" s="718" t="s">
        <v>2325</v>
      </c>
      <c r="C792" s="658" t="s">
        <v>193</v>
      </c>
      <c r="D792" s="655" t="s">
        <v>37</v>
      </c>
      <c r="E792" s="747">
        <v>0</v>
      </c>
      <c r="F792" s="747">
        <v>10</v>
      </c>
      <c r="G792" s="747">
        <v>0</v>
      </c>
      <c r="H792" s="743">
        <v>0</v>
      </c>
      <c r="I792" s="747">
        <v>0</v>
      </c>
      <c r="J792" s="747">
        <v>0</v>
      </c>
      <c r="K792" s="747">
        <v>40</v>
      </c>
      <c r="L792" s="747">
        <v>0</v>
      </c>
      <c r="M792" s="743">
        <v>0</v>
      </c>
      <c r="N792" s="747">
        <v>0</v>
      </c>
    </row>
    <row r="793" spans="2:14" x14ac:dyDescent="0.25">
      <c r="B793" s="718" t="s">
        <v>2325</v>
      </c>
      <c r="C793" s="658" t="s">
        <v>1627</v>
      </c>
      <c r="D793" s="655" t="s">
        <v>37</v>
      </c>
      <c r="E793" s="747">
        <v>0</v>
      </c>
      <c r="F793" s="747">
        <v>5</v>
      </c>
      <c r="G793" s="747">
        <v>0</v>
      </c>
      <c r="H793" s="743">
        <v>0</v>
      </c>
      <c r="I793" s="747">
        <v>0</v>
      </c>
      <c r="J793" s="747">
        <v>0</v>
      </c>
      <c r="K793" s="747">
        <v>20</v>
      </c>
      <c r="L793" s="747">
        <v>0</v>
      </c>
      <c r="M793" s="743">
        <v>0</v>
      </c>
      <c r="N793" s="747">
        <v>0</v>
      </c>
    </row>
    <row r="794" spans="2:14" x14ac:dyDescent="0.25">
      <c r="B794" s="718" t="s">
        <v>2325</v>
      </c>
      <c r="C794" s="658" t="s">
        <v>477</v>
      </c>
      <c r="D794" s="655" t="s">
        <v>37</v>
      </c>
      <c r="E794" s="747">
        <v>0</v>
      </c>
      <c r="F794" s="747">
        <v>5</v>
      </c>
      <c r="G794" s="747">
        <v>0</v>
      </c>
      <c r="H794" s="743">
        <v>0</v>
      </c>
      <c r="I794" s="747">
        <v>0</v>
      </c>
      <c r="J794" s="747">
        <v>0</v>
      </c>
      <c r="K794" s="747">
        <v>20</v>
      </c>
      <c r="L794" s="747">
        <v>0</v>
      </c>
      <c r="M794" s="743">
        <v>0</v>
      </c>
      <c r="N794" s="747">
        <v>0</v>
      </c>
    </row>
    <row r="795" spans="2:14" x14ac:dyDescent="0.25">
      <c r="B795" s="718" t="s">
        <v>2325</v>
      </c>
      <c r="C795" s="658" t="s">
        <v>194</v>
      </c>
      <c r="D795" s="655" t="s">
        <v>37</v>
      </c>
      <c r="E795" s="747">
        <v>0</v>
      </c>
      <c r="F795" s="747">
        <v>6</v>
      </c>
      <c r="G795" s="747">
        <v>0</v>
      </c>
      <c r="H795" s="743">
        <v>0</v>
      </c>
      <c r="I795" s="747">
        <v>0</v>
      </c>
      <c r="J795" s="747">
        <v>0</v>
      </c>
      <c r="K795" s="747">
        <v>25</v>
      </c>
      <c r="L795" s="747">
        <v>0</v>
      </c>
      <c r="M795" s="743">
        <v>0</v>
      </c>
      <c r="N795" s="747">
        <v>0</v>
      </c>
    </row>
    <row r="796" spans="2:14" x14ac:dyDescent="0.25">
      <c r="B796" s="718" t="s">
        <v>2325</v>
      </c>
      <c r="C796" s="658" t="s">
        <v>195</v>
      </c>
      <c r="D796" s="655" t="s">
        <v>37</v>
      </c>
      <c r="E796" s="747">
        <v>0</v>
      </c>
      <c r="F796" s="747">
        <v>2</v>
      </c>
      <c r="G796" s="747">
        <v>0</v>
      </c>
      <c r="H796" s="743">
        <v>0</v>
      </c>
      <c r="I796" s="747">
        <v>0</v>
      </c>
      <c r="J796" s="747">
        <v>0</v>
      </c>
      <c r="K796" s="747">
        <v>10</v>
      </c>
      <c r="L796" s="747">
        <v>0</v>
      </c>
      <c r="M796" s="743">
        <v>0</v>
      </c>
      <c r="N796" s="747">
        <v>0</v>
      </c>
    </row>
    <row r="797" spans="2:14" x14ac:dyDescent="0.25">
      <c r="B797" s="718" t="s">
        <v>2325</v>
      </c>
      <c r="C797" s="658" t="s">
        <v>199</v>
      </c>
      <c r="D797" s="655" t="s">
        <v>37</v>
      </c>
      <c r="E797" s="747">
        <v>0</v>
      </c>
      <c r="F797" s="747">
        <v>50</v>
      </c>
      <c r="G797" s="747">
        <v>0</v>
      </c>
      <c r="H797" s="743">
        <v>0</v>
      </c>
      <c r="I797" s="747">
        <v>0</v>
      </c>
      <c r="J797" s="747">
        <v>0</v>
      </c>
      <c r="K797" s="747">
        <v>180</v>
      </c>
      <c r="L797" s="747">
        <v>0</v>
      </c>
      <c r="M797" s="743">
        <v>0</v>
      </c>
      <c r="N797" s="747">
        <v>0</v>
      </c>
    </row>
    <row r="798" spans="2:14" x14ac:dyDescent="0.25">
      <c r="B798" s="718" t="s">
        <v>2325</v>
      </c>
      <c r="C798" s="658" t="s">
        <v>200</v>
      </c>
      <c r="D798" s="655" t="s">
        <v>37</v>
      </c>
      <c r="E798" s="747">
        <v>0</v>
      </c>
      <c r="F798" s="747">
        <v>50</v>
      </c>
      <c r="G798" s="747">
        <v>0</v>
      </c>
      <c r="H798" s="743">
        <v>0</v>
      </c>
      <c r="I798" s="747">
        <v>0</v>
      </c>
      <c r="J798" s="747">
        <v>0</v>
      </c>
      <c r="K798" s="747">
        <v>180</v>
      </c>
      <c r="L798" s="747">
        <v>0</v>
      </c>
      <c r="M798" s="743">
        <v>0</v>
      </c>
      <c r="N798" s="747">
        <v>0</v>
      </c>
    </row>
    <row r="799" spans="2:14" x14ac:dyDescent="0.25">
      <c r="B799" s="718" t="s">
        <v>2325</v>
      </c>
      <c r="C799" s="658" t="s">
        <v>201</v>
      </c>
      <c r="D799" s="655" t="s">
        <v>37</v>
      </c>
      <c r="E799" s="747">
        <v>0</v>
      </c>
      <c r="F799" s="747">
        <v>50</v>
      </c>
      <c r="G799" s="747">
        <v>0</v>
      </c>
      <c r="H799" s="743">
        <v>0</v>
      </c>
      <c r="I799" s="747">
        <v>0</v>
      </c>
      <c r="J799" s="747">
        <v>0</v>
      </c>
      <c r="K799" s="747">
        <v>180</v>
      </c>
      <c r="L799" s="747">
        <v>0</v>
      </c>
      <c r="M799" s="743">
        <v>0</v>
      </c>
      <c r="N799" s="747">
        <v>0</v>
      </c>
    </row>
    <row r="800" spans="2:14" ht="30" x14ac:dyDescent="0.25">
      <c r="B800" s="718" t="s">
        <v>2325</v>
      </c>
      <c r="C800" s="658" t="s">
        <v>202</v>
      </c>
      <c r="D800" s="655" t="s">
        <v>37</v>
      </c>
      <c r="E800" s="747">
        <v>0</v>
      </c>
      <c r="F800" s="747">
        <v>75</v>
      </c>
      <c r="G800" s="747">
        <v>0</v>
      </c>
      <c r="H800" s="743">
        <v>0</v>
      </c>
      <c r="I800" s="747">
        <v>0</v>
      </c>
      <c r="J800" s="747">
        <v>0</v>
      </c>
      <c r="K800" s="747">
        <v>220</v>
      </c>
      <c r="L800" s="747">
        <v>0</v>
      </c>
      <c r="M800" s="743">
        <v>0</v>
      </c>
      <c r="N800" s="747">
        <v>0</v>
      </c>
    </row>
    <row r="801" spans="2:14" ht="30" x14ac:dyDescent="0.25">
      <c r="B801" s="718" t="s">
        <v>2325</v>
      </c>
      <c r="C801" s="658" t="s">
        <v>203</v>
      </c>
      <c r="D801" s="655" t="s">
        <v>37</v>
      </c>
      <c r="E801" s="747">
        <v>0</v>
      </c>
      <c r="F801" s="747">
        <v>50</v>
      </c>
      <c r="G801" s="747">
        <v>0</v>
      </c>
      <c r="H801" s="743">
        <v>0</v>
      </c>
      <c r="I801" s="747">
        <v>0</v>
      </c>
      <c r="J801" s="747">
        <v>0</v>
      </c>
      <c r="K801" s="747">
        <v>180</v>
      </c>
      <c r="L801" s="747">
        <v>0</v>
      </c>
      <c r="M801" s="743">
        <v>0</v>
      </c>
      <c r="N801" s="747">
        <v>0</v>
      </c>
    </row>
    <row r="802" spans="2:14" x14ac:dyDescent="0.25">
      <c r="B802" s="718" t="s">
        <v>2325</v>
      </c>
      <c r="C802" s="658" t="s">
        <v>204</v>
      </c>
      <c r="D802" s="655" t="s">
        <v>37</v>
      </c>
      <c r="E802" s="747">
        <v>0</v>
      </c>
      <c r="F802" s="747">
        <v>50</v>
      </c>
      <c r="G802" s="747">
        <v>0</v>
      </c>
      <c r="H802" s="743">
        <v>0</v>
      </c>
      <c r="I802" s="747">
        <v>0</v>
      </c>
      <c r="J802" s="747">
        <v>0</v>
      </c>
      <c r="K802" s="747">
        <v>180</v>
      </c>
      <c r="L802" s="747">
        <v>0</v>
      </c>
      <c r="M802" s="743">
        <v>0</v>
      </c>
      <c r="N802" s="747">
        <v>0</v>
      </c>
    </row>
    <row r="803" spans="2:14" x14ac:dyDescent="0.25">
      <c r="B803" s="718" t="s">
        <v>2325</v>
      </c>
      <c r="C803" s="658" t="s">
        <v>473</v>
      </c>
      <c r="D803" s="655" t="s">
        <v>37</v>
      </c>
      <c r="E803" s="747">
        <v>0</v>
      </c>
      <c r="F803" s="747">
        <v>10</v>
      </c>
      <c r="G803" s="747">
        <v>0</v>
      </c>
      <c r="H803" s="743">
        <v>0</v>
      </c>
      <c r="I803" s="747">
        <v>0</v>
      </c>
      <c r="J803" s="747">
        <v>0</v>
      </c>
      <c r="K803" s="747">
        <v>40</v>
      </c>
      <c r="L803" s="747">
        <v>0</v>
      </c>
      <c r="M803" s="743">
        <v>0</v>
      </c>
      <c r="N803" s="747">
        <v>0</v>
      </c>
    </row>
    <row r="804" spans="2:14" x14ac:dyDescent="0.25">
      <c r="B804" s="718" t="s">
        <v>2325</v>
      </c>
      <c r="C804" s="658" t="s">
        <v>478</v>
      </c>
      <c r="D804" s="655" t="s">
        <v>37</v>
      </c>
      <c r="E804" s="747">
        <v>0</v>
      </c>
      <c r="F804" s="747">
        <v>0</v>
      </c>
      <c r="G804" s="747">
        <v>0</v>
      </c>
      <c r="H804" s="743">
        <v>0</v>
      </c>
      <c r="I804" s="747">
        <v>0</v>
      </c>
      <c r="J804" s="747">
        <v>0</v>
      </c>
      <c r="K804" s="747">
        <v>0</v>
      </c>
      <c r="L804" s="747">
        <v>0</v>
      </c>
      <c r="M804" s="743">
        <v>0</v>
      </c>
      <c r="N804" s="747">
        <v>0</v>
      </c>
    </row>
    <row r="805" spans="2:14" x14ac:dyDescent="0.25">
      <c r="B805" s="718" t="s">
        <v>2325</v>
      </c>
      <c r="C805" s="658" t="s">
        <v>472</v>
      </c>
      <c r="D805" s="655" t="s">
        <v>37</v>
      </c>
      <c r="E805" s="747">
        <v>0</v>
      </c>
      <c r="F805" s="747">
        <v>10</v>
      </c>
      <c r="G805" s="747">
        <v>0</v>
      </c>
      <c r="H805" s="743">
        <v>0</v>
      </c>
      <c r="I805" s="747">
        <v>0</v>
      </c>
      <c r="J805" s="747">
        <v>0</v>
      </c>
      <c r="K805" s="747">
        <v>40</v>
      </c>
      <c r="L805" s="747">
        <v>0</v>
      </c>
      <c r="M805" s="743">
        <v>0</v>
      </c>
      <c r="N805" s="747">
        <v>0</v>
      </c>
    </row>
    <row r="806" spans="2:14" x14ac:dyDescent="0.25">
      <c r="B806" s="657" t="s">
        <v>2325</v>
      </c>
      <c r="C806" s="658" t="s">
        <v>479</v>
      </c>
      <c r="D806" s="655" t="s">
        <v>37</v>
      </c>
      <c r="E806" s="747">
        <v>0</v>
      </c>
      <c r="F806" s="747">
        <v>0</v>
      </c>
      <c r="G806" s="747">
        <v>0</v>
      </c>
      <c r="H806" s="743">
        <v>0</v>
      </c>
      <c r="I806" s="747">
        <v>0</v>
      </c>
      <c r="J806" s="747">
        <v>0</v>
      </c>
      <c r="K806" s="747">
        <v>0</v>
      </c>
      <c r="L806" s="747">
        <v>0</v>
      </c>
      <c r="M806" s="743">
        <v>0</v>
      </c>
      <c r="N806" s="747">
        <v>0</v>
      </c>
    </row>
    <row r="807" spans="2:14" s="517" customFormat="1" x14ac:dyDescent="0.25">
      <c r="B807" s="362" t="s">
        <v>16</v>
      </c>
      <c r="C807" s="688" t="s">
        <v>343</v>
      </c>
      <c r="D807" s="655" t="s">
        <v>37</v>
      </c>
      <c r="E807" s="747">
        <v>0</v>
      </c>
      <c r="F807" s="747">
        <v>0</v>
      </c>
      <c r="G807" s="747">
        <v>10</v>
      </c>
      <c r="H807" s="743">
        <v>0</v>
      </c>
      <c r="I807" s="747">
        <v>0</v>
      </c>
      <c r="J807" s="747">
        <v>0</v>
      </c>
      <c r="K807" s="747">
        <v>0</v>
      </c>
      <c r="L807" s="747">
        <v>20</v>
      </c>
      <c r="M807" s="743">
        <v>0</v>
      </c>
      <c r="N807" s="747">
        <v>0</v>
      </c>
    </row>
    <row r="808" spans="2:14" x14ac:dyDescent="0.25">
      <c r="B808" s="718" t="s">
        <v>16</v>
      </c>
      <c r="C808" s="688" t="s">
        <v>391</v>
      </c>
      <c r="D808" s="655" t="s">
        <v>37</v>
      </c>
      <c r="E808" s="747">
        <v>0</v>
      </c>
      <c r="F808" s="747">
        <v>0</v>
      </c>
      <c r="G808" s="747">
        <v>10</v>
      </c>
      <c r="H808" s="743">
        <v>0</v>
      </c>
      <c r="I808" s="747">
        <v>0</v>
      </c>
      <c r="J808" s="747">
        <v>0</v>
      </c>
      <c r="K808" s="747">
        <v>0</v>
      </c>
      <c r="L808" s="747">
        <v>20</v>
      </c>
      <c r="M808" s="743">
        <v>0</v>
      </c>
      <c r="N808" s="747">
        <v>0</v>
      </c>
    </row>
    <row r="809" spans="2:14" x14ac:dyDescent="0.25">
      <c r="B809" s="718" t="s">
        <v>16</v>
      </c>
      <c r="C809" s="688" t="s">
        <v>344</v>
      </c>
      <c r="D809" s="655" t="s">
        <v>37</v>
      </c>
      <c r="E809" s="747">
        <v>0</v>
      </c>
      <c r="F809" s="747">
        <v>0</v>
      </c>
      <c r="G809" s="747">
        <v>10</v>
      </c>
      <c r="H809" s="743">
        <v>0</v>
      </c>
      <c r="I809" s="747">
        <v>0</v>
      </c>
      <c r="J809" s="747">
        <v>0</v>
      </c>
      <c r="K809" s="747">
        <v>0</v>
      </c>
      <c r="L809" s="747">
        <v>20</v>
      </c>
      <c r="M809" s="743">
        <v>0</v>
      </c>
      <c r="N809" s="747">
        <v>0</v>
      </c>
    </row>
    <row r="810" spans="2:14" x14ac:dyDescent="0.25">
      <c r="B810" s="718" t="s">
        <v>16</v>
      </c>
      <c r="C810" s="688" t="s">
        <v>345</v>
      </c>
      <c r="D810" s="655" t="s">
        <v>37</v>
      </c>
      <c r="E810" s="747">
        <v>0</v>
      </c>
      <c r="F810" s="747">
        <v>0</v>
      </c>
      <c r="G810" s="747">
        <v>10</v>
      </c>
      <c r="H810" s="743">
        <v>0</v>
      </c>
      <c r="I810" s="747">
        <v>0</v>
      </c>
      <c r="J810" s="747">
        <v>0</v>
      </c>
      <c r="K810" s="747">
        <v>0</v>
      </c>
      <c r="L810" s="747">
        <v>20</v>
      </c>
      <c r="M810" s="743">
        <v>0</v>
      </c>
      <c r="N810" s="747">
        <v>0</v>
      </c>
    </row>
    <row r="811" spans="2:14" x14ac:dyDescent="0.25">
      <c r="B811" s="718" t="s">
        <v>16</v>
      </c>
      <c r="C811" s="688" t="s">
        <v>342</v>
      </c>
      <c r="D811" s="655" t="s">
        <v>37</v>
      </c>
      <c r="E811" s="747">
        <v>0</v>
      </c>
      <c r="F811" s="747">
        <v>0</v>
      </c>
      <c r="G811" s="747">
        <v>10</v>
      </c>
      <c r="H811" s="743">
        <v>0</v>
      </c>
      <c r="I811" s="747">
        <v>0</v>
      </c>
      <c r="J811" s="747">
        <v>0</v>
      </c>
      <c r="K811" s="747">
        <v>0</v>
      </c>
      <c r="L811" s="747">
        <v>20</v>
      </c>
      <c r="M811" s="743">
        <v>0</v>
      </c>
      <c r="N811" s="747">
        <v>0</v>
      </c>
    </row>
    <row r="812" spans="2:14" x14ac:dyDescent="0.25">
      <c r="B812" s="718" t="s">
        <v>16</v>
      </c>
      <c r="C812" s="688" t="s">
        <v>392</v>
      </c>
      <c r="D812" s="655" t="s">
        <v>37</v>
      </c>
      <c r="E812" s="747">
        <v>0</v>
      </c>
      <c r="F812" s="747">
        <v>0</v>
      </c>
      <c r="G812" s="747">
        <v>10</v>
      </c>
      <c r="H812" s="743">
        <v>0</v>
      </c>
      <c r="I812" s="747">
        <v>0</v>
      </c>
      <c r="J812" s="747">
        <v>0</v>
      </c>
      <c r="K812" s="747">
        <v>0</v>
      </c>
      <c r="L812" s="747">
        <v>20</v>
      </c>
      <c r="M812" s="743">
        <v>0</v>
      </c>
      <c r="N812" s="747">
        <v>0</v>
      </c>
    </row>
    <row r="813" spans="2:14" x14ac:dyDescent="0.25">
      <c r="B813" s="718" t="s">
        <v>16</v>
      </c>
      <c r="C813" s="688" t="s">
        <v>393</v>
      </c>
      <c r="D813" s="655" t="s">
        <v>37</v>
      </c>
      <c r="E813" s="747">
        <v>0</v>
      </c>
      <c r="F813" s="747">
        <v>0</v>
      </c>
      <c r="G813" s="747">
        <v>10</v>
      </c>
      <c r="H813" s="743">
        <v>0</v>
      </c>
      <c r="I813" s="747">
        <v>0</v>
      </c>
      <c r="J813" s="747">
        <v>0</v>
      </c>
      <c r="K813" s="747">
        <v>0</v>
      </c>
      <c r="L813" s="747">
        <v>20</v>
      </c>
      <c r="M813" s="743">
        <v>0</v>
      </c>
      <c r="N813" s="747">
        <v>0</v>
      </c>
    </row>
    <row r="814" spans="2:14" x14ac:dyDescent="0.25">
      <c r="B814" s="718" t="s">
        <v>16</v>
      </c>
      <c r="C814" s="688" t="s">
        <v>394</v>
      </c>
      <c r="D814" s="655" t="s">
        <v>37</v>
      </c>
      <c r="E814" s="747">
        <v>0</v>
      </c>
      <c r="F814" s="747">
        <v>0</v>
      </c>
      <c r="G814" s="747">
        <v>10</v>
      </c>
      <c r="H814" s="743">
        <v>0</v>
      </c>
      <c r="I814" s="747">
        <v>0</v>
      </c>
      <c r="J814" s="747">
        <v>0</v>
      </c>
      <c r="K814" s="747">
        <v>0</v>
      </c>
      <c r="L814" s="747">
        <v>20</v>
      </c>
      <c r="M814" s="743">
        <v>0</v>
      </c>
      <c r="N814" s="747">
        <v>0</v>
      </c>
    </row>
    <row r="815" spans="2:14" x14ac:dyDescent="0.25">
      <c r="B815" s="718" t="s">
        <v>16</v>
      </c>
      <c r="C815" s="688" t="s">
        <v>395</v>
      </c>
      <c r="D815" s="655" t="s">
        <v>37</v>
      </c>
      <c r="E815" s="747">
        <v>0</v>
      </c>
      <c r="F815" s="747">
        <v>0</v>
      </c>
      <c r="G815" s="747">
        <v>10</v>
      </c>
      <c r="H815" s="743">
        <v>0</v>
      </c>
      <c r="I815" s="747">
        <v>0</v>
      </c>
      <c r="J815" s="747">
        <v>0</v>
      </c>
      <c r="K815" s="747">
        <v>0</v>
      </c>
      <c r="L815" s="747">
        <v>20</v>
      </c>
      <c r="M815" s="743">
        <v>0</v>
      </c>
      <c r="N815" s="747">
        <v>0</v>
      </c>
    </row>
    <row r="816" spans="2:14" x14ac:dyDescent="0.25">
      <c r="B816" s="718" t="s">
        <v>16</v>
      </c>
      <c r="C816" s="688" t="s">
        <v>396</v>
      </c>
      <c r="D816" s="655" t="s">
        <v>37</v>
      </c>
      <c r="E816" s="747">
        <v>0</v>
      </c>
      <c r="F816" s="747">
        <v>0</v>
      </c>
      <c r="G816" s="747">
        <v>10</v>
      </c>
      <c r="H816" s="743">
        <v>0</v>
      </c>
      <c r="I816" s="747">
        <v>0</v>
      </c>
      <c r="J816" s="747">
        <v>0</v>
      </c>
      <c r="K816" s="747">
        <v>0</v>
      </c>
      <c r="L816" s="747">
        <v>20</v>
      </c>
      <c r="M816" s="743">
        <v>0</v>
      </c>
      <c r="N816" s="747">
        <v>0</v>
      </c>
    </row>
    <row r="817" spans="2:14" x14ac:dyDescent="0.25">
      <c r="B817" s="718" t="s">
        <v>16</v>
      </c>
      <c r="C817" s="688" t="s">
        <v>397</v>
      </c>
      <c r="D817" s="655" t="s">
        <v>37</v>
      </c>
      <c r="E817" s="747">
        <v>0</v>
      </c>
      <c r="F817" s="747">
        <v>0</v>
      </c>
      <c r="G817" s="747">
        <v>10</v>
      </c>
      <c r="H817" s="743">
        <v>0</v>
      </c>
      <c r="I817" s="747">
        <v>0</v>
      </c>
      <c r="J817" s="747">
        <v>0</v>
      </c>
      <c r="K817" s="747">
        <v>0</v>
      </c>
      <c r="L817" s="747">
        <v>20</v>
      </c>
      <c r="M817" s="743">
        <v>0</v>
      </c>
      <c r="N817" s="747">
        <v>0</v>
      </c>
    </row>
    <row r="818" spans="2:14" x14ac:dyDescent="0.25">
      <c r="B818" s="718" t="s">
        <v>16</v>
      </c>
      <c r="C818" s="688" t="s">
        <v>398</v>
      </c>
      <c r="D818" s="655" t="s">
        <v>37</v>
      </c>
      <c r="E818" s="747">
        <v>0</v>
      </c>
      <c r="F818" s="747">
        <v>0</v>
      </c>
      <c r="G818" s="747">
        <v>10</v>
      </c>
      <c r="H818" s="743">
        <v>0</v>
      </c>
      <c r="I818" s="747">
        <v>0</v>
      </c>
      <c r="J818" s="747">
        <v>0</v>
      </c>
      <c r="K818" s="747">
        <v>0</v>
      </c>
      <c r="L818" s="747">
        <v>20</v>
      </c>
      <c r="M818" s="743">
        <v>0</v>
      </c>
      <c r="N818" s="747">
        <v>0</v>
      </c>
    </row>
    <row r="819" spans="2:14" x14ac:dyDescent="0.25">
      <c r="B819" s="718" t="s">
        <v>16</v>
      </c>
      <c r="C819" s="688" t="s">
        <v>399</v>
      </c>
      <c r="D819" s="655" t="s">
        <v>37</v>
      </c>
      <c r="E819" s="747">
        <v>0</v>
      </c>
      <c r="F819" s="747">
        <v>0</v>
      </c>
      <c r="G819" s="747">
        <v>10</v>
      </c>
      <c r="H819" s="743">
        <v>0</v>
      </c>
      <c r="I819" s="747">
        <v>0</v>
      </c>
      <c r="J819" s="747">
        <v>0</v>
      </c>
      <c r="K819" s="747">
        <v>0</v>
      </c>
      <c r="L819" s="747">
        <v>20</v>
      </c>
      <c r="M819" s="743">
        <v>0</v>
      </c>
      <c r="N819" s="747">
        <v>0</v>
      </c>
    </row>
    <row r="820" spans="2:14" x14ac:dyDescent="0.25">
      <c r="B820" s="718" t="s">
        <v>16</v>
      </c>
      <c r="C820" s="688" t="s">
        <v>400</v>
      </c>
      <c r="D820" s="655" t="s">
        <v>37</v>
      </c>
      <c r="E820" s="747">
        <v>0</v>
      </c>
      <c r="F820" s="747">
        <v>0</v>
      </c>
      <c r="G820" s="747">
        <v>10</v>
      </c>
      <c r="H820" s="743">
        <v>0</v>
      </c>
      <c r="I820" s="747">
        <v>0</v>
      </c>
      <c r="J820" s="747">
        <v>0</v>
      </c>
      <c r="K820" s="747">
        <v>0</v>
      </c>
      <c r="L820" s="747">
        <v>20</v>
      </c>
      <c r="M820" s="743">
        <v>0</v>
      </c>
      <c r="N820" s="747">
        <v>0</v>
      </c>
    </row>
    <row r="821" spans="2:14" x14ac:dyDescent="0.25">
      <c r="B821" s="718" t="s">
        <v>16</v>
      </c>
      <c r="C821" s="688" t="s">
        <v>401</v>
      </c>
      <c r="D821" s="655" t="s">
        <v>37</v>
      </c>
      <c r="E821" s="747">
        <v>0</v>
      </c>
      <c r="F821" s="747">
        <v>0</v>
      </c>
      <c r="G821" s="747">
        <v>10</v>
      </c>
      <c r="H821" s="743">
        <v>0</v>
      </c>
      <c r="I821" s="747">
        <v>0</v>
      </c>
      <c r="J821" s="747">
        <v>0</v>
      </c>
      <c r="K821" s="747">
        <v>0</v>
      </c>
      <c r="L821" s="747">
        <v>20</v>
      </c>
      <c r="M821" s="743">
        <v>0</v>
      </c>
      <c r="N821" s="747">
        <v>0</v>
      </c>
    </row>
    <row r="822" spans="2:14" x14ac:dyDescent="0.25">
      <c r="B822" s="718" t="s">
        <v>16</v>
      </c>
      <c r="C822" s="688" t="s">
        <v>402</v>
      </c>
      <c r="D822" s="655" t="s">
        <v>37</v>
      </c>
      <c r="E822" s="747">
        <v>0</v>
      </c>
      <c r="F822" s="747">
        <v>0</v>
      </c>
      <c r="G822" s="747">
        <v>10</v>
      </c>
      <c r="H822" s="743">
        <v>0</v>
      </c>
      <c r="I822" s="747">
        <v>0</v>
      </c>
      <c r="J822" s="747">
        <v>0</v>
      </c>
      <c r="K822" s="747">
        <v>0</v>
      </c>
      <c r="L822" s="747">
        <v>20</v>
      </c>
      <c r="M822" s="743">
        <v>0</v>
      </c>
      <c r="N822" s="747">
        <v>0</v>
      </c>
    </row>
    <row r="823" spans="2:14" x14ac:dyDescent="0.25">
      <c r="B823" s="718" t="s">
        <v>16</v>
      </c>
      <c r="C823" s="688" t="s">
        <v>403</v>
      </c>
      <c r="D823" s="655" t="s">
        <v>37</v>
      </c>
      <c r="E823" s="747">
        <v>0</v>
      </c>
      <c r="F823" s="747">
        <v>0</v>
      </c>
      <c r="G823" s="747">
        <v>10</v>
      </c>
      <c r="H823" s="743">
        <v>0</v>
      </c>
      <c r="I823" s="747">
        <v>0</v>
      </c>
      <c r="J823" s="747">
        <v>0</v>
      </c>
      <c r="K823" s="747">
        <v>0</v>
      </c>
      <c r="L823" s="747">
        <v>20</v>
      </c>
      <c r="M823" s="743">
        <v>0</v>
      </c>
      <c r="N823" s="747">
        <v>0</v>
      </c>
    </row>
    <row r="824" spans="2:14" x14ac:dyDescent="0.25">
      <c r="B824" s="718" t="s">
        <v>16</v>
      </c>
      <c r="C824" s="688" t="s">
        <v>404</v>
      </c>
      <c r="D824" s="655" t="s">
        <v>37</v>
      </c>
      <c r="E824" s="747">
        <v>0</v>
      </c>
      <c r="F824" s="747">
        <v>0</v>
      </c>
      <c r="G824" s="747">
        <v>10</v>
      </c>
      <c r="H824" s="743">
        <v>0</v>
      </c>
      <c r="I824" s="747">
        <v>0</v>
      </c>
      <c r="J824" s="747">
        <v>0</v>
      </c>
      <c r="K824" s="747">
        <v>0</v>
      </c>
      <c r="L824" s="747">
        <v>20</v>
      </c>
      <c r="M824" s="743">
        <v>0</v>
      </c>
      <c r="N824" s="747">
        <v>0</v>
      </c>
    </row>
    <row r="825" spans="2:14" x14ac:dyDescent="0.25">
      <c r="B825" s="718" t="s">
        <v>16</v>
      </c>
      <c r="C825" s="688" t="s">
        <v>405</v>
      </c>
      <c r="D825" s="655" t="s">
        <v>37</v>
      </c>
      <c r="E825" s="747">
        <v>0</v>
      </c>
      <c r="F825" s="747">
        <v>0</v>
      </c>
      <c r="G825" s="747">
        <v>10</v>
      </c>
      <c r="H825" s="743">
        <v>0</v>
      </c>
      <c r="I825" s="747">
        <v>0</v>
      </c>
      <c r="J825" s="747">
        <v>0</v>
      </c>
      <c r="K825" s="747">
        <v>0</v>
      </c>
      <c r="L825" s="747">
        <v>20</v>
      </c>
      <c r="M825" s="743">
        <v>0</v>
      </c>
      <c r="N825" s="747">
        <v>0</v>
      </c>
    </row>
    <row r="826" spans="2:14" x14ac:dyDescent="0.25">
      <c r="B826" s="718" t="s">
        <v>16</v>
      </c>
      <c r="C826" s="688" t="s">
        <v>406</v>
      </c>
      <c r="D826" s="655" t="s">
        <v>37</v>
      </c>
      <c r="E826" s="747">
        <v>0</v>
      </c>
      <c r="F826" s="747">
        <v>0</v>
      </c>
      <c r="G826" s="747">
        <v>10</v>
      </c>
      <c r="H826" s="743">
        <v>0</v>
      </c>
      <c r="I826" s="747">
        <v>0</v>
      </c>
      <c r="J826" s="747">
        <v>0</v>
      </c>
      <c r="K826" s="747">
        <v>0</v>
      </c>
      <c r="L826" s="747">
        <v>20</v>
      </c>
      <c r="M826" s="743">
        <v>0</v>
      </c>
      <c r="N826" s="747">
        <v>0</v>
      </c>
    </row>
    <row r="827" spans="2:14" x14ac:dyDescent="0.25">
      <c r="B827" s="718" t="s">
        <v>16</v>
      </c>
      <c r="C827" s="688" t="s">
        <v>407</v>
      </c>
      <c r="D827" s="655" t="s">
        <v>37</v>
      </c>
      <c r="E827" s="747">
        <v>0</v>
      </c>
      <c r="F827" s="747">
        <v>0</v>
      </c>
      <c r="G827" s="747">
        <v>10</v>
      </c>
      <c r="H827" s="743">
        <v>0</v>
      </c>
      <c r="I827" s="747">
        <v>0</v>
      </c>
      <c r="J827" s="747">
        <v>0</v>
      </c>
      <c r="K827" s="747">
        <v>0</v>
      </c>
      <c r="L827" s="747">
        <v>20</v>
      </c>
      <c r="M827" s="743">
        <v>0</v>
      </c>
      <c r="N827" s="747">
        <v>0</v>
      </c>
    </row>
    <row r="828" spans="2:14" x14ac:dyDescent="0.25">
      <c r="B828" s="718" t="s">
        <v>16</v>
      </c>
      <c r="C828" s="688" t="s">
        <v>408</v>
      </c>
      <c r="D828" s="655" t="s">
        <v>37</v>
      </c>
      <c r="E828" s="747">
        <v>0</v>
      </c>
      <c r="F828" s="747">
        <v>0</v>
      </c>
      <c r="G828" s="747">
        <v>10</v>
      </c>
      <c r="H828" s="743">
        <v>0</v>
      </c>
      <c r="I828" s="747">
        <v>0</v>
      </c>
      <c r="J828" s="747">
        <v>0</v>
      </c>
      <c r="K828" s="747">
        <v>0</v>
      </c>
      <c r="L828" s="747">
        <v>20</v>
      </c>
      <c r="M828" s="743">
        <v>0</v>
      </c>
      <c r="N828" s="747">
        <v>0</v>
      </c>
    </row>
    <row r="829" spans="2:14" x14ac:dyDescent="0.25">
      <c r="B829" s="718" t="s">
        <v>16</v>
      </c>
      <c r="C829" s="688" t="s">
        <v>409</v>
      </c>
      <c r="D829" s="655" t="s">
        <v>37</v>
      </c>
      <c r="E829" s="747">
        <v>0</v>
      </c>
      <c r="F829" s="747">
        <v>0</v>
      </c>
      <c r="G829" s="747">
        <v>10</v>
      </c>
      <c r="H829" s="743">
        <v>0</v>
      </c>
      <c r="I829" s="747">
        <v>0</v>
      </c>
      <c r="J829" s="747">
        <v>0</v>
      </c>
      <c r="K829" s="747">
        <v>0</v>
      </c>
      <c r="L829" s="747">
        <v>20</v>
      </c>
      <c r="M829" s="743">
        <v>0</v>
      </c>
      <c r="N829" s="747">
        <v>0</v>
      </c>
    </row>
    <row r="830" spans="2:14" x14ac:dyDescent="0.25">
      <c r="B830" s="718" t="s">
        <v>16</v>
      </c>
      <c r="C830" s="688" t="s">
        <v>410</v>
      </c>
      <c r="D830" s="655" t="s">
        <v>37</v>
      </c>
      <c r="E830" s="747">
        <v>0</v>
      </c>
      <c r="F830" s="747">
        <v>0</v>
      </c>
      <c r="G830" s="747">
        <v>10</v>
      </c>
      <c r="H830" s="743">
        <v>0</v>
      </c>
      <c r="I830" s="747">
        <v>0</v>
      </c>
      <c r="J830" s="747">
        <v>0</v>
      </c>
      <c r="K830" s="747">
        <v>0</v>
      </c>
      <c r="L830" s="747">
        <v>20</v>
      </c>
      <c r="M830" s="743">
        <v>0</v>
      </c>
      <c r="N830" s="747">
        <v>0</v>
      </c>
    </row>
    <row r="831" spans="2:14" x14ac:dyDescent="0.25">
      <c r="B831" s="718" t="s">
        <v>16</v>
      </c>
      <c r="C831" s="688" t="s">
        <v>411</v>
      </c>
      <c r="D831" s="655" t="s">
        <v>37</v>
      </c>
      <c r="E831" s="747">
        <v>0</v>
      </c>
      <c r="F831" s="747">
        <v>0</v>
      </c>
      <c r="G831" s="747">
        <v>10</v>
      </c>
      <c r="H831" s="743">
        <v>0</v>
      </c>
      <c r="I831" s="747">
        <v>0</v>
      </c>
      <c r="J831" s="747">
        <v>0</v>
      </c>
      <c r="K831" s="747">
        <v>0</v>
      </c>
      <c r="L831" s="747">
        <v>20</v>
      </c>
      <c r="M831" s="743">
        <v>0</v>
      </c>
      <c r="N831" s="747">
        <v>0</v>
      </c>
    </row>
    <row r="832" spans="2:14" x14ac:dyDescent="0.25">
      <c r="B832" s="718" t="s">
        <v>16</v>
      </c>
      <c r="C832" s="689" t="s">
        <v>355</v>
      </c>
      <c r="D832" s="655" t="s">
        <v>37</v>
      </c>
      <c r="E832" s="747">
        <v>0</v>
      </c>
      <c r="F832" s="747">
        <v>0</v>
      </c>
      <c r="G832" s="747">
        <v>0</v>
      </c>
      <c r="H832" s="743">
        <v>0</v>
      </c>
      <c r="I832" s="747">
        <v>0</v>
      </c>
      <c r="J832" s="747">
        <v>0</v>
      </c>
      <c r="K832" s="747">
        <v>0</v>
      </c>
      <c r="L832" s="747">
        <v>20</v>
      </c>
      <c r="M832" s="743">
        <v>0</v>
      </c>
      <c r="N832" s="747">
        <v>0</v>
      </c>
    </row>
    <row r="833" spans="2:14" x14ac:dyDescent="0.25">
      <c r="B833" s="718" t="s">
        <v>16</v>
      </c>
      <c r="C833" s="689" t="s">
        <v>358</v>
      </c>
      <c r="D833" s="655" t="s">
        <v>37</v>
      </c>
      <c r="E833" s="747">
        <v>100</v>
      </c>
      <c r="F833" s="747">
        <v>0</v>
      </c>
      <c r="G833" s="747">
        <v>0</v>
      </c>
      <c r="H833" s="743">
        <v>0</v>
      </c>
      <c r="I833" s="747">
        <v>0</v>
      </c>
      <c r="J833" s="747">
        <v>250</v>
      </c>
      <c r="K833" s="747">
        <v>0</v>
      </c>
      <c r="L833" s="747">
        <v>0</v>
      </c>
      <c r="M833" s="743">
        <v>0</v>
      </c>
      <c r="N833" s="747">
        <v>0</v>
      </c>
    </row>
    <row r="834" spans="2:14" x14ac:dyDescent="0.25">
      <c r="B834" s="718" t="s">
        <v>16</v>
      </c>
      <c r="C834" s="689" t="s">
        <v>117</v>
      </c>
      <c r="D834" s="655" t="s">
        <v>37</v>
      </c>
      <c r="E834" s="747">
        <v>200</v>
      </c>
      <c r="F834" s="747">
        <v>150</v>
      </c>
      <c r="G834" s="747">
        <v>0</v>
      </c>
      <c r="H834" s="743">
        <v>0</v>
      </c>
      <c r="I834" s="747">
        <v>0</v>
      </c>
      <c r="J834" s="747">
        <v>800</v>
      </c>
      <c r="K834" s="747">
        <v>100</v>
      </c>
      <c r="L834" s="747">
        <v>0</v>
      </c>
      <c r="M834" s="743">
        <v>0</v>
      </c>
      <c r="N834" s="747">
        <v>0</v>
      </c>
    </row>
    <row r="835" spans="2:14" x14ac:dyDescent="0.25">
      <c r="B835" s="718" t="s">
        <v>16</v>
      </c>
      <c r="C835" s="689" t="s">
        <v>387</v>
      </c>
      <c r="D835" s="655" t="s">
        <v>37</v>
      </c>
      <c r="E835" s="747">
        <v>10</v>
      </c>
      <c r="F835" s="747">
        <v>0</v>
      </c>
      <c r="G835" s="747">
        <v>0</v>
      </c>
      <c r="H835" s="743">
        <v>0</v>
      </c>
      <c r="I835" s="747">
        <v>0</v>
      </c>
      <c r="J835" s="747">
        <v>50</v>
      </c>
      <c r="K835" s="747">
        <v>0</v>
      </c>
      <c r="L835" s="747">
        <v>0</v>
      </c>
      <c r="M835" s="743">
        <v>0</v>
      </c>
      <c r="N835" s="747">
        <v>0</v>
      </c>
    </row>
    <row r="836" spans="2:14" x14ac:dyDescent="0.25">
      <c r="B836" s="718" t="s">
        <v>16</v>
      </c>
      <c r="C836" s="689" t="s">
        <v>389</v>
      </c>
      <c r="D836" s="655" t="s">
        <v>37</v>
      </c>
      <c r="E836" s="747">
        <v>0</v>
      </c>
      <c r="F836" s="747">
        <v>0</v>
      </c>
      <c r="G836" s="747">
        <v>0</v>
      </c>
      <c r="H836" s="743">
        <v>0</v>
      </c>
      <c r="I836" s="747">
        <v>0</v>
      </c>
      <c r="J836" s="747">
        <v>0</v>
      </c>
      <c r="K836" s="747">
        <v>0</v>
      </c>
      <c r="L836" s="747">
        <v>0</v>
      </c>
      <c r="M836" s="743">
        <v>0</v>
      </c>
      <c r="N836" s="747">
        <v>0</v>
      </c>
    </row>
    <row r="837" spans="2:14" x14ac:dyDescent="0.25">
      <c r="B837" s="718" t="s">
        <v>16</v>
      </c>
      <c r="C837" s="689" t="s">
        <v>381</v>
      </c>
      <c r="D837" s="655" t="s">
        <v>37</v>
      </c>
      <c r="E837" s="747">
        <v>0</v>
      </c>
      <c r="F837" s="747">
        <v>0</v>
      </c>
      <c r="G837" s="747">
        <v>0</v>
      </c>
      <c r="H837" s="743">
        <v>0</v>
      </c>
      <c r="I837" s="747">
        <v>0</v>
      </c>
      <c r="J837" s="747">
        <v>0</v>
      </c>
      <c r="K837" s="747">
        <v>0</v>
      </c>
      <c r="L837" s="747">
        <v>0</v>
      </c>
      <c r="M837" s="743">
        <v>0</v>
      </c>
      <c r="N837" s="747">
        <v>0</v>
      </c>
    </row>
    <row r="838" spans="2:14" x14ac:dyDescent="0.25">
      <c r="B838" s="718" t="s">
        <v>16</v>
      </c>
      <c r="C838" s="688" t="s">
        <v>412</v>
      </c>
      <c r="D838" s="655" t="s">
        <v>37</v>
      </c>
      <c r="E838" s="747">
        <v>0</v>
      </c>
      <c r="F838" s="747">
        <v>0</v>
      </c>
      <c r="G838" s="747">
        <v>2</v>
      </c>
      <c r="H838" s="743">
        <v>0</v>
      </c>
      <c r="I838" s="747">
        <v>0</v>
      </c>
      <c r="J838" s="747">
        <v>0</v>
      </c>
      <c r="K838" s="747">
        <v>0</v>
      </c>
      <c r="L838" s="747">
        <v>20</v>
      </c>
      <c r="M838" s="743">
        <v>0</v>
      </c>
      <c r="N838" s="747">
        <v>0</v>
      </c>
    </row>
    <row r="839" spans="2:14" x14ac:dyDescent="0.25">
      <c r="B839" s="718" t="s">
        <v>16</v>
      </c>
      <c r="C839" s="688" t="s">
        <v>413</v>
      </c>
      <c r="D839" s="655" t="s">
        <v>37</v>
      </c>
      <c r="E839" s="747">
        <v>0</v>
      </c>
      <c r="F839" s="747">
        <v>0</v>
      </c>
      <c r="G839" s="747">
        <v>10</v>
      </c>
      <c r="H839" s="743">
        <v>0</v>
      </c>
      <c r="I839" s="747">
        <v>0</v>
      </c>
      <c r="J839" s="747">
        <v>0</v>
      </c>
      <c r="K839" s="747">
        <v>0</v>
      </c>
      <c r="L839" s="747">
        <v>20</v>
      </c>
      <c r="M839" s="743">
        <v>0</v>
      </c>
      <c r="N839" s="747">
        <v>0</v>
      </c>
    </row>
    <row r="840" spans="2:14" s="517" customFormat="1" ht="30" x14ac:dyDescent="0.25">
      <c r="B840" s="541" t="s">
        <v>2330</v>
      </c>
      <c r="C840" s="663" t="s">
        <v>431</v>
      </c>
      <c r="D840" s="655" t="s">
        <v>37</v>
      </c>
      <c r="E840" s="747">
        <v>0</v>
      </c>
      <c r="F840" s="747">
        <v>0</v>
      </c>
      <c r="G840" s="747">
        <v>20</v>
      </c>
      <c r="H840" s="743">
        <v>0</v>
      </c>
      <c r="I840" s="747">
        <v>0</v>
      </c>
      <c r="J840" s="747">
        <v>0</v>
      </c>
      <c r="K840" s="747">
        <v>10</v>
      </c>
      <c r="L840" s="747">
        <v>30</v>
      </c>
      <c r="M840" s="743">
        <v>0</v>
      </c>
      <c r="N840" s="747">
        <v>0</v>
      </c>
    </row>
    <row r="841" spans="2:14" ht="30" x14ac:dyDescent="0.25">
      <c r="B841" s="542" t="s">
        <v>2330</v>
      </c>
      <c r="C841" s="663" t="s">
        <v>432</v>
      </c>
      <c r="D841" s="655" t="s">
        <v>37</v>
      </c>
      <c r="E841" s="747">
        <v>0</v>
      </c>
      <c r="F841" s="747">
        <v>0</v>
      </c>
      <c r="G841" s="747">
        <v>20</v>
      </c>
      <c r="H841" s="743">
        <v>0</v>
      </c>
      <c r="I841" s="747">
        <v>0</v>
      </c>
      <c r="J841" s="747">
        <v>0</v>
      </c>
      <c r="K841" s="747">
        <v>20</v>
      </c>
      <c r="L841" s="747">
        <v>30</v>
      </c>
      <c r="M841" s="743">
        <v>0</v>
      </c>
      <c r="N841" s="747">
        <v>0</v>
      </c>
    </row>
    <row r="842" spans="2:14" ht="30" x14ac:dyDescent="0.25">
      <c r="B842" s="542" t="s">
        <v>2330</v>
      </c>
      <c r="C842" s="663" t="s">
        <v>433</v>
      </c>
      <c r="D842" s="655" t="s">
        <v>37</v>
      </c>
      <c r="E842" s="747">
        <v>0</v>
      </c>
      <c r="F842" s="747">
        <v>0</v>
      </c>
      <c r="G842" s="747">
        <v>90</v>
      </c>
      <c r="H842" s="743">
        <v>0</v>
      </c>
      <c r="I842" s="747">
        <v>0</v>
      </c>
      <c r="J842" s="747">
        <v>0</v>
      </c>
      <c r="K842" s="747">
        <v>5</v>
      </c>
      <c r="L842" s="747">
        <v>200</v>
      </c>
      <c r="M842" s="743">
        <v>0</v>
      </c>
      <c r="N842" s="747">
        <v>0</v>
      </c>
    </row>
    <row r="843" spans="2:14" ht="30" x14ac:dyDescent="0.25">
      <c r="B843" s="542" t="s">
        <v>2330</v>
      </c>
      <c r="C843" s="663" t="s">
        <v>434</v>
      </c>
      <c r="D843" s="655" t="s">
        <v>37</v>
      </c>
      <c r="E843" s="747">
        <v>0</v>
      </c>
      <c r="F843" s="747">
        <v>0</v>
      </c>
      <c r="G843" s="747">
        <v>90</v>
      </c>
      <c r="H843" s="743">
        <v>0</v>
      </c>
      <c r="I843" s="747">
        <v>0</v>
      </c>
      <c r="J843" s="747">
        <v>0</v>
      </c>
      <c r="K843" s="747">
        <v>5</v>
      </c>
      <c r="L843" s="747">
        <v>200</v>
      </c>
      <c r="M843" s="743">
        <v>0</v>
      </c>
      <c r="N843" s="747">
        <v>0</v>
      </c>
    </row>
    <row r="844" spans="2:14" ht="30" x14ac:dyDescent="0.25">
      <c r="B844" s="542" t="s">
        <v>3146</v>
      </c>
      <c r="C844" s="663" t="s">
        <v>3151</v>
      </c>
      <c r="D844" s="655" t="s">
        <v>37</v>
      </c>
      <c r="E844" s="747">
        <v>0</v>
      </c>
      <c r="F844" s="747">
        <v>0</v>
      </c>
      <c r="G844" s="747">
        <v>2</v>
      </c>
      <c r="H844" s="743">
        <v>0</v>
      </c>
      <c r="I844" s="747">
        <v>0</v>
      </c>
      <c r="J844" s="747">
        <v>0</v>
      </c>
      <c r="K844" s="747">
        <v>0</v>
      </c>
      <c r="L844" s="747">
        <v>3</v>
      </c>
      <c r="M844" s="743">
        <v>0</v>
      </c>
      <c r="N844" s="747">
        <v>0</v>
      </c>
    </row>
    <row r="845" spans="2:14" ht="30" x14ac:dyDescent="0.25">
      <c r="B845" s="542" t="s">
        <v>3146</v>
      </c>
      <c r="C845" s="663" t="s">
        <v>3152</v>
      </c>
      <c r="D845" s="655" t="s">
        <v>37</v>
      </c>
      <c r="E845" s="747">
        <v>0</v>
      </c>
      <c r="F845" s="747">
        <v>0</v>
      </c>
      <c r="G845" s="747">
        <v>2</v>
      </c>
      <c r="H845" s="743">
        <v>0</v>
      </c>
      <c r="I845" s="747">
        <v>0</v>
      </c>
      <c r="J845" s="747">
        <v>0</v>
      </c>
      <c r="K845" s="747">
        <v>0</v>
      </c>
      <c r="L845" s="747">
        <v>3</v>
      </c>
      <c r="M845" s="743">
        <v>0</v>
      </c>
      <c r="N845" s="747">
        <v>0</v>
      </c>
    </row>
    <row r="846" spans="2:14" x14ac:dyDescent="0.25">
      <c r="B846" s="542" t="s">
        <v>3146</v>
      </c>
      <c r="C846" s="734" t="s">
        <v>3147</v>
      </c>
      <c r="D846" s="655" t="s">
        <v>37</v>
      </c>
      <c r="E846" s="747"/>
      <c r="F846" s="747"/>
      <c r="G846" s="747"/>
      <c r="H846" s="743"/>
      <c r="I846" s="747"/>
      <c r="J846" s="747"/>
      <c r="K846" s="747"/>
      <c r="L846" s="747"/>
      <c r="M846" s="743"/>
      <c r="N846" s="747"/>
    </row>
    <row r="847" spans="2:14" x14ac:dyDescent="0.25">
      <c r="B847" s="542" t="s">
        <v>3146</v>
      </c>
      <c r="C847" s="734" t="s">
        <v>3148</v>
      </c>
      <c r="D847" s="655" t="s">
        <v>37</v>
      </c>
      <c r="E847" s="747"/>
      <c r="F847" s="747"/>
      <c r="G847" s="747"/>
      <c r="H847" s="743"/>
      <c r="I847" s="747"/>
      <c r="J847" s="747"/>
      <c r="K847" s="747"/>
      <c r="L847" s="747">
        <v>3</v>
      </c>
      <c r="M847" s="743"/>
      <c r="N847" s="747"/>
    </row>
    <row r="848" spans="2:14" ht="45" x14ac:dyDescent="0.25">
      <c r="B848" s="542" t="s">
        <v>3146</v>
      </c>
      <c r="C848" s="734" t="s">
        <v>3149</v>
      </c>
      <c r="D848" s="655" t="s">
        <v>37</v>
      </c>
      <c r="E848" s="747"/>
      <c r="F848" s="747"/>
      <c r="G848" s="747"/>
      <c r="H848" s="743"/>
      <c r="I848" s="747"/>
      <c r="J848" s="747"/>
      <c r="K848" s="747"/>
      <c r="L848" s="747"/>
      <c r="M848" s="743"/>
      <c r="N848" s="747"/>
    </row>
    <row r="849" spans="2:14" ht="45" x14ac:dyDescent="0.25">
      <c r="B849" s="542" t="s">
        <v>3146</v>
      </c>
      <c r="C849" s="734" t="s">
        <v>3150</v>
      </c>
      <c r="D849" s="655" t="s">
        <v>37</v>
      </c>
      <c r="E849" s="747"/>
      <c r="F849" s="747"/>
      <c r="G849" s="747"/>
      <c r="H849" s="743"/>
      <c r="I849" s="747"/>
      <c r="J849" s="747"/>
      <c r="K849" s="747"/>
      <c r="L849" s="747"/>
      <c r="M849" s="743"/>
      <c r="N849" s="747"/>
    </row>
    <row r="850" spans="2:14" ht="15.75" x14ac:dyDescent="0.25">
      <c r="B850" s="542" t="s">
        <v>3146</v>
      </c>
      <c r="C850" s="735" t="s">
        <v>3153</v>
      </c>
      <c r="D850" s="655" t="s">
        <v>37</v>
      </c>
      <c r="E850" s="747"/>
      <c r="F850" s="747"/>
      <c r="G850" s="747"/>
      <c r="H850" s="743"/>
      <c r="I850" s="747"/>
      <c r="J850" s="747"/>
      <c r="K850" s="747"/>
      <c r="L850" s="747"/>
      <c r="M850" s="743"/>
      <c r="N850" s="747"/>
    </row>
    <row r="851" spans="2:14" ht="45" x14ac:dyDescent="0.25">
      <c r="B851" s="542" t="s">
        <v>2330</v>
      </c>
      <c r="C851" s="663" t="s">
        <v>435</v>
      </c>
      <c r="D851" s="655" t="s">
        <v>37</v>
      </c>
      <c r="E851" s="747">
        <v>0</v>
      </c>
      <c r="F851" s="747">
        <v>0</v>
      </c>
      <c r="G851" s="747">
        <v>60</v>
      </c>
      <c r="H851" s="743">
        <v>0</v>
      </c>
      <c r="I851" s="747">
        <v>0</v>
      </c>
      <c r="J851" s="747">
        <v>0</v>
      </c>
      <c r="K851" s="747">
        <v>10</v>
      </c>
      <c r="L851" s="747">
        <v>100</v>
      </c>
      <c r="M851" s="743">
        <v>0</v>
      </c>
      <c r="N851" s="747">
        <v>0</v>
      </c>
    </row>
    <row r="852" spans="2:14" x14ac:dyDescent="0.25">
      <c r="B852" s="542" t="s">
        <v>2330</v>
      </c>
      <c r="C852" s="663" t="s">
        <v>436</v>
      </c>
      <c r="D852" s="655" t="s">
        <v>37</v>
      </c>
      <c r="E852" s="747">
        <v>0</v>
      </c>
      <c r="F852" s="747">
        <v>0</v>
      </c>
      <c r="G852" s="747">
        <v>44</v>
      </c>
      <c r="H852" s="743">
        <v>0</v>
      </c>
      <c r="I852" s="747">
        <v>0</v>
      </c>
      <c r="J852" s="747">
        <v>0</v>
      </c>
      <c r="K852" s="747">
        <v>0</v>
      </c>
      <c r="L852" s="747">
        <v>40</v>
      </c>
      <c r="M852" s="743">
        <v>0</v>
      </c>
      <c r="N852" s="747">
        <v>0</v>
      </c>
    </row>
    <row r="853" spans="2:14" x14ac:dyDescent="0.25">
      <c r="B853" s="543" t="s">
        <v>2330</v>
      </c>
      <c r="C853" s="679" t="s">
        <v>43</v>
      </c>
      <c r="D853" s="655" t="s">
        <v>37</v>
      </c>
      <c r="E853" s="747">
        <v>0</v>
      </c>
      <c r="F853" s="747">
        <v>20</v>
      </c>
      <c r="G853" s="747">
        <v>0</v>
      </c>
      <c r="H853" s="743">
        <v>0</v>
      </c>
      <c r="I853" s="747">
        <v>0</v>
      </c>
      <c r="J853" s="747">
        <v>0</v>
      </c>
      <c r="K853" s="747">
        <v>30</v>
      </c>
      <c r="L853" s="747">
        <v>10</v>
      </c>
      <c r="M853" s="743">
        <v>0</v>
      </c>
      <c r="N853" s="747">
        <v>0</v>
      </c>
    </row>
    <row r="854" spans="2:14" s="517" customFormat="1" x14ac:dyDescent="0.25">
      <c r="B854" s="521" t="s">
        <v>17</v>
      </c>
      <c r="C854" s="663" t="s">
        <v>2910</v>
      </c>
      <c r="D854" s="655"/>
      <c r="E854" s="747">
        <v>0</v>
      </c>
      <c r="F854" s="747">
        <v>0</v>
      </c>
      <c r="G854" s="747">
        <v>0</v>
      </c>
      <c r="H854" s="743">
        <v>0</v>
      </c>
      <c r="I854" s="747">
        <v>0</v>
      </c>
      <c r="J854" s="747">
        <v>0</v>
      </c>
      <c r="K854" s="747">
        <v>0</v>
      </c>
      <c r="L854" s="747">
        <v>0</v>
      </c>
      <c r="M854" s="743">
        <v>0</v>
      </c>
      <c r="N854" s="747">
        <v>0</v>
      </c>
    </row>
    <row r="855" spans="2:14" s="517" customFormat="1" x14ac:dyDescent="0.25">
      <c r="B855" s="521" t="s">
        <v>17</v>
      </c>
      <c r="C855" s="732" t="s">
        <v>2911</v>
      </c>
      <c r="D855" s="733"/>
      <c r="E855" s="747">
        <v>0</v>
      </c>
      <c r="F855" s="747">
        <v>0</v>
      </c>
      <c r="G855" s="747">
        <v>0</v>
      </c>
      <c r="H855" s="743">
        <v>0</v>
      </c>
      <c r="I855" s="747">
        <v>0</v>
      </c>
      <c r="J855" s="747">
        <v>0</v>
      </c>
      <c r="K855" s="747">
        <v>0</v>
      </c>
      <c r="L855" s="747">
        <v>0</v>
      </c>
      <c r="M855" s="743">
        <v>0</v>
      </c>
      <c r="N855" s="747">
        <v>0</v>
      </c>
    </row>
    <row r="856" spans="2:14" ht="45" x14ac:dyDescent="0.25">
      <c r="B856" s="521" t="s">
        <v>17</v>
      </c>
      <c r="C856" s="663" t="s">
        <v>1892</v>
      </c>
      <c r="D856" s="655"/>
      <c r="E856" s="747">
        <v>0</v>
      </c>
      <c r="F856" s="747">
        <v>0</v>
      </c>
      <c r="G856" s="747">
        <v>0</v>
      </c>
      <c r="H856" s="743">
        <v>0</v>
      </c>
      <c r="I856" s="747">
        <v>0</v>
      </c>
      <c r="J856" s="747">
        <v>0</v>
      </c>
      <c r="K856" s="747">
        <v>0</v>
      </c>
      <c r="L856" s="747">
        <v>0</v>
      </c>
      <c r="M856" s="743">
        <v>0</v>
      </c>
      <c r="N856" s="747">
        <v>0</v>
      </c>
    </row>
    <row r="857" spans="2:14" x14ac:dyDescent="0.25">
      <c r="B857" s="521" t="s">
        <v>17</v>
      </c>
      <c r="C857" s="663" t="s">
        <v>2417</v>
      </c>
      <c r="D857" s="655" t="s">
        <v>34</v>
      </c>
      <c r="E857" s="747"/>
      <c r="F857" s="747"/>
      <c r="G857" s="747"/>
      <c r="H857" s="743"/>
      <c r="I857" s="747"/>
      <c r="J857" s="747"/>
      <c r="K857" s="747"/>
      <c r="L857" s="747"/>
      <c r="M857" s="743"/>
      <c r="N857" s="747">
        <v>24</v>
      </c>
    </row>
    <row r="858" spans="2:14" x14ac:dyDescent="0.25">
      <c r="B858" s="521" t="s">
        <v>17</v>
      </c>
      <c r="C858" s="663" t="s">
        <v>2418</v>
      </c>
      <c r="D858" s="655" t="s">
        <v>34</v>
      </c>
      <c r="E858" s="747"/>
      <c r="F858" s="747"/>
      <c r="G858" s="747"/>
      <c r="H858" s="743"/>
      <c r="I858" s="747"/>
      <c r="J858" s="747"/>
      <c r="K858" s="747"/>
      <c r="L858" s="747"/>
      <c r="M858" s="743"/>
      <c r="N858" s="747">
        <v>30</v>
      </c>
    </row>
    <row r="859" spans="2:14" x14ac:dyDescent="0.25">
      <c r="B859" s="521" t="s">
        <v>17</v>
      </c>
      <c r="C859" s="663" t="s">
        <v>2419</v>
      </c>
      <c r="D859" s="655" t="s">
        <v>34</v>
      </c>
      <c r="E859" s="747"/>
      <c r="F859" s="747"/>
      <c r="G859" s="747"/>
      <c r="H859" s="743"/>
      <c r="I859" s="747">
        <v>5</v>
      </c>
      <c r="J859" s="747"/>
      <c r="K859" s="747"/>
      <c r="L859" s="747"/>
      <c r="M859" s="743"/>
      <c r="N859" s="747">
        <v>15</v>
      </c>
    </row>
    <row r="860" spans="2:14" x14ac:dyDescent="0.25">
      <c r="B860" s="521" t="s">
        <v>17</v>
      </c>
      <c r="C860" s="663" t="s">
        <v>2420</v>
      </c>
      <c r="D860" s="655" t="s">
        <v>34</v>
      </c>
      <c r="E860" s="747"/>
      <c r="F860" s="747"/>
      <c r="G860" s="747"/>
      <c r="H860" s="743"/>
      <c r="I860" s="747">
        <v>2</v>
      </c>
      <c r="J860" s="747"/>
      <c r="K860" s="747"/>
      <c r="L860" s="747"/>
      <c r="M860" s="743"/>
      <c r="N860" s="747">
        <v>5</v>
      </c>
    </row>
    <row r="861" spans="2:14" x14ac:dyDescent="0.25">
      <c r="B861" s="521" t="s">
        <v>17</v>
      </c>
      <c r="C861" s="692" t="s">
        <v>1673</v>
      </c>
      <c r="D861" s="96" t="s">
        <v>686</v>
      </c>
      <c r="E861" s="747">
        <v>5</v>
      </c>
      <c r="F861" s="747">
        <v>0</v>
      </c>
      <c r="G861" s="747">
        <v>0</v>
      </c>
      <c r="H861" s="743">
        <v>0</v>
      </c>
      <c r="I861" s="747">
        <v>2</v>
      </c>
      <c r="J861" s="747">
        <v>10</v>
      </c>
      <c r="K861" s="747">
        <v>0</v>
      </c>
      <c r="L861" s="747">
        <v>20</v>
      </c>
      <c r="M861" s="743">
        <v>0</v>
      </c>
      <c r="N861" s="747">
        <v>3</v>
      </c>
    </row>
    <row r="862" spans="2:14" x14ac:dyDescent="0.25">
      <c r="B862" s="521" t="s">
        <v>17</v>
      </c>
      <c r="C862" s="736" t="s">
        <v>2421</v>
      </c>
      <c r="D862" s="96" t="s">
        <v>34</v>
      </c>
      <c r="E862" s="747"/>
      <c r="F862" s="747"/>
      <c r="G862" s="747"/>
      <c r="H862" s="743"/>
      <c r="I862" s="747">
        <v>2</v>
      </c>
      <c r="J862" s="747"/>
      <c r="K862" s="747"/>
      <c r="L862" s="747"/>
      <c r="M862" s="743"/>
      <c r="N862" s="747">
        <v>3</v>
      </c>
    </row>
    <row r="863" spans="2:14" ht="30" x14ac:dyDescent="0.25">
      <c r="B863" s="521" t="s">
        <v>17</v>
      </c>
      <c r="C863" s="693" t="s">
        <v>2424</v>
      </c>
      <c r="D863" s="96" t="s">
        <v>34</v>
      </c>
      <c r="E863" s="747"/>
      <c r="F863" s="747"/>
      <c r="G863" s="747"/>
      <c r="H863" s="743"/>
      <c r="I863" s="747">
        <v>10</v>
      </c>
      <c r="J863" s="747"/>
      <c r="K863" s="747"/>
      <c r="L863" s="747"/>
      <c r="M863" s="743"/>
      <c r="N863" s="747">
        <v>50</v>
      </c>
    </row>
    <row r="864" spans="2:14" x14ac:dyDescent="0.25">
      <c r="B864" s="521" t="s">
        <v>17</v>
      </c>
      <c r="C864" s="693" t="s">
        <v>2423</v>
      </c>
      <c r="D864" s="96" t="s">
        <v>34</v>
      </c>
      <c r="E864" s="747"/>
      <c r="F864" s="747"/>
      <c r="G864" s="747"/>
      <c r="H864" s="743"/>
      <c r="I864" s="747"/>
      <c r="J864" s="747"/>
      <c r="K864" s="747"/>
      <c r="L864" s="747"/>
      <c r="M864" s="743"/>
      <c r="N864" s="747">
        <v>2</v>
      </c>
    </row>
    <row r="865" spans="2:14" x14ac:dyDescent="0.25">
      <c r="B865" s="522" t="s">
        <v>17</v>
      </c>
      <c r="C865" s="693" t="s">
        <v>2422</v>
      </c>
      <c r="D865" s="96" t="s">
        <v>34</v>
      </c>
      <c r="E865" s="747"/>
      <c r="F865" s="747"/>
      <c r="G865" s="747"/>
      <c r="H865" s="743"/>
      <c r="I865" s="747"/>
      <c r="J865" s="747"/>
      <c r="K865" s="747"/>
      <c r="L865" s="747"/>
      <c r="M865" s="743"/>
      <c r="N865" s="747">
        <v>2</v>
      </c>
    </row>
    <row r="866" spans="2:14" x14ac:dyDescent="0.25">
      <c r="B866" s="718" t="s">
        <v>1625</v>
      </c>
      <c r="C866" s="688" t="s">
        <v>750</v>
      </c>
      <c r="D866" s="655" t="s">
        <v>686</v>
      </c>
      <c r="E866" s="747">
        <v>0</v>
      </c>
      <c r="F866" s="747">
        <v>0</v>
      </c>
      <c r="G866" s="747">
        <v>10</v>
      </c>
      <c r="H866" s="743">
        <v>0</v>
      </c>
      <c r="I866" s="747">
        <v>0</v>
      </c>
      <c r="J866" s="747">
        <v>0</v>
      </c>
      <c r="K866" s="747">
        <v>0</v>
      </c>
      <c r="L866" s="747">
        <v>30</v>
      </c>
      <c r="M866" s="743">
        <v>0</v>
      </c>
      <c r="N866" s="747">
        <v>5</v>
      </c>
    </row>
    <row r="867" spans="2:14" x14ac:dyDescent="0.25">
      <c r="B867" s="718" t="s">
        <v>1625</v>
      </c>
      <c r="C867" s="688" t="s">
        <v>751</v>
      </c>
      <c r="D867" s="655" t="s">
        <v>749</v>
      </c>
      <c r="E867" s="747">
        <v>0</v>
      </c>
      <c r="F867" s="747">
        <v>0</v>
      </c>
      <c r="G867" s="747">
        <v>3</v>
      </c>
      <c r="H867" s="743">
        <v>0</v>
      </c>
      <c r="I867" s="747">
        <v>1</v>
      </c>
      <c r="J867" s="747">
        <v>0</v>
      </c>
      <c r="K867" s="747">
        <v>0</v>
      </c>
      <c r="L867" s="747">
        <v>10</v>
      </c>
      <c r="M867" s="743">
        <v>0</v>
      </c>
      <c r="N867" s="747">
        <v>1</v>
      </c>
    </row>
    <row r="868" spans="2:14" x14ac:dyDescent="0.25">
      <c r="B868" s="718" t="s">
        <v>1625</v>
      </c>
      <c r="C868" s="688" t="s">
        <v>752</v>
      </c>
      <c r="D868" s="655" t="s">
        <v>749</v>
      </c>
      <c r="E868" s="747">
        <v>0</v>
      </c>
      <c r="F868" s="747">
        <v>0</v>
      </c>
      <c r="G868" s="747">
        <v>3</v>
      </c>
      <c r="H868" s="743">
        <v>0</v>
      </c>
      <c r="I868" s="747">
        <v>0</v>
      </c>
      <c r="J868" s="747">
        <v>0</v>
      </c>
      <c r="K868" s="747">
        <v>0</v>
      </c>
      <c r="L868" s="747">
        <v>10</v>
      </c>
      <c r="M868" s="743">
        <v>0</v>
      </c>
      <c r="N868" s="747">
        <v>1</v>
      </c>
    </row>
    <row r="869" spans="2:14" x14ac:dyDescent="0.25">
      <c r="B869" s="718" t="s">
        <v>1625</v>
      </c>
      <c r="C869" s="688" t="s">
        <v>753</v>
      </c>
      <c r="D869" s="655" t="s">
        <v>749</v>
      </c>
      <c r="E869" s="747">
        <v>0</v>
      </c>
      <c r="F869" s="747">
        <v>0</v>
      </c>
      <c r="G869" s="747">
        <v>0</v>
      </c>
      <c r="H869" s="743">
        <v>0</v>
      </c>
      <c r="I869" s="747">
        <v>0</v>
      </c>
      <c r="J869" s="747">
        <v>0</v>
      </c>
      <c r="K869" s="747">
        <v>0</v>
      </c>
      <c r="L869" s="747">
        <v>2</v>
      </c>
      <c r="M869" s="743">
        <v>0</v>
      </c>
      <c r="N869" s="747">
        <v>1</v>
      </c>
    </row>
    <row r="870" spans="2:14" x14ac:dyDescent="0.25">
      <c r="B870" s="718" t="s">
        <v>1625</v>
      </c>
      <c r="C870" s="688" t="s">
        <v>754</v>
      </c>
      <c r="D870" s="655" t="s">
        <v>749</v>
      </c>
      <c r="E870" s="747">
        <v>0</v>
      </c>
      <c r="F870" s="747">
        <v>0</v>
      </c>
      <c r="G870" s="747">
        <v>0</v>
      </c>
      <c r="H870" s="743">
        <v>0</v>
      </c>
      <c r="I870" s="747">
        <v>0</v>
      </c>
      <c r="J870" s="747">
        <v>0</v>
      </c>
      <c r="K870" s="747">
        <v>0</v>
      </c>
      <c r="L870" s="747">
        <v>0</v>
      </c>
      <c r="M870" s="743">
        <v>0</v>
      </c>
      <c r="N870" s="747">
        <v>0</v>
      </c>
    </row>
    <row r="871" spans="2:14" x14ac:dyDescent="0.25">
      <c r="B871" s="718" t="s">
        <v>1625</v>
      </c>
      <c r="C871" s="688" t="s">
        <v>755</v>
      </c>
      <c r="D871" s="655" t="s">
        <v>686</v>
      </c>
      <c r="E871" s="747">
        <v>0</v>
      </c>
      <c r="F871" s="747">
        <v>0</v>
      </c>
      <c r="G871" s="747">
        <v>5</v>
      </c>
      <c r="H871" s="743">
        <v>0</v>
      </c>
      <c r="I871" s="747">
        <v>0</v>
      </c>
      <c r="J871" s="747">
        <v>0</v>
      </c>
      <c r="K871" s="747">
        <v>0</v>
      </c>
      <c r="L871" s="747">
        <v>0</v>
      </c>
      <c r="M871" s="743">
        <v>0</v>
      </c>
      <c r="N871" s="747">
        <v>0</v>
      </c>
    </row>
    <row r="872" spans="2:14" x14ac:dyDescent="0.25">
      <c r="B872" s="718" t="s">
        <v>1625</v>
      </c>
      <c r="C872" s="688" t="s">
        <v>756</v>
      </c>
      <c r="D872" s="655" t="s">
        <v>686</v>
      </c>
      <c r="E872" s="747">
        <v>0</v>
      </c>
      <c r="F872" s="747">
        <v>0</v>
      </c>
      <c r="G872" s="747">
        <v>50</v>
      </c>
      <c r="H872" s="743">
        <v>0</v>
      </c>
      <c r="I872" s="747">
        <v>4</v>
      </c>
      <c r="J872" s="747">
        <v>0</v>
      </c>
      <c r="K872" s="747">
        <v>0</v>
      </c>
      <c r="L872" s="747">
        <v>0</v>
      </c>
      <c r="M872" s="743">
        <v>0</v>
      </c>
      <c r="N872" s="747">
        <v>10</v>
      </c>
    </row>
    <row r="873" spans="2:14" x14ac:dyDescent="0.25">
      <c r="B873" s="718" t="s">
        <v>1625</v>
      </c>
      <c r="C873" s="688" t="s">
        <v>757</v>
      </c>
      <c r="D873" s="655" t="s">
        <v>686</v>
      </c>
      <c r="E873" s="747">
        <v>0</v>
      </c>
      <c r="F873" s="747">
        <v>0</v>
      </c>
      <c r="G873" s="747">
        <v>0</v>
      </c>
      <c r="H873" s="743">
        <v>0</v>
      </c>
      <c r="I873" s="747">
        <v>5</v>
      </c>
      <c r="J873" s="747">
        <v>0</v>
      </c>
      <c r="K873" s="747">
        <v>0</v>
      </c>
      <c r="L873" s="747">
        <v>0</v>
      </c>
      <c r="M873" s="743">
        <v>0</v>
      </c>
      <c r="N873" s="747">
        <v>10</v>
      </c>
    </row>
    <row r="874" spans="2:14" x14ac:dyDescent="0.25">
      <c r="B874" s="718" t="s">
        <v>1625</v>
      </c>
      <c r="C874" s="688" t="s">
        <v>748</v>
      </c>
      <c r="D874" s="655" t="s">
        <v>749</v>
      </c>
      <c r="E874" s="747">
        <v>0</v>
      </c>
      <c r="F874" s="747">
        <v>0</v>
      </c>
      <c r="G874" s="747">
        <v>0.5</v>
      </c>
      <c r="H874" s="743">
        <v>0</v>
      </c>
      <c r="I874" s="747">
        <v>0</v>
      </c>
      <c r="J874" s="747">
        <v>0</v>
      </c>
      <c r="K874" s="747">
        <v>0</v>
      </c>
      <c r="L874" s="747">
        <v>0.5</v>
      </c>
      <c r="M874" s="743">
        <v>0</v>
      </c>
      <c r="N874" s="747">
        <v>0</v>
      </c>
    </row>
    <row r="875" spans="2:14" s="517" customFormat="1" x14ac:dyDescent="0.25">
      <c r="B875" s="362" t="s">
        <v>1655</v>
      </c>
      <c r="C875" s="692" t="s">
        <v>1656</v>
      </c>
      <c r="D875" s="96" t="s">
        <v>647</v>
      </c>
      <c r="E875" s="747">
        <v>30</v>
      </c>
      <c r="F875" s="747">
        <v>0</v>
      </c>
      <c r="G875" s="747">
        <v>0</v>
      </c>
      <c r="H875" s="743">
        <v>0</v>
      </c>
      <c r="I875" s="747">
        <v>0</v>
      </c>
      <c r="J875" s="747">
        <v>30</v>
      </c>
      <c r="K875" s="747">
        <v>0</v>
      </c>
      <c r="L875" s="747">
        <v>0</v>
      </c>
      <c r="M875" s="743">
        <v>0</v>
      </c>
      <c r="N875" s="747">
        <v>0</v>
      </c>
    </row>
    <row r="876" spans="2:14" x14ac:dyDescent="0.25">
      <c r="B876" s="718" t="s">
        <v>1655</v>
      </c>
      <c r="C876" s="692" t="s">
        <v>1681</v>
      </c>
      <c r="D876" s="96" t="s">
        <v>647</v>
      </c>
      <c r="E876" s="747">
        <v>0</v>
      </c>
      <c r="F876" s="747">
        <v>0</v>
      </c>
      <c r="G876" s="747">
        <v>0</v>
      </c>
      <c r="H876" s="743">
        <v>0</v>
      </c>
      <c r="I876" s="747">
        <v>30</v>
      </c>
      <c r="J876" s="747">
        <v>0</v>
      </c>
      <c r="K876" s="747">
        <v>0</v>
      </c>
      <c r="L876" s="747">
        <v>0</v>
      </c>
      <c r="M876" s="743">
        <v>0</v>
      </c>
      <c r="N876" s="747">
        <v>50</v>
      </c>
    </row>
    <row r="877" spans="2:14" x14ac:dyDescent="0.25">
      <c r="B877" s="718" t="s">
        <v>1655</v>
      </c>
      <c r="C877" s="692" t="s">
        <v>1658</v>
      </c>
      <c r="D877" s="96" t="s">
        <v>647</v>
      </c>
      <c r="E877" s="747">
        <v>0</v>
      </c>
      <c r="F877" s="747">
        <v>0</v>
      </c>
      <c r="G877" s="747">
        <v>0</v>
      </c>
      <c r="H877" s="743">
        <v>0</v>
      </c>
      <c r="I877" s="747">
        <v>30</v>
      </c>
      <c r="J877" s="747">
        <v>50</v>
      </c>
      <c r="K877" s="747">
        <v>0</v>
      </c>
      <c r="L877" s="747">
        <v>0</v>
      </c>
      <c r="M877" s="743">
        <v>0</v>
      </c>
      <c r="N877" s="747">
        <v>50</v>
      </c>
    </row>
    <row r="878" spans="2:14" x14ac:dyDescent="0.25">
      <c r="B878" s="718" t="s">
        <v>1655</v>
      </c>
      <c r="C878" s="692" t="s">
        <v>1682</v>
      </c>
      <c r="D878" s="96" t="s">
        <v>647</v>
      </c>
      <c r="E878" s="747">
        <v>0</v>
      </c>
      <c r="F878" s="747">
        <v>0</v>
      </c>
      <c r="G878" s="747">
        <v>0</v>
      </c>
      <c r="H878" s="743">
        <v>0</v>
      </c>
      <c r="I878" s="747">
        <v>0</v>
      </c>
      <c r="J878" s="747">
        <v>12</v>
      </c>
      <c r="K878" s="747">
        <v>0</v>
      </c>
      <c r="L878" s="747">
        <v>0</v>
      </c>
      <c r="M878" s="743">
        <v>0</v>
      </c>
      <c r="N878" s="747">
        <v>0</v>
      </c>
    </row>
    <row r="879" spans="2:14" x14ac:dyDescent="0.25">
      <c r="B879" s="718" t="s">
        <v>1655</v>
      </c>
      <c r="C879" s="692" t="s">
        <v>1683</v>
      </c>
      <c r="D879" s="96" t="s">
        <v>647</v>
      </c>
      <c r="E879" s="747">
        <v>0</v>
      </c>
      <c r="F879" s="747">
        <v>0</v>
      </c>
      <c r="G879" s="747">
        <v>0</v>
      </c>
      <c r="H879" s="743">
        <v>0</v>
      </c>
      <c r="I879" s="747">
        <v>0</v>
      </c>
      <c r="J879" s="747">
        <v>0</v>
      </c>
      <c r="K879" s="747">
        <v>0</v>
      </c>
      <c r="L879" s="747">
        <v>0</v>
      </c>
      <c r="M879" s="743">
        <v>0</v>
      </c>
      <c r="N879" s="747">
        <v>0</v>
      </c>
    </row>
    <row r="880" spans="2:14" x14ac:dyDescent="0.25">
      <c r="B880" s="718" t="s">
        <v>1655</v>
      </c>
      <c r="C880" s="692" t="s">
        <v>1684</v>
      </c>
      <c r="D880" s="96" t="s">
        <v>647</v>
      </c>
      <c r="E880" s="747">
        <v>0</v>
      </c>
      <c r="F880" s="747">
        <v>0</v>
      </c>
      <c r="G880" s="747">
        <v>0</v>
      </c>
      <c r="H880" s="743">
        <v>0</v>
      </c>
      <c r="I880" s="747">
        <v>0</v>
      </c>
      <c r="J880" s="747">
        <v>10</v>
      </c>
      <c r="K880" s="747">
        <v>0</v>
      </c>
      <c r="L880" s="747">
        <v>0</v>
      </c>
      <c r="M880" s="743">
        <v>0</v>
      </c>
      <c r="N880" s="747">
        <v>0</v>
      </c>
    </row>
    <row r="881" spans="2:14" x14ac:dyDescent="0.25">
      <c r="B881" s="718" t="s">
        <v>1655</v>
      </c>
      <c r="C881" s="692" t="s">
        <v>1685</v>
      </c>
      <c r="D881" s="96" t="s">
        <v>669</v>
      </c>
      <c r="E881" s="747">
        <v>0</v>
      </c>
      <c r="F881" s="747">
        <v>0</v>
      </c>
      <c r="G881" s="747">
        <v>0</v>
      </c>
      <c r="H881" s="743">
        <v>0</v>
      </c>
      <c r="I881" s="747">
        <v>0</v>
      </c>
      <c r="J881" s="747">
        <v>7</v>
      </c>
      <c r="K881" s="747">
        <v>0</v>
      </c>
      <c r="L881" s="747">
        <v>0</v>
      </c>
      <c r="M881" s="743">
        <v>0</v>
      </c>
      <c r="N881" s="747">
        <v>0</v>
      </c>
    </row>
    <row r="882" spans="2:14" x14ac:dyDescent="0.25">
      <c r="B882" s="718" t="s">
        <v>1655</v>
      </c>
      <c r="C882" s="692" t="s">
        <v>1686</v>
      </c>
      <c r="D882" s="96" t="s">
        <v>647</v>
      </c>
      <c r="E882" s="747">
        <v>0</v>
      </c>
      <c r="F882" s="747">
        <v>0</v>
      </c>
      <c r="G882" s="747">
        <v>0</v>
      </c>
      <c r="H882" s="743">
        <v>0</v>
      </c>
      <c r="I882" s="747">
        <v>0</v>
      </c>
      <c r="J882" s="747">
        <v>40</v>
      </c>
      <c r="K882" s="747">
        <v>0</v>
      </c>
      <c r="L882" s="747">
        <v>0</v>
      </c>
      <c r="M882" s="743">
        <v>0</v>
      </c>
      <c r="N882" s="747">
        <v>0</v>
      </c>
    </row>
    <row r="883" spans="2:14" x14ac:dyDescent="0.25">
      <c r="B883" s="718" t="s">
        <v>1655</v>
      </c>
      <c r="C883" s="692" t="s">
        <v>1687</v>
      </c>
      <c r="D883" s="96" t="s">
        <v>647</v>
      </c>
      <c r="E883" s="747">
        <v>0</v>
      </c>
      <c r="F883" s="747">
        <v>0</v>
      </c>
      <c r="G883" s="747">
        <v>0</v>
      </c>
      <c r="H883" s="743">
        <v>0</v>
      </c>
      <c r="I883" s="747">
        <v>0</v>
      </c>
      <c r="J883" s="747">
        <v>0</v>
      </c>
      <c r="K883" s="747">
        <v>0</v>
      </c>
      <c r="L883" s="747">
        <v>0</v>
      </c>
      <c r="M883" s="743">
        <v>0</v>
      </c>
      <c r="N883" s="747">
        <v>0</v>
      </c>
    </row>
    <row r="884" spans="2:14" x14ac:dyDescent="0.25">
      <c r="B884" s="718" t="s">
        <v>1655</v>
      </c>
      <c r="C884" s="692" t="s">
        <v>1688</v>
      </c>
      <c r="D884" s="96" t="s">
        <v>647</v>
      </c>
      <c r="E884" s="747">
        <v>0</v>
      </c>
      <c r="F884" s="747">
        <v>0</v>
      </c>
      <c r="G884" s="747">
        <v>0</v>
      </c>
      <c r="H884" s="743">
        <v>0</v>
      </c>
      <c r="I884" s="747">
        <v>0</v>
      </c>
      <c r="J884" s="747">
        <v>0</v>
      </c>
      <c r="K884" s="747">
        <v>0</v>
      </c>
      <c r="L884" s="747">
        <v>0</v>
      </c>
      <c r="M884" s="743">
        <v>0</v>
      </c>
      <c r="N884" s="747">
        <v>0</v>
      </c>
    </row>
    <row r="885" spans="2:14" x14ac:dyDescent="0.25">
      <c r="B885" s="718" t="s">
        <v>1655</v>
      </c>
      <c r="C885" s="692" t="s">
        <v>1689</v>
      </c>
      <c r="D885" s="96" t="s">
        <v>647</v>
      </c>
      <c r="E885" s="747">
        <v>0</v>
      </c>
      <c r="F885" s="747">
        <v>0</v>
      </c>
      <c r="G885" s="747">
        <v>0</v>
      </c>
      <c r="H885" s="743">
        <v>0</v>
      </c>
      <c r="I885" s="747">
        <v>0</v>
      </c>
      <c r="J885" s="747">
        <v>0</v>
      </c>
      <c r="K885" s="747">
        <v>0</v>
      </c>
      <c r="L885" s="747">
        <v>0</v>
      </c>
      <c r="M885" s="743">
        <v>0</v>
      </c>
      <c r="N885" s="747">
        <v>0</v>
      </c>
    </row>
    <row r="886" spans="2:14" x14ac:dyDescent="0.25">
      <c r="B886" s="718" t="s">
        <v>1655</v>
      </c>
      <c r="C886" s="692" t="s">
        <v>1690</v>
      </c>
      <c r="D886" s="96" t="s">
        <v>647</v>
      </c>
      <c r="E886" s="747">
        <v>0</v>
      </c>
      <c r="F886" s="747">
        <v>0</v>
      </c>
      <c r="G886" s="747">
        <v>0</v>
      </c>
      <c r="H886" s="743">
        <v>0</v>
      </c>
      <c r="I886" s="747">
        <v>0</v>
      </c>
      <c r="J886" s="747">
        <v>40</v>
      </c>
      <c r="K886" s="747">
        <v>0</v>
      </c>
      <c r="L886" s="747">
        <v>0</v>
      </c>
      <c r="M886" s="743">
        <v>0</v>
      </c>
      <c r="N886" s="747">
        <v>0</v>
      </c>
    </row>
    <row r="887" spans="2:14" x14ac:dyDescent="0.25">
      <c r="B887" s="718" t="s">
        <v>1655</v>
      </c>
      <c r="C887" s="692" t="s">
        <v>1691</v>
      </c>
      <c r="D887" s="96" t="s">
        <v>647</v>
      </c>
      <c r="E887" s="747">
        <v>0</v>
      </c>
      <c r="F887" s="747">
        <v>0</v>
      </c>
      <c r="G887" s="747">
        <v>0</v>
      </c>
      <c r="H887" s="743">
        <v>0</v>
      </c>
      <c r="I887" s="747">
        <v>0</v>
      </c>
      <c r="J887" s="747">
        <v>30</v>
      </c>
      <c r="K887" s="747">
        <v>0</v>
      </c>
      <c r="L887" s="747">
        <v>0</v>
      </c>
      <c r="M887" s="743">
        <v>0</v>
      </c>
      <c r="N887" s="747">
        <v>0</v>
      </c>
    </row>
    <row r="888" spans="2:14" x14ac:dyDescent="0.25">
      <c r="B888" s="718" t="s">
        <v>1655</v>
      </c>
      <c r="C888" s="692" t="s">
        <v>1692</v>
      </c>
      <c r="D888" s="96" t="s">
        <v>647</v>
      </c>
      <c r="E888" s="747">
        <v>0</v>
      </c>
      <c r="F888" s="747">
        <v>0</v>
      </c>
      <c r="G888" s="747">
        <v>0</v>
      </c>
      <c r="H888" s="743">
        <v>0</v>
      </c>
      <c r="I888" s="747">
        <v>0</v>
      </c>
      <c r="J888" s="747">
        <v>10</v>
      </c>
      <c r="K888" s="747">
        <v>0</v>
      </c>
      <c r="L888" s="747">
        <v>0</v>
      </c>
      <c r="M888" s="743">
        <v>0</v>
      </c>
      <c r="N888" s="747">
        <v>0</v>
      </c>
    </row>
    <row r="889" spans="2:14" x14ac:dyDescent="0.25">
      <c r="B889" s="718" t="s">
        <v>1655</v>
      </c>
      <c r="C889" s="692" t="s">
        <v>1693</v>
      </c>
      <c r="D889" s="96" t="s">
        <v>647</v>
      </c>
      <c r="E889" s="747">
        <v>0</v>
      </c>
      <c r="F889" s="747">
        <v>0</v>
      </c>
      <c r="G889" s="747">
        <v>0</v>
      </c>
      <c r="H889" s="743">
        <v>0</v>
      </c>
      <c r="I889" s="747">
        <v>0</v>
      </c>
      <c r="J889" s="747">
        <v>70</v>
      </c>
      <c r="K889" s="747">
        <v>0</v>
      </c>
      <c r="L889" s="747">
        <v>0</v>
      </c>
      <c r="M889" s="743">
        <v>0</v>
      </c>
      <c r="N889" s="747">
        <v>0</v>
      </c>
    </row>
    <row r="890" spans="2:14" x14ac:dyDescent="0.25">
      <c r="B890" s="718" t="s">
        <v>1655</v>
      </c>
      <c r="C890" s="692" t="s">
        <v>1694</v>
      </c>
      <c r="D890" s="96" t="s">
        <v>686</v>
      </c>
      <c r="E890" s="747">
        <v>600</v>
      </c>
      <c r="F890" s="747">
        <v>0</v>
      </c>
      <c r="G890" s="747">
        <v>0</v>
      </c>
      <c r="H890" s="743">
        <v>0</v>
      </c>
      <c r="I890" s="747">
        <v>0</v>
      </c>
      <c r="J890" s="747">
        <v>2000</v>
      </c>
      <c r="K890" s="747">
        <v>0</v>
      </c>
      <c r="L890" s="747">
        <v>0</v>
      </c>
      <c r="M890" s="743">
        <v>0</v>
      </c>
      <c r="N890" s="747">
        <v>0</v>
      </c>
    </row>
    <row r="891" spans="2:14" x14ac:dyDescent="0.25">
      <c r="B891" s="718" t="s">
        <v>1655</v>
      </c>
      <c r="C891" s="692" t="s">
        <v>1695</v>
      </c>
      <c r="D891" s="96" t="s">
        <v>686</v>
      </c>
      <c r="E891" s="747">
        <v>400</v>
      </c>
      <c r="F891" s="747">
        <v>0</v>
      </c>
      <c r="G891" s="747">
        <v>0</v>
      </c>
      <c r="H891" s="743">
        <v>0</v>
      </c>
      <c r="I891" s="747">
        <v>0</v>
      </c>
      <c r="J891" s="747">
        <v>1000</v>
      </c>
      <c r="K891" s="747">
        <v>0</v>
      </c>
      <c r="L891" s="747">
        <v>0</v>
      </c>
      <c r="M891" s="743">
        <v>0</v>
      </c>
      <c r="N891" s="747">
        <v>0</v>
      </c>
    </row>
    <row r="892" spans="2:14" x14ac:dyDescent="0.25">
      <c r="B892" s="718" t="s">
        <v>1655</v>
      </c>
      <c r="C892" s="692" t="s">
        <v>1696</v>
      </c>
      <c r="D892" s="96" t="s">
        <v>686</v>
      </c>
      <c r="E892" s="747">
        <v>600</v>
      </c>
      <c r="F892" s="747">
        <v>0</v>
      </c>
      <c r="G892" s="747">
        <v>0</v>
      </c>
      <c r="H892" s="743">
        <v>0</v>
      </c>
      <c r="I892" s="747">
        <v>0</v>
      </c>
      <c r="J892" s="747">
        <v>7000</v>
      </c>
      <c r="K892" s="747">
        <v>0</v>
      </c>
      <c r="L892" s="747">
        <v>0</v>
      </c>
      <c r="M892" s="743">
        <v>0</v>
      </c>
      <c r="N892" s="747">
        <v>0</v>
      </c>
    </row>
    <row r="893" spans="2:14" x14ac:dyDescent="0.25">
      <c r="B893" s="718" t="s">
        <v>1655</v>
      </c>
      <c r="C893" s="692" t="s">
        <v>1697</v>
      </c>
      <c r="D893" s="96" t="s">
        <v>686</v>
      </c>
      <c r="E893" s="747">
        <v>500</v>
      </c>
      <c r="F893" s="747">
        <v>0</v>
      </c>
      <c r="G893" s="747">
        <v>0</v>
      </c>
      <c r="H893" s="743">
        <v>0</v>
      </c>
      <c r="I893" s="747">
        <v>0</v>
      </c>
      <c r="J893" s="747">
        <v>4000</v>
      </c>
      <c r="K893" s="747">
        <v>0</v>
      </c>
      <c r="L893" s="747">
        <v>0</v>
      </c>
      <c r="M893" s="743">
        <v>0</v>
      </c>
      <c r="N893" s="747">
        <v>3</v>
      </c>
    </row>
    <row r="894" spans="2:14" x14ac:dyDescent="0.25">
      <c r="B894" s="718" t="s">
        <v>1655</v>
      </c>
      <c r="C894" s="692" t="s">
        <v>1698</v>
      </c>
      <c r="D894" s="96" t="s">
        <v>686</v>
      </c>
      <c r="E894" s="747">
        <v>500</v>
      </c>
      <c r="F894" s="747">
        <v>0</v>
      </c>
      <c r="G894" s="747">
        <v>0</v>
      </c>
      <c r="H894" s="743">
        <v>0</v>
      </c>
      <c r="I894" s="747">
        <v>0</v>
      </c>
      <c r="J894" s="747">
        <v>6000</v>
      </c>
      <c r="K894" s="747">
        <v>0</v>
      </c>
      <c r="L894" s="747">
        <v>0</v>
      </c>
      <c r="M894" s="743">
        <v>0</v>
      </c>
      <c r="N894" s="747">
        <v>3</v>
      </c>
    </row>
    <row r="895" spans="2:14" x14ac:dyDescent="0.25">
      <c r="B895" s="718" t="s">
        <v>1655</v>
      </c>
      <c r="C895" s="692" t="s">
        <v>1699</v>
      </c>
      <c r="D895" s="96" t="s">
        <v>686</v>
      </c>
      <c r="E895" s="747">
        <v>500</v>
      </c>
      <c r="F895" s="747">
        <v>0</v>
      </c>
      <c r="G895" s="747">
        <v>0</v>
      </c>
      <c r="H895" s="743">
        <v>0</v>
      </c>
      <c r="I895" s="747">
        <v>0</v>
      </c>
      <c r="J895" s="747">
        <v>6000</v>
      </c>
      <c r="K895" s="747">
        <v>0</v>
      </c>
      <c r="L895" s="747">
        <v>0</v>
      </c>
      <c r="M895" s="743">
        <v>0</v>
      </c>
      <c r="N895" s="747">
        <v>1</v>
      </c>
    </row>
    <row r="896" spans="2:14" x14ac:dyDescent="0.25">
      <c r="B896" s="718" t="s">
        <v>1655</v>
      </c>
      <c r="C896" s="692" t="s">
        <v>1700</v>
      </c>
      <c r="D896" s="96" t="s">
        <v>686</v>
      </c>
      <c r="E896" s="747">
        <v>150</v>
      </c>
      <c r="F896" s="747">
        <v>0</v>
      </c>
      <c r="G896" s="747">
        <v>0</v>
      </c>
      <c r="H896" s="743">
        <v>0</v>
      </c>
      <c r="I896" s="747">
        <v>0</v>
      </c>
      <c r="J896" s="747">
        <v>900</v>
      </c>
      <c r="K896" s="747">
        <v>0</v>
      </c>
      <c r="L896" s="747">
        <v>50</v>
      </c>
      <c r="M896" s="743">
        <v>0</v>
      </c>
      <c r="N896" s="747">
        <v>20</v>
      </c>
    </row>
    <row r="897" spans="2:14" x14ac:dyDescent="0.25">
      <c r="B897" s="718" t="s">
        <v>1655</v>
      </c>
      <c r="C897" s="692" t="s">
        <v>1701</v>
      </c>
      <c r="D897" s="96" t="s">
        <v>686</v>
      </c>
      <c r="E897" s="747">
        <v>50</v>
      </c>
      <c r="F897" s="747">
        <v>0</v>
      </c>
      <c r="G897" s="747">
        <v>0</v>
      </c>
      <c r="H897" s="743">
        <v>0</v>
      </c>
      <c r="I897" s="747">
        <v>0</v>
      </c>
      <c r="J897" s="747">
        <v>400</v>
      </c>
      <c r="K897" s="747">
        <v>0</v>
      </c>
      <c r="L897" s="747">
        <v>100</v>
      </c>
      <c r="M897" s="743">
        <v>0</v>
      </c>
      <c r="N897" s="747">
        <v>10</v>
      </c>
    </row>
    <row r="898" spans="2:14" x14ac:dyDescent="0.25">
      <c r="B898" s="718" t="s">
        <v>1655</v>
      </c>
      <c r="C898" s="692" t="s">
        <v>1702</v>
      </c>
      <c r="D898" s="96" t="s">
        <v>686</v>
      </c>
      <c r="E898" s="747">
        <v>30</v>
      </c>
      <c r="F898" s="747">
        <v>0</v>
      </c>
      <c r="G898" s="747">
        <v>0</v>
      </c>
      <c r="H898" s="743">
        <v>0</v>
      </c>
      <c r="I898" s="747">
        <v>0</v>
      </c>
      <c r="J898" s="747">
        <v>200</v>
      </c>
      <c r="K898" s="747">
        <v>0</v>
      </c>
      <c r="L898" s="747">
        <v>40</v>
      </c>
      <c r="M898" s="743">
        <v>0</v>
      </c>
      <c r="N898" s="747">
        <v>20</v>
      </c>
    </row>
    <row r="899" spans="2:14" x14ac:dyDescent="0.25">
      <c r="B899" s="718" t="s">
        <v>1655</v>
      </c>
      <c r="C899" s="692" t="s">
        <v>1703</v>
      </c>
      <c r="D899" s="96" t="s">
        <v>686</v>
      </c>
      <c r="E899" s="747">
        <v>50</v>
      </c>
      <c r="F899" s="747">
        <v>0</v>
      </c>
      <c r="G899" s="747">
        <v>0</v>
      </c>
      <c r="H899" s="743">
        <v>0</v>
      </c>
      <c r="I899" s="747">
        <v>0</v>
      </c>
      <c r="J899" s="747">
        <v>300</v>
      </c>
      <c r="K899" s="747">
        <v>0</v>
      </c>
      <c r="L899" s="747">
        <v>40</v>
      </c>
      <c r="M899" s="743">
        <v>0</v>
      </c>
      <c r="N899" s="747">
        <v>30</v>
      </c>
    </row>
    <row r="900" spans="2:14" x14ac:dyDescent="0.25">
      <c r="B900" s="718" t="s">
        <v>1655</v>
      </c>
      <c r="C900" s="692" t="s">
        <v>1704</v>
      </c>
      <c r="D900" s="96" t="s">
        <v>686</v>
      </c>
      <c r="E900" s="747">
        <v>25</v>
      </c>
      <c r="F900" s="747">
        <v>0</v>
      </c>
      <c r="G900" s="747">
        <v>0</v>
      </c>
      <c r="H900" s="743">
        <v>0</v>
      </c>
      <c r="I900" s="747">
        <v>0</v>
      </c>
      <c r="J900" s="747">
        <v>200</v>
      </c>
      <c r="K900" s="747">
        <v>0</v>
      </c>
      <c r="L900" s="747">
        <v>60</v>
      </c>
      <c r="M900" s="743">
        <v>0</v>
      </c>
      <c r="N900" s="747">
        <v>10</v>
      </c>
    </row>
    <row r="901" spans="2:14" x14ac:dyDescent="0.25">
      <c r="B901" s="718" t="s">
        <v>1655</v>
      </c>
      <c r="C901" s="692" t="s">
        <v>1705</v>
      </c>
      <c r="D901" s="96" t="s">
        <v>686</v>
      </c>
      <c r="E901" s="747">
        <v>0</v>
      </c>
      <c r="F901" s="747">
        <v>0</v>
      </c>
      <c r="G901" s="747">
        <v>0</v>
      </c>
      <c r="H901" s="743">
        <v>0</v>
      </c>
      <c r="I901" s="747">
        <v>0</v>
      </c>
      <c r="J901" s="747">
        <v>600</v>
      </c>
      <c r="K901" s="747">
        <v>0</v>
      </c>
      <c r="L901" s="747">
        <v>500</v>
      </c>
      <c r="M901" s="743">
        <v>0</v>
      </c>
      <c r="N901" s="747">
        <v>0</v>
      </c>
    </row>
    <row r="902" spans="2:14" x14ac:dyDescent="0.25">
      <c r="B902" s="718" t="s">
        <v>1655</v>
      </c>
      <c r="C902" s="692" t="s">
        <v>1706</v>
      </c>
      <c r="D902" s="96" t="s">
        <v>686</v>
      </c>
      <c r="E902" s="747">
        <v>70</v>
      </c>
      <c r="F902" s="747">
        <v>0</v>
      </c>
      <c r="G902" s="747">
        <v>0</v>
      </c>
      <c r="H902" s="743">
        <v>0</v>
      </c>
      <c r="I902" s="747">
        <v>0</v>
      </c>
      <c r="J902" s="747">
        <v>700</v>
      </c>
      <c r="K902" s="747">
        <v>0</v>
      </c>
      <c r="L902" s="747">
        <v>20</v>
      </c>
      <c r="M902" s="743">
        <v>0</v>
      </c>
      <c r="N902" s="747">
        <v>0</v>
      </c>
    </row>
    <row r="903" spans="2:14" x14ac:dyDescent="0.25">
      <c r="B903" s="718" t="s">
        <v>1655</v>
      </c>
      <c r="C903" s="692" t="s">
        <v>1707</v>
      </c>
      <c r="D903" s="96" t="s">
        <v>686</v>
      </c>
      <c r="E903" s="747">
        <v>0</v>
      </c>
      <c r="F903" s="747">
        <v>0</v>
      </c>
      <c r="G903" s="747">
        <v>0</v>
      </c>
      <c r="H903" s="743">
        <v>0</v>
      </c>
      <c r="I903" s="747">
        <v>0</v>
      </c>
      <c r="J903" s="747">
        <v>50</v>
      </c>
      <c r="K903" s="747">
        <v>0</v>
      </c>
      <c r="L903" s="747">
        <v>30</v>
      </c>
      <c r="M903" s="743">
        <v>0</v>
      </c>
      <c r="N903" s="747">
        <v>20</v>
      </c>
    </row>
    <row r="904" spans="2:14" x14ac:dyDescent="0.25">
      <c r="B904" s="718" t="s">
        <v>1655</v>
      </c>
      <c r="C904" s="692" t="s">
        <v>1708</v>
      </c>
      <c r="D904" s="96" t="s">
        <v>686</v>
      </c>
      <c r="E904" s="747">
        <v>30</v>
      </c>
      <c r="F904" s="747">
        <v>0</v>
      </c>
      <c r="G904" s="747">
        <v>0</v>
      </c>
      <c r="H904" s="743">
        <v>0</v>
      </c>
      <c r="I904" s="747">
        <v>0</v>
      </c>
      <c r="J904" s="747">
        <v>300</v>
      </c>
      <c r="K904" s="747">
        <v>0</v>
      </c>
      <c r="L904" s="747">
        <v>100</v>
      </c>
      <c r="M904" s="743">
        <v>0</v>
      </c>
      <c r="N904" s="747">
        <v>0</v>
      </c>
    </row>
    <row r="905" spans="2:14" x14ac:dyDescent="0.25">
      <c r="B905" s="718" t="s">
        <v>1655</v>
      </c>
      <c r="C905" s="692" t="s">
        <v>1709</v>
      </c>
      <c r="D905" s="96" t="s">
        <v>686</v>
      </c>
      <c r="E905" s="747">
        <v>100</v>
      </c>
      <c r="F905" s="747">
        <v>0</v>
      </c>
      <c r="G905" s="747">
        <v>0</v>
      </c>
      <c r="H905" s="743">
        <v>0</v>
      </c>
      <c r="I905" s="747">
        <v>0</v>
      </c>
      <c r="J905" s="747">
        <v>1200</v>
      </c>
      <c r="K905" s="747">
        <v>0</v>
      </c>
      <c r="L905" s="747">
        <v>300</v>
      </c>
      <c r="M905" s="743">
        <v>0</v>
      </c>
      <c r="N905" s="747">
        <v>0</v>
      </c>
    </row>
    <row r="906" spans="2:14" x14ac:dyDescent="0.25">
      <c r="B906" s="718" t="s">
        <v>1655</v>
      </c>
      <c r="C906" s="692" t="s">
        <v>1710</v>
      </c>
      <c r="D906" s="96" t="s">
        <v>686</v>
      </c>
      <c r="E906" s="747">
        <v>0</v>
      </c>
      <c r="F906" s="747">
        <v>0</v>
      </c>
      <c r="G906" s="747">
        <v>0</v>
      </c>
      <c r="H906" s="743">
        <v>0</v>
      </c>
      <c r="I906" s="747">
        <v>0</v>
      </c>
      <c r="J906" s="747">
        <v>0</v>
      </c>
      <c r="K906" s="747">
        <v>0</v>
      </c>
      <c r="L906" s="747">
        <v>1000</v>
      </c>
      <c r="M906" s="743">
        <v>0</v>
      </c>
      <c r="N906" s="747">
        <v>0</v>
      </c>
    </row>
    <row r="907" spans="2:14" x14ac:dyDescent="0.25">
      <c r="B907" s="718" t="s">
        <v>1655</v>
      </c>
      <c r="C907" s="692" t="s">
        <v>1711</v>
      </c>
      <c r="D907" s="96" t="s">
        <v>686</v>
      </c>
      <c r="E907" s="747">
        <v>0</v>
      </c>
      <c r="F907" s="747">
        <v>0</v>
      </c>
      <c r="G907" s="747">
        <v>0</v>
      </c>
      <c r="H907" s="743">
        <v>0</v>
      </c>
      <c r="I907" s="747">
        <v>0</v>
      </c>
      <c r="J907" s="747">
        <v>0</v>
      </c>
      <c r="K907" s="747">
        <v>0</v>
      </c>
      <c r="L907" s="747">
        <v>1000</v>
      </c>
      <c r="M907" s="743">
        <v>0</v>
      </c>
      <c r="N907" s="747">
        <v>0</v>
      </c>
    </row>
    <row r="908" spans="2:14" x14ac:dyDescent="0.25">
      <c r="B908" s="718" t="s">
        <v>1655</v>
      </c>
      <c r="C908" s="692" t="s">
        <v>1712</v>
      </c>
      <c r="D908" s="96" t="s">
        <v>686</v>
      </c>
      <c r="E908" s="747">
        <v>50</v>
      </c>
      <c r="F908" s="747">
        <v>0</v>
      </c>
      <c r="G908" s="747">
        <v>0</v>
      </c>
      <c r="H908" s="743">
        <v>0</v>
      </c>
      <c r="I908" s="747">
        <v>0</v>
      </c>
      <c r="J908" s="747">
        <v>2000</v>
      </c>
      <c r="K908" s="747">
        <v>0</v>
      </c>
      <c r="L908" s="747">
        <v>1000</v>
      </c>
      <c r="M908" s="743">
        <v>0</v>
      </c>
      <c r="N908" s="747">
        <v>0</v>
      </c>
    </row>
    <row r="909" spans="2:14" x14ac:dyDescent="0.25">
      <c r="B909" s="718" t="s">
        <v>1655</v>
      </c>
      <c r="C909" s="692" t="s">
        <v>1713</v>
      </c>
      <c r="D909" s="96" t="s">
        <v>686</v>
      </c>
      <c r="E909" s="747">
        <v>0</v>
      </c>
      <c r="F909" s="747">
        <v>0</v>
      </c>
      <c r="G909" s="747">
        <v>0</v>
      </c>
      <c r="H909" s="743">
        <v>0</v>
      </c>
      <c r="I909" s="747">
        <v>0</v>
      </c>
      <c r="J909" s="747">
        <v>0</v>
      </c>
      <c r="K909" s="747">
        <v>0</v>
      </c>
      <c r="L909" s="747">
        <v>20</v>
      </c>
      <c r="M909" s="743">
        <v>0</v>
      </c>
      <c r="N909" s="747">
        <v>0</v>
      </c>
    </row>
    <row r="910" spans="2:14" x14ac:dyDescent="0.25">
      <c r="B910" s="718" t="s">
        <v>1655</v>
      </c>
      <c r="C910" s="692" t="s">
        <v>1714</v>
      </c>
      <c r="D910" s="96" t="s">
        <v>686</v>
      </c>
      <c r="E910" s="747">
        <v>100</v>
      </c>
      <c r="F910" s="747">
        <v>0</v>
      </c>
      <c r="G910" s="747">
        <v>0</v>
      </c>
      <c r="H910" s="743">
        <v>0</v>
      </c>
      <c r="I910" s="747">
        <v>0</v>
      </c>
      <c r="J910" s="747">
        <v>600</v>
      </c>
      <c r="K910" s="747">
        <v>0</v>
      </c>
      <c r="L910" s="747">
        <v>1000</v>
      </c>
      <c r="M910" s="743">
        <v>0</v>
      </c>
      <c r="N910" s="747">
        <v>0</v>
      </c>
    </row>
    <row r="911" spans="2:14" x14ac:dyDescent="0.25">
      <c r="B911" s="718" t="s">
        <v>1655</v>
      </c>
      <c r="C911" s="692" t="s">
        <v>1715</v>
      </c>
      <c r="D911" s="96" t="s">
        <v>686</v>
      </c>
      <c r="E911" s="747">
        <v>0</v>
      </c>
      <c r="F911" s="747">
        <v>0</v>
      </c>
      <c r="G911" s="747">
        <v>0</v>
      </c>
      <c r="H911" s="743">
        <v>0</v>
      </c>
      <c r="I911" s="747">
        <v>0</v>
      </c>
      <c r="J911" s="747">
        <v>400</v>
      </c>
      <c r="K911" s="747">
        <v>0</v>
      </c>
      <c r="L911" s="747">
        <v>20</v>
      </c>
      <c r="M911" s="743">
        <v>0</v>
      </c>
      <c r="N911" s="747">
        <v>0</v>
      </c>
    </row>
    <row r="912" spans="2:14" x14ac:dyDescent="0.25">
      <c r="B912" s="718" t="s">
        <v>1655</v>
      </c>
      <c r="C912" s="692" t="s">
        <v>1716</v>
      </c>
      <c r="D912" s="96" t="s">
        <v>686</v>
      </c>
      <c r="E912" s="747">
        <v>0</v>
      </c>
      <c r="F912" s="747">
        <v>0</v>
      </c>
      <c r="G912" s="747">
        <v>0</v>
      </c>
      <c r="H912" s="743">
        <v>0</v>
      </c>
      <c r="I912" s="747">
        <v>0</v>
      </c>
      <c r="J912" s="747">
        <v>0</v>
      </c>
      <c r="K912" s="747">
        <v>0</v>
      </c>
      <c r="L912" s="747">
        <v>1000</v>
      </c>
      <c r="M912" s="743">
        <v>0</v>
      </c>
      <c r="N912" s="747">
        <v>0</v>
      </c>
    </row>
    <row r="913" spans="2:14" x14ac:dyDescent="0.25">
      <c r="B913" s="718" t="s">
        <v>1655</v>
      </c>
      <c r="C913" s="692" t="s">
        <v>1717</v>
      </c>
      <c r="D913" s="96" t="s">
        <v>686</v>
      </c>
      <c r="E913" s="747">
        <v>0</v>
      </c>
      <c r="F913" s="747">
        <v>0</v>
      </c>
      <c r="G913" s="747">
        <v>0</v>
      </c>
      <c r="H913" s="743">
        <v>0</v>
      </c>
      <c r="I913" s="747">
        <v>0</v>
      </c>
      <c r="J913" s="747">
        <v>0</v>
      </c>
      <c r="K913" s="747">
        <v>0</v>
      </c>
      <c r="L913" s="747">
        <v>1000</v>
      </c>
      <c r="M913" s="743">
        <v>0</v>
      </c>
      <c r="N913" s="747">
        <v>0</v>
      </c>
    </row>
    <row r="914" spans="2:14" x14ac:dyDescent="0.25">
      <c r="B914" s="718" t="s">
        <v>1655</v>
      </c>
      <c r="C914" s="692" t="s">
        <v>1718</v>
      </c>
      <c r="D914" s="96" t="s">
        <v>686</v>
      </c>
      <c r="E914" s="747">
        <v>10</v>
      </c>
      <c r="F914" s="747">
        <v>0</v>
      </c>
      <c r="G914" s="747">
        <v>0</v>
      </c>
      <c r="H914" s="743">
        <v>0</v>
      </c>
      <c r="I914" s="747">
        <v>0</v>
      </c>
      <c r="J914" s="747">
        <v>20</v>
      </c>
      <c r="K914" s="747">
        <v>0</v>
      </c>
      <c r="L914" s="747">
        <v>20</v>
      </c>
      <c r="M914" s="743">
        <v>0</v>
      </c>
      <c r="N914" s="747">
        <v>0</v>
      </c>
    </row>
    <row r="915" spans="2:14" x14ac:dyDescent="0.25">
      <c r="B915" s="718" t="s">
        <v>1655</v>
      </c>
      <c r="C915" s="692" t="s">
        <v>1719</v>
      </c>
      <c r="D915" s="96" t="s">
        <v>686</v>
      </c>
      <c r="E915" s="747">
        <v>0</v>
      </c>
      <c r="F915" s="747">
        <v>0</v>
      </c>
      <c r="G915" s="747">
        <v>0</v>
      </c>
      <c r="H915" s="743">
        <v>0</v>
      </c>
      <c r="I915" s="747">
        <v>0</v>
      </c>
      <c r="J915" s="747">
        <v>0</v>
      </c>
      <c r="K915" s="747">
        <v>0</v>
      </c>
      <c r="L915" s="747">
        <v>20</v>
      </c>
      <c r="M915" s="743">
        <v>0</v>
      </c>
      <c r="N915" s="747">
        <v>20</v>
      </c>
    </row>
    <row r="916" spans="2:14" x14ac:dyDescent="0.25">
      <c r="B916" s="718" t="s">
        <v>1655</v>
      </c>
      <c r="C916" s="692" t="s">
        <v>1720</v>
      </c>
      <c r="D916" s="96" t="s">
        <v>686</v>
      </c>
      <c r="E916" s="747">
        <v>0</v>
      </c>
      <c r="F916" s="747">
        <v>0</v>
      </c>
      <c r="G916" s="747">
        <v>0</v>
      </c>
      <c r="H916" s="743">
        <v>0</v>
      </c>
      <c r="I916" s="747">
        <v>0</v>
      </c>
      <c r="J916" s="747">
        <v>100</v>
      </c>
      <c r="K916" s="747">
        <v>0</v>
      </c>
      <c r="L916" s="747">
        <v>0</v>
      </c>
      <c r="M916" s="743">
        <v>0</v>
      </c>
      <c r="N916" s="747">
        <v>25</v>
      </c>
    </row>
    <row r="917" spans="2:14" x14ac:dyDescent="0.25">
      <c r="B917" s="718" t="s">
        <v>1655</v>
      </c>
      <c r="C917" s="692" t="s">
        <v>1721</v>
      </c>
      <c r="D917" s="96" t="s">
        <v>686</v>
      </c>
      <c r="E917" s="747">
        <v>0</v>
      </c>
      <c r="F917" s="747">
        <v>0</v>
      </c>
      <c r="G917" s="747">
        <v>0</v>
      </c>
      <c r="H917" s="743">
        <v>0</v>
      </c>
      <c r="I917" s="747">
        <v>0</v>
      </c>
      <c r="J917" s="747">
        <v>0</v>
      </c>
      <c r="K917" s="747">
        <v>0</v>
      </c>
      <c r="L917" s="747">
        <v>1000</v>
      </c>
      <c r="M917" s="743">
        <v>0</v>
      </c>
      <c r="N917" s="747">
        <v>0</v>
      </c>
    </row>
    <row r="918" spans="2:14" x14ac:dyDescent="0.25">
      <c r="B918" s="718" t="s">
        <v>1655</v>
      </c>
      <c r="C918" s="692" t="s">
        <v>1722</v>
      </c>
      <c r="D918" s="96" t="s">
        <v>686</v>
      </c>
      <c r="E918" s="747">
        <v>0</v>
      </c>
      <c r="F918" s="747">
        <v>0</v>
      </c>
      <c r="G918" s="747">
        <v>0</v>
      </c>
      <c r="H918" s="743">
        <v>0</v>
      </c>
      <c r="I918" s="747">
        <v>0</v>
      </c>
      <c r="J918" s="747">
        <v>0</v>
      </c>
      <c r="K918" s="747">
        <v>0</v>
      </c>
      <c r="L918" s="747">
        <v>1000</v>
      </c>
      <c r="M918" s="743">
        <v>0</v>
      </c>
      <c r="N918" s="747">
        <v>0</v>
      </c>
    </row>
    <row r="919" spans="2:14" x14ac:dyDescent="0.25">
      <c r="B919" s="718" t="s">
        <v>1655</v>
      </c>
      <c r="C919" s="692" t="s">
        <v>1723</v>
      </c>
      <c r="D919" s="96" t="s">
        <v>686</v>
      </c>
      <c r="E919" s="747">
        <v>0</v>
      </c>
      <c r="F919" s="747">
        <v>0</v>
      </c>
      <c r="G919" s="747">
        <v>0</v>
      </c>
      <c r="H919" s="743">
        <v>0</v>
      </c>
      <c r="I919" s="747">
        <v>0</v>
      </c>
      <c r="J919" s="747">
        <v>40</v>
      </c>
      <c r="K919" s="747">
        <v>0</v>
      </c>
      <c r="L919" s="747">
        <v>20</v>
      </c>
      <c r="M919" s="743">
        <v>0</v>
      </c>
      <c r="N919" s="747">
        <v>0</v>
      </c>
    </row>
    <row r="920" spans="2:14" x14ac:dyDescent="0.25">
      <c r="B920" s="718" t="s">
        <v>1655</v>
      </c>
      <c r="C920" s="692" t="s">
        <v>1724</v>
      </c>
      <c r="D920" s="96" t="s">
        <v>686</v>
      </c>
      <c r="E920" s="747">
        <v>0</v>
      </c>
      <c r="F920" s="747">
        <v>0</v>
      </c>
      <c r="G920" s="747">
        <v>0</v>
      </c>
      <c r="H920" s="743">
        <v>0</v>
      </c>
      <c r="I920" s="747">
        <v>0</v>
      </c>
      <c r="J920" s="747">
        <v>0</v>
      </c>
      <c r="K920" s="747">
        <v>0</v>
      </c>
      <c r="L920" s="747">
        <v>0</v>
      </c>
      <c r="M920" s="743">
        <v>0</v>
      </c>
      <c r="N920" s="747">
        <v>0</v>
      </c>
    </row>
    <row r="921" spans="2:14" x14ac:dyDescent="0.25">
      <c r="B921" s="718" t="s">
        <v>1655</v>
      </c>
      <c r="C921" s="692" t="s">
        <v>1725</v>
      </c>
      <c r="D921" s="96" t="s">
        <v>686</v>
      </c>
      <c r="E921" s="747">
        <v>0</v>
      </c>
      <c r="F921" s="747">
        <v>0</v>
      </c>
      <c r="G921" s="747">
        <v>0</v>
      </c>
      <c r="H921" s="743">
        <v>0</v>
      </c>
      <c r="I921" s="747">
        <v>0</v>
      </c>
      <c r="J921" s="747">
        <v>0</v>
      </c>
      <c r="K921" s="747">
        <v>0</v>
      </c>
      <c r="L921" s="747">
        <v>0</v>
      </c>
      <c r="M921" s="743">
        <v>0</v>
      </c>
      <c r="N921" s="747">
        <v>0</v>
      </c>
    </row>
    <row r="922" spans="2:14" x14ac:dyDescent="0.25">
      <c r="B922" s="718" t="s">
        <v>1655</v>
      </c>
      <c r="C922" s="692" t="s">
        <v>1726</v>
      </c>
      <c r="D922" s="96" t="s">
        <v>686</v>
      </c>
      <c r="E922" s="747">
        <v>0</v>
      </c>
      <c r="F922" s="747">
        <v>0</v>
      </c>
      <c r="G922" s="747">
        <v>0</v>
      </c>
      <c r="H922" s="743">
        <v>0</v>
      </c>
      <c r="I922" s="747">
        <v>0</v>
      </c>
      <c r="J922" s="747">
        <v>0</v>
      </c>
      <c r="K922" s="747">
        <v>0</v>
      </c>
      <c r="L922" s="747">
        <v>0</v>
      </c>
      <c r="M922" s="743">
        <v>0</v>
      </c>
      <c r="N922" s="747">
        <v>0</v>
      </c>
    </row>
    <row r="923" spans="2:14" x14ac:dyDescent="0.25">
      <c r="B923" s="718" t="s">
        <v>1655</v>
      </c>
      <c r="C923" s="692" t="s">
        <v>1727</v>
      </c>
      <c r="D923" s="96" t="s">
        <v>686</v>
      </c>
      <c r="E923" s="747">
        <v>0</v>
      </c>
      <c r="F923" s="747">
        <v>0</v>
      </c>
      <c r="G923" s="747">
        <v>0</v>
      </c>
      <c r="H923" s="743">
        <v>0</v>
      </c>
      <c r="I923" s="747">
        <v>0</v>
      </c>
      <c r="J923" s="747">
        <v>0</v>
      </c>
      <c r="K923" s="747">
        <v>0</v>
      </c>
      <c r="L923" s="747">
        <v>0</v>
      </c>
      <c r="M923" s="743">
        <v>0</v>
      </c>
      <c r="N923" s="747">
        <v>0</v>
      </c>
    </row>
    <row r="924" spans="2:14" x14ac:dyDescent="0.25">
      <c r="B924" s="718" t="s">
        <v>1655</v>
      </c>
      <c r="C924" s="692" t="s">
        <v>1728</v>
      </c>
      <c r="D924" s="96" t="s">
        <v>686</v>
      </c>
      <c r="E924" s="747">
        <v>0</v>
      </c>
      <c r="F924" s="747">
        <v>0</v>
      </c>
      <c r="G924" s="747">
        <v>0</v>
      </c>
      <c r="H924" s="743">
        <v>0</v>
      </c>
      <c r="I924" s="747">
        <v>0</v>
      </c>
      <c r="J924" s="747">
        <v>0</v>
      </c>
      <c r="K924" s="747">
        <v>0</v>
      </c>
      <c r="L924" s="747">
        <v>0</v>
      </c>
      <c r="M924" s="743">
        <v>0</v>
      </c>
      <c r="N924" s="747">
        <v>0</v>
      </c>
    </row>
    <row r="925" spans="2:14" x14ac:dyDescent="0.25">
      <c r="B925" s="718" t="s">
        <v>1655</v>
      </c>
      <c r="C925" s="692" t="s">
        <v>1729</v>
      </c>
      <c r="D925" s="96" t="s">
        <v>686</v>
      </c>
      <c r="E925" s="747">
        <v>0</v>
      </c>
      <c r="F925" s="747">
        <v>0</v>
      </c>
      <c r="G925" s="747">
        <v>0</v>
      </c>
      <c r="H925" s="743">
        <v>0</v>
      </c>
      <c r="I925" s="747">
        <v>0</v>
      </c>
      <c r="J925" s="747">
        <v>0</v>
      </c>
      <c r="K925" s="747">
        <v>0</v>
      </c>
      <c r="L925" s="747">
        <v>0</v>
      </c>
      <c r="M925" s="743">
        <v>0</v>
      </c>
      <c r="N925" s="747">
        <v>0</v>
      </c>
    </row>
    <row r="926" spans="2:14" x14ac:dyDescent="0.25">
      <c r="B926" s="718" t="s">
        <v>1655</v>
      </c>
      <c r="C926" s="692" t="s">
        <v>1730</v>
      </c>
      <c r="D926" s="96" t="s">
        <v>686</v>
      </c>
      <c r="E926" s="747">
        <v>0</v>
      </c>
      <c r="F926" s="747">
        <v>0</v>
      </c>
      <c r="G926" s="747">
        <v>0</v>
      </c>
      <c r="H926" s="743">
        <v>0</v>
      </c>
      <c r="I926" s="747">
        <v>0</v>
      </c>
      <c r="J926" s="747">
        <v>0</v>
      </c>
      <c r="K926" s="747">
        <v>0</v>
      </c>
      <c r="L926" s="747">
        <v>0</v>
      </c>
      <c r="M926" s="743">
        <v>0</v>
      </c>
      <c r="N926" s="747">
        <v>0</v>
      </c>
    </row>
    <row r="927" spans="2:14" x14ac:dyDescent="0.25">
      <c r="B927" s="718" t="s">
        <v>1655</v>
      </c>
      <c r="C927" s="692" t="s">
        <v>1731</v>
      </c>
      <c r="D927" s="96" t="s">
        <v>686</v>
      </c>
      <c r="E927" s="747">
        <v>0</v>
      </c>
      <c r="F927" s="747">
        <v>0</v>
      </c>
      <c r="G927" s="747">
        <v>0</v>
      </c>
      <c r="H927" s="743">
        <v>0</v>
      </c>
      <c r="I927" s="747">
        <v>0</v>
      </c>
      <c r="J927" s="747">
        <v>0</v>
      </c>
      <c r="K927" s="747">
        <v>0</v>
      </c>
      <c r="L927" s="747">
        <v>0</v>
      </c>
      <c r="M927" s="743">
        <v>0</v>
      </c>
      <c r="N927" s="747">
        <v>0</v>
      </c>
    </row>
    <row r="928" spans="2:14" x14ac:dyDescent="0.25">
      <c r="B928" s="718" t="s">
        <v>1655</v>
      </c>
      <c r="C928" s="692" t="s">
        <v>1732</v>
      </c>
      <c r="D928" s="96" t="s">
        <v>686</v>
      </c>
      <c r="E928" s="747">
        <v>0</v>
      </c>
      <c r="F928" s="747">
        <v>0</v>
      </c>
      <c r="G928" s="747">
        <v>0</v>
      </c>
      <c r="H928" s="743">
        <v>0</v>
      </c>
      <c r="I928" s="747">
        <v>0</v>
      </c>
      <c r="J928" s="747">
        <v>50</v>
      </c>
      <c r="K928" s="747">
        <v>0</v>
      </c>
      <c r="L928" s="747">
        <v>0</v>
      </c>
      <c r="M928" s="743">
        <v>0</v>
      </c>
      <c r="N928" s="747">
        <v>0</v>
      </c>
    </row>
    <row r="929" spans="2:14" x14ac:dyDescent="0.25">
      <c r="B929" s="718" t="s">
        <v>1655</v>
      </c>
      <c r="C929" s="692" t="s">
        <v>1733</v>
      </c>
      <c r="D929" s="96" t="s">
        <v>686</v>
      </c>
      <c r="E929" s="747">
        <v>0</v>
      </c>
      <c r="F929" s="747">
        <v>0</v>
      </c>
      <c r="G929" s="747">
        <v>0</v>
      </c>
      <c r="H929" s="743">
        <v>0</v>
      </c>
      <c r="I929" s="747">
        <v>0</v>
      </c>
      <c r="J929" s="747">
        <v>60</v>
      </c>
      <c r="K929" s="747">
        <v>0</v>
      </c>
      <c r="L929" s="747">
        <v>0</v>
      </c>
      <c r="M929" s="743">
        <v>0</v>
      </c>
      <c r="N929" s="747">
        <v>0</v>
      </c>
    </row>
    <row r="930" spans="2:14" x14ac:dyDescent="0.25">
      <c r="B930" s="718" t="s">
        <v>1655</v>
      </c>
      <c r="C930" s="692" t="s">
        <v>1734</v>
      </c>
      <c r="D930" s="96" t="s">
        <v>686</v>
      </c>
      <c r="E930" s="747">
        <v>0</v>
      </c>
      <c r="F930" s="747">
        <v>0</v>
      </c>
      <c r="G930" s="747">
        <v>0</v>
      </c>
      <c r="H930" s="743">
        <v>0</v>
      </c>
      <c r="I930" s="747">
        <v>0</v>
      </c>
      <c r="J930" s="747">
        <v>0</v>
      </c>
      <c r="K930" s="747">
        <v>0</v>
      </c>
      <c r="L930" s="747">
        <v>0</v>
      </c>
      <c r="M930" s="743">
        <v>0</v>
      </c>
      <c r="N930" s="747">
        <v>0</v>
      </c>
    </row>
    <row r="931" spans="2:14" x14ac:dyDescent="0.25">
      <c r="B931" s="718" t="s">
        <v>1655</v>
      </c>
      <c r="C931" s="692" t="s">
        <v>1735</v>
      </c>
      <c r="D931" s="96" t="s">
        <v>686</v>
      </c>
      <c r="E931" s="747">
        <v>0</v>
      </c>
      <c r="F931" s="747">
        <v>0</v>
      </c>
      <c r="G931" s="747">
        <v>0</v>
      </c>
      <c r="H931" s="743">
        <v>0</v>
      </c>
      <c r="I931" s="747">
        <v>0</v>
      </c>
      <c r="J931" s="747">
        <v>0</v>
      </c>
      <c r="K931" s="747">
        <v>0</v>
      </c>
      <c r="L931" s="747">
        <v>0</v>
      </c>
      <c r="M931" s="743">
        <v>0</v>
      </c>
      <c r="N931" s="747">
        <v>0</v>
      </c>
    </row>
    <row r="932" spans="2:14" x14ac:dyDescent="0.25">
      <c r="B932" s="718" t="s">
        <v>1655</v>
      </c>
      <c r="C932" s="692" t="s">
        <v>1736</v>
      </c>
      <c r="D932" s="96" t="s">
        <v>686</v>
      </c>
      <c r="E932" s="747">
        <v>0</v>
      </c>
      <c r="F932" s="747">
        <v>0</v>
      </c>
      <c r="G932" s="747">
        <v>0</v>
      </c>
      <c r="H932" s="743">
        <v>0</v>
      </c>
      <c r="I932" s="747">
        <v>0</v>
      </c>
      <c r="J932" s="747">
        <v>0</v>
      </c>
      <c r="K932" s="747">
        <v>0</v>
      </c>
      <c r="L932" s="747">
        <v>0</v>
      </c>
      <c r="M932" s="743">
        <v>0</v>
      </c>
      <c r="N932" s="747">
        <v>0</v>
      </c>
    </row>
    <row r="933" spans="2:14" x14ac:dyDescent="0.25">
      <c r="B933" s="718" t="s">
        <v>1655</v>
      </c>
      <c r="C933" s="692" t="s">
        <v>1737</v>
      </c>
      <c r="D933" s="96" t="s">
        <v>686</v>
      </c>
      <c r="E933" s="747">
        <v>0</v>
      </c>
      <c r="F933" s="747">
        <v>0</v>
      </c>
      <c r="G933" s="747">
        <v>0</v>
      </c>
      <c r="H933" s="743">
        <v>0</v>
      </c>
      <c r="I933" s="747">
        <v>0</v>
      </c>
      <c r="J933" s="747">
        <v>0</v>
      </c>
      <c r="K933" s="747">
        <v>0</v>
      </c>
      <c r="L933" s="747">
        <v>0</v>
      </c>
      <c r="M933" s="743">
        <v>0</v>
      </c>
      <c r="N933" s="747">
        <v>0</v>
      </c>
    </row>
    <row r="934" spans="2:14" x14ac:dyDescent="0.25">
      <c r="B934" s="718" t="s">
        <v>1655</v>
      </c>
      <c r="C934" s="692" t="s">
        <v>1738</v>
      </c>
      <c r="D934" s="96" t="s">
        <v>686</v>
      </c>
      <c r="E934" s="747">
        <v>0</v>
      </c>
      <c r="F934" s="747">
        <v>0</v>
      </c>
      <c r="G934" s="747">
        <v>0</v>
      </c>
      <c r="H934" s="743">
        <v>0</v>
      </c>
      <c r="I934" s="747">
        <v>0</v>
      </c>
      <c r="J934" s="747">
        <v>0</v>
      </c>
      <c r="K934" s="747">
        <v>0</v>
      </c>
      <c r="L934" s="747">
        <v>0</v>
      </c>
      <c r="M934" s="743">
        <v>0</v>
      </c>
      <c r="N934" s="747">
        <v>0</v>
      </c>
    </row>
    <row r="935" spans="2:14" x14ac:dyDescent="0.25">
      <c r="B935" s="718" t="s">
        <v>1655</v>
      </c>
      <c r="C935" s="692" t="s">
        <v>1739</v>
      </c>
      <c r="D935" s="96" t="s">
        <v>686</v>
      </c>
      <c r="E935" s="747">
        <v>0</v>
      </c>
      <c r="F935" s="747">
        <v>0</v>
      </c>
      <c r="G935" s="747">
        <v>0</v>
      </c>
      <c r="H935" s="743">
        <v>0</v>
      </c>
      <c r="I935" s="747">
        <v>0</v>
      </c>
      <c r="J935" s="747">
        <v>0</v>
      </c>
      <c r="K935" s="747">
        <v>0</v>
      </c>
      <c r="L935" s="747">
        <v>0</v>
      </c>
      <c r="M935" s="743">
        <v>0</v>
      </c>
      <c r="N935" s="747">
        <v>0</v>
      </c>
    </row>
    <row r="936" spans="2:14" x14ac:dyDescent="0.25">
      <c r="B936" s="718" t="s">
        <v>1655</v>
      </c>
      <c r="C936" s="692" t="s">
        <v>1740</v>
      </c>
      <c r="D936" s="96" t="s">
        <v>686</v>
      </c>
      <c r="E936" s="747">
        <v>0</v>
      </c>
      <c r="F936" s="747">
        <v>0</v>
      </c>
      <c r="G936" s="747">
        <v>0</v>
      </c>
      <c r="H936" s="743">
        <v>0</v>
      </c>
      <c r="I936" s="747">
        <v>0</v>
      </c>
      <c r="J936" s="747">
        <v>0</v>
      </c>
      <c r="K936" s="747">
        <v>0</v>
      </c>
      <c r="L936" s="747">
        <v>0</v>
      </c>
      <c r="M936" s="743">
        <v>0</v>
      </c>
      <c r="N936" s="747">
        <v>0</v>
      </c>
    </row>
    <row r="937" spans="2:14" x14ac:dyDescent="0.25">
      <c r="B937" s="718" t="s">
        <v>1655</v>
      </c>
      <c r="C937" s="692" t="s">
        <v>1741</v>
      </c>
      <c r="D937" s="96" t="s">
        <v>686</v>
      </c>
      <c r="E937" s="747">
        <v>0</v>
      </c>
      <c r="F937" s="747">
        <v>0</v>
      </c>
      <c r="G937" s="747">
        <v>0</v>
      </c>
      <c r="H937" s="743">
        <v>0</v>
      </c>
      <c r="I937" s="747">
        <v>0</v>
      </c>
      <c r="J937" s="747">
        <v>0</v>
      </c>
      <c r="K937" s="747">
        <v>0</v>
      </c>
      <c r="L937" s="747">
        <v>0</v>
      </c>
      <c r="M937" s="743">
        <v>0</v>
      </c>
      <c r="N937" s="747">
        <v>0</v>
      </c>
    </row>
    <row r="938" spans="2:14" x14ac:dyDescent="0.25">
      <c r="B938" s="718" t="s">
        <v>1655</v>
      </c>
      <c r="C938" s="692" t="s">
        <v>1742</v>
      </c>
      <c r="D938" s="96" t="s">
        <v>686</v>
      </c>
      <c r="E938" s="747">
        <v>0</v>
      </c>
      <c r="F938" s="747">
        <v>0</v>
      </c>
      <c r="G938" s="747">
        <v>0</v>
      </c>
      <c r="H938" s="743">
        <v>0</v>
      </c>
      <c r="I938" s="747">
        <v>0</v>
      </c>
      <c r="J938" s="747">
        <v>0</v>
      </c>
      <c r="K938" s="747">
        <v>0</v>
      </c>
      <c r="L938" s="747">
        <v>0</v>
      </c>
      <c r="M938" s="743">
        <v>0</v>
      </c>
      <c r="N938" s="747">
        <v>50</v>
      </c>
    </row>
    <row r="939" spans="2:14" x14ac:dyDescent="0.25">
      <c r="B939" s="718" t="s">
        <v>1655</v>
      </c>
      <c r="C939" s="692" t="s">
        <v>1743</v>
      </c>
      <c r="D939" s="96" t="s">
        <v>686</v>
      </c>
      <c r="E939" s="747">
        <v>0</v>
      </c>
      <c r="F939" s="747">
        <v>0</v>
      </c>
      <c r="G939" s="747">
        <v>0</v>
      </c>
      <c r="H939" s="743">
        <v>0</v>
      </c>
      <c r="I939" s="747">
        <v>0</v>
      </c>
      <c r="J939" s="747">
        <v>0</v>
      </c>
      <c r="K939" s="747">
        <v>0</v>
      </c>
      <c r="L939" s="747">
        <v>0</v>
      </c>
      <c r="M939" s="743">
        <v>0</v>
      </c>
      <c r="N939" s="747">
        <v>0</v>
      </c>
    </row>
    <row r="940" spans="2:14" x14ac:dyDescent="0.25">
      <c r="B940" s="718" t="s">
        <v>1655</v>
      </c>
      <c r="C940" s="692" t="s">
        <v>1744</v>
      </c>
      <c r="D940" s="96" t="s">
        <v>686</v>
      </c>
      <c r="E940" s="747">
        <v>0</v>
      </c>
      <c r="F940" s="747">
        <v>0</v>
      </c>
      <c r="G940" s="747">
        <v>0</v>
      </c>
      <c r="H940" s="743">
        <v>0</v>
      </c>
      <c r="I940" s="747">
        <v>0</v>
      </c>
      <c r="J940" s="747">
        <v>0</v>
      </c>
      <c r="K940" s="747">
        <v>0</v>
      </c>
      <c r="L940" s="747">
        <v>0</v>
      </c>
      <c r="M940" s="743">
        <v>0</v>
      </c>
      <c r="N940" s="747">
        <v>0</v>
      </c>
    </row>
    <row r="941" spans="2:14" x14ac:dyDescent="0.25">
      <c r="B941" s="718" t="s">
        <v>1655</v>
      </c>
      <c r="C941" s="692" t="s">
        <v>1745</v>
      </c>
      <c r="D941" s="96" t="s">
        <v>686</v>
      </c>
      <c r="E941" s="747">
        <v>0</v>
      </c>
      <c r="F941" s="747">
        <v>0</v>
      </c>
      <c r="G941" s="747">
        <v>0</v>
      </c>
      <c r="H941" s="743">
        <v>0</v>
      </c>
      <c r="I941" s="747">
        <v>0</v>
      </c>
      <c r="J941" s="747">
        <v>0</v>
      </c>
      <c r="K941" s="747">
        <v>0</v>
      </c>
      <c r="L941" s="747">
        <v>0</v>
      </c>
      <c r="M941" s="743">
        <v>0</v>
      </c>
      <c r="N941" s="747">
        <v>0</v>
      </c>
    </row>
    <row r="942" spans="2:14" x14ac:dyDescent="0.25">
      <c r="B942" s="718" t="s">
        <v>1655</v>
      </c>
      <c r="C942" s="692" t="s">
        <v>1746</v>
      </c>
      <c r="D942" s="96" t="s">
        <v>686</v>
      </c>
      <c r="E942" s="747">
        <v>0</v>
      </c>
      <c r="F942" s="747">
        <v>0</v>
      </c>
      <c r="G942" s="747">
        <v>0</v>
      </c>
      <c r="H942" s="743">
        <v>0</v>
      </c>
      <c r="I942" s="747">
        <v>0</v>
      </c>
      <c r="J942" s="747">
        <v>0</v>
      </c>
      <c r="K942" s="747">
        <v>0</v>
      </c>
      <c r="L942" s="747">
        <v>0</v>
      </c>
      <c r="M942" s="743">
        <v>0</v>
      </c>
      <c r="N942" s="747">
        <v>0</v>
      </c>
    </row>
    <row r="943" spans="2:14" x14ac:dyDescent="0.25">
      <c r="B943" s="718" t="s">
        <v>1655</v>
      </c>
      <c r="C943" s="692" t="s">
        <v>1747</v>
      </c>
      <c r="D943" s="96" t="s">
        <v>686</v>
      </c>
      <c r="E943" s="747">
        <v>0</v>
      </c>
      <c r="F943" s="747">
        <v>0</v>
      </c>
      <c r="G943" s="747">
        <v>0</v>
      </c>
      <c r="H943" s="743">
        <v>0</v>
      </c>
      <c r="I943" s="747">
        <v>0</v>
      </c>
      <c r="J943" s="747">
        <v>0</v>
      </c>
      <c r="K943" s="747">
        <v>0</v>
      </c>
      <c r="L943" s="747">
        <v>0</v>
      </c>
      <c r="M943" s="743">
        <v>0</v>
      </c>
      <c r="N943" s="747">
        <v>0</v>
      </c>
    </row>
    <row r="944" spans="2:14" x14ac:dyDescent="0.25">
      <c r="B944" s="718" t="s">
        <v>1655</v>
      </c>
      <c r="C944" s="692" t="s">
        <v>1748</v>
      </c>
      <c r="D944" s="96" t="s">
        <v>686</v>
      </c>
      <c r="E944" s="747">
        <v>0</v>
      </c>
      <c r="F944" s="747">
        <v>0</v>
      </c>
      <c r="G944" s="747">
        <v>0</v>
      </c>
      <c r="H944" s="743">
        <v>0</v>
      </c>
      <c r="I944" s="747">
        <v>0</v>
      </c>
      <c r="J944" s="747">
        <v>0</v>
      </c>
      <c r="K944" s="747">
        <v>0</v>
      </c>
      <c r="L944" s="747">
        <v>0</v>
      </c>
      <c r="M944" s="743">
        <v>0</v>
      </c>
      <c r="N944" s="747">
        <v>0</v>
      </c>
    </row>
    <row r="945" spans="2:14" x14ac:dyDescent="0.25">
      <c r="B945" s="718" t="s">
        <v>1655</v>
      </c>
      <c r="C945" s="692" t="s">
        <v>1749</v>
      </c>
      <c r="D945" s="96" t="s">
        <v>686</v>
      </c>
      <c r="E945" s="747">
        <v>0</v>
      </c>
      <c r="F945" s="747">
        <v>0</v>
      </c>
      <c r="G945" s="747">
        <v>0</v>
      </c>
      <c r="H945" s="743">
        <v>0</v>
      </c>
      <c r="I945" s="747">
        <v>0</v>
      </c>
      <c r="J945" s="747">
        <v>0</v>
      </c>
      <c r="K945" s="747">
        <v>0</v>
      </c>
      <c r="L945" s="747">
        <v>0</v>
      </c>
      <c r="M945" s="743">
        <v>0</v>
      </c>
      <c r="N945" s="747">
        <v>0</v>
      </c>
    </row>
    <row r="946" spans="2:14" x14ac:dyDescent="0.25">
      <c r="B946" s="718" t="s">
        <v>1655</v>
      </c>
      <c r="C946" s="692" t="s">
        <v>1750</v>
      </c>
      <c r="D946" s="96" t="s">
        <v>686</v>
      </c>
      <c r="E946" s="747">
        <v>0</v>
      </c>
      <c r="F946" s="747">
        <v>0</v>
      </c>
      <c r="G946" s="747">
        <v>0</v>
      </c>
      <c r="H946" s="743">
        <v>0</v>
      </c>
      <c r="I946" s="747">
        <v>0</v>
      </c>
      <c r="J946" s="747">
        <v>100</v>
      </c>
      <c r="K946" s="747">
        <v>0</v>
      </c>
      <c r="L946" s="747">
        <v>0</v>
      </c>
      <c r="M946" s="743">
        <v>0</v>
      </c>
      <c r="N946" s="747">
        <v>0</v>
      </c>
    </row>
    <row r="947" spans="2:14" x14ac:dyDescent="0.25">
      <c r="B947" s="718" t="s">
        <v>1655</v>
      </c>
      <c r="C947" s="692" t="s">
        <v>1751</v>
      </c>
      <c r="D947" s="96" t="s">
        <v>686</v>
      </c>
      <c r="E947" s="747">
        <v>0</v>
      </c>
      <c r="F947" s="747">
        <v>0</v>
      </c>
      <c r="G947" s="747">
        <v>0</v>
      </c>
      <c r="H947" s="743">
        <v>0</v>
      </c>
      <c r="I947" s="747">
        <v>0</v>
      </c>
      <c r="J947" s="747">
        <v>0</v>
      </c>
      <c r="K947" s="747">
        <v>0</v>
      </c>
      <c r="L947" s="747">
        <v>0</v>
      </c>
      <c r="M947" s="743">
        <v>0</v>
      </c>
      <c r="N947" s="747">
        <v>0</v>
      </c>
    </row>
    <row r="948" spans="2:14" x14ac:dyDescent="0.25">
      <c r="B948" s="718" t="s">
        <v>1655</v>
      </c>
      <c r="C948" s="692" t="s">
        <v>1752</v>
      </c>
      <c r="D948" s="96" t="s">
        <v>686</v>
      </c>
      <c r="E948" s="747">
        <v>0</v>
      </c>
      <c r="F948" s="747">
        <v>0</v>
      </c>
      <c r="G948" s="747">
        <v>0</v>
      </c>
      <c r="H948" s="743">
        <v>0</v>
      </c>
      <c r="I948" s="747">
        <v>0</v>
      </c>
      <c r="J948" s="747">
        <v>0</v>
      </c>
      <c r="K948" s="747">
        <v>0</v>
      </c>
      <c r="L948" s="747">
        <v>0</v>
      </c>
      <c r="M948" s="743">
        <v>0</v>
      </c>
      <c r="N948" s="747">
        <v>0</v>
      </c>
    </row>
    <row r="949" spans="2:14" x14ac:dyDescent="0.25">
      <c r="B949" s="718" t="s">
        <v>1655</v>
      </c>
      <c r="C949" s="692" t="s">
        <v>1753</v>
      </c>
      <c r="D949" s="96" t="s">
        <v>686</v>
      </c>
      <c r="E949" s="747">
        <v>0</v>
      </c>
      <c r="F949" s="747">
        <v>0</v>
      </c>
      <c r="G949" s="747">
        <v>0</v>
      </c>
      <c r="H949" s="743">
        <v>0</v>
      </c>
      <c r="I949" s="747">
        <v>0</v>
      </c>
      <c r="J949" s="747">
        <v>0</v>
      </c>
      <c r="K949" s="747">
        <v>0</v>
      </c>
      <c r="L949" s="747">
        <v>0</v>
      </c>
      <c r="M949" s="743">
        <v>0</v>
      </c>
      <c r="N949" s="747">
        <v>0</v>
      </c>
    </row>
    <row r="950" spans="2:14" x14ac:dyDescent="0.25">
      <c r="B950" s="718" t="s">
        <v>1655</v>
      </c>
      <c r="C950" s="692" t="s">
        <v>1754</v>
      </c>
      <c r="D950" s="96" t="s">
        <v>686</v>
      </c>
      <c r="E950" s="747">
        <v>0</v>
      </c>
      <c r="F950" s="747">
        <v>0</v>
      </c>
      <c r="G950" s="747">
        <v>0</v>
      </c>
      <c r="H950" s="743">
        <v>0</v>
      </c>
      <c r="I950" s="747">
        <v>0</v>
      </c>
      <c r="J950" s="747">
        <v>0</v>
      </c>
      <c r="K950" s="747">
        <v>0</v>
      </c>
      <c r="L950" s="747">
        <v>0</v>
      </c>
      <c r="M950" s="743">
        <v>0</v>
      </c>
      <c r="N950" s="747">
        <v>0</v>
      </c>
    </row>
    <row r="951" spans="2:14" x14ac:dyDescent="0.25">
      <c r="B951" s="718" t="s">
        <v>1655</v>
      </c>
      <c r="C951" s="692" t="s">
        <v>1657</v>
      </c>
      <c r="D951" s="96" t="s">
        <v>669</v>
      </c>
      <c r="E951" s="747">
        <v>5</v>
      </c>
      <c r="F951" s="747">
        <v>0</v>
      </c>
      <c r="G951" s="747">
        <v>0</v>
      </c>
      <c r="H951" s="743">
        <v>0</v>
      </c>
      <c r="I951" s="747">
        <v>0</v>
      </c>
      <c r="J951" s="747">
        <v>10</v>
      </c>
      <c r="K951" s="747">
        <v>0</v>
      </c>
      <c r="L951" s="747">
        <v>0</v>
      </c>
      <c r="M951" s="743">
        <v>0</v>
      </c>
      <c r="N951" s="747">
        <v>0</v>
      </c>
    </row>
    <row r="952" spans="2:14" x14ac:dyDescent="0.25">
      <c r="B952" s="718" t="s">
        <v>1655</v>
      </c>
      <c r="C952" s="692" t="s">
        <v>1659</v>
      </c>
      <c r="D952" s="96" t="s">
        <v>647</v>
      </c>
      <c r="E952" s="747">
        <v>50</v>
      </c>
      <c r="F952" s="747">
        <v>0</v>
      </c>
      <c r="G952" s="747">
        <v>0</v>
      </c>
      <c r="H952" s="743">
        <v>0</v>
      </c>
      <c r="I952" s="747">
        <v>0</v>
      </c>
      <c r="J952" s="747">
        <v>100</v>
      </c>
      <c r="K952" s="747">
        <v>0</v>
      </c>
      <c r="L952" s="747">
        <v>0</v>
      </c>
      <c r="M952" s="743">
        <v>0</v>
      </c>
      <c r="N952" s="747">
        <v>0</v>
      </c>
    </row>
    <row r="953" spans="2:14" x14ac:dyDescent="0.25">
      <c r="B953" s="718" t="s">
        <v>1655</v>
      </c>
      <c r="C953" s="692" t="s">
        <v>1660</v>
      </c>
      <c r="D953" s="96" t="s">
        <v>647</v>
      </c>
      <c r="E953" s="747">
        <v>20</v>
      </c>
      <c r="F953" s="747">
        <v>0</v>
      </c>
      <c r="G953" s="747">
        <v>0</v>
      </c>
      <c r="H953" s="743">
        <v>0</v>
      </c>
      <c r="I953" s="747">
        <v>0</v>
      </c>
      <c r="J953" s="747">
        <v>50</v>
      </c>
      <c r="K953" s="747">
        <v>0</v>
      </c>
      <c r="L953" s="747">
        <v>0</v>
      </c>
      <c r="M953" s="743">
        <v>0</v>
      </c>
      <c r="N953" s="747">
        <v>0</v>
      </c>
    </row>
    <row r="954" spans="2:14" x14ac:dyDescent="0.25">
      <c r="B954" s="718" t="s">
        <v>1655</v>
      </c>
      <c r="C954" s="692" t="s">
        <v>1661</v>
      </c>
      <c r="D954" s="96" t="s">
        <v>647</v>
      </c>
      <c r="E954" s="747">
        <v>20</v>
      </c>
      <c r="F954" s="747">
        <v>0</v>
      </c>
      <c r="G954" s="747">
        <v>0</v>
      </c>
      <c r="H954" s="743">
        <v>0</v>
      </c>
      <c r="I954" s="747">
        <v>0</v>
      </c>
      <c r="J954" s="747">
        <v>50</v>
      </c>
      <c r="K954" s="747">
        <v>0</v>
      </c>
      <c r="L954" s="747">
        <v>0</v>
      </c>
      <c r="M954" s="743">
        <v>0</v>
      </c>
      <c r="N954" s="747">
        <v>0</v>
      </c>
    </row>
    <row r="955" spans="2:14" x14ac:dyDescent="0.25">
      <c r="B955" s="718" t="s">
        <v>1655</v>
      </c>
      <c r="C955" s="692" t="s">
        <v>1662</v>
      </c>
      <c r="D955" s="96" t="s">
        <v>647</v>
      </c>
      <c r="E955" s="747">
        <v>40</v>
      </c>
      <c r="F955" s="747">
        <v>0</v>
      </c>
      <c r="G955" s="747">
        <v>0</v>
      </c>
      <c r="H955" s="743">
        <v>0</v>
      </c>
      <c r="I955" s="747">
        <v>0</v>
      </c>
      <c r="J955" s="747">
        <v>80</v>
      </c>
      <c r="K955" s="747">
        <v>0</v>
      </c>
      <c r="L955" s="747">
        <v>0</v>
      </c>
      <c r="M955" s="743">
        <v>0</v>
      </c>
      <c r="N955" s="747">
        <v>0</v>
      </c>
    </row>
    <row r="956" spans="2:14" x14ac:dyDescent="0.25">
      <c r="B956" s="718" t="s">
        <v>1655</v>
      </c>
      <c r="C956" s="692" t="s">
        <v>1663</v>
      </c>
      <c r="D956" s="96" t="s">
        <v>647</v>
      </c>
      <c r="E956" s="747">
        <v>30</v>
      </c>
      <c r="F956" s="747">
        <v>0</v>
      </c>
      <c r="G956" s="747">
        <v>0</v>
      </c>
      <c r="H956" s="743">
        <v>0</v>
      </c>
      <c r="I956" s="747">
        <v>0</v>
      </c>
      <c r="J956" s="747">
        <v>40</v>
      </c>
      <c r="K956" s="747">
        <v>0</v>
      </c>
      <c r="L956" s="747">
        <v>0</v>
      </c>
      <c r="M956" s="743">
        <v>0</v>
      </c>
      <c r="N956" s="747">
        <v>0</v>
      </c>
    </row>
    <row r="957" spans="2:14" x14ac:dyDescent="0.25">
      <c r="B957" s="718" t="s">
        <v>1655</v>
      </c>
      <c r="C957" s="692" t="s">
        <v>1664</v>
      </c>
      <c r="D957" s="96" t="s">
        <v>647</v>
      </c>
      <c r="E957" s="747">
        <v>50</v>
      </c>
      <c r="F957" s="747">
        <v>0</v>
      </c>
      <c r="G957" s="747">
        <v>0</v>
      </c>
      <c r="H957" s="743">
        <v>0</v>
      </c>
      <c r="I957" s="747">
        <v>0</v>
      </c>
      <c r="J957" s="747">
        <v>200</v>
      </c>
      <c r="K957" s="747">
        <v>0</v>
      </c>
      <c r="L957" s="747">
        <v>0</v>
      </c>
      <c r="M957" s="743">
        <v>0</v>
      </c>
      <c r="N957" s="747">
        <v>0</v>
      </c>
    </row>
    <row r="958" spans="2:14" x14ac:dyDescent="0.25">
      <c r="B958" s="718" t="s">
        <v>1655</v>
      </c>
      <c r="C958" s="692" t="s">
        <v>1665</v>
      </c>
      <c r="D958" s="96" t="s">
        <v>647</v>
      </c>
      <c r="E958" s="747">
        <v>10</v>
      </c>
      <c r="F958" s="747">
        <v>0</v>
      </c>
      <c r="G958" s="747">
        <v>0</v>
      </c>
      <c r="H958" s="743">
        <v>0</v>
      </c>
      <c r="I958" s="747">
        <v>0</v>
      </c>
      <c r="J958" s="747">
        <v>20</v>
      </c>
      <c r="K958" s="747">
        <v>0</v>
      </c>
      <c r="L958" s="747">
        <v>0</v>
      </c>
      <c r="M958" s="743">
        <v>0</v>
      </c>
      <c r="N958" s="747">
        <v>0</v>
      </c>
    </row>
    <row r="959" spans="2:14" x14ac:dyDescent="0.25">
      <c r="B959" s="718" t="s">
        <v>1655</v>
      </c>
      <c r="C959" s="692" t="s">
        <v>1666</v>
      </c>
      <c r="D959" s="96" t="s">
        <v>647</v>
      </c>
      <c r="E959" s="747">
        <v>0</v>
      </c>
      <c r="F959" s="747">
        <v>0</v>
      </c>
      <c r="G959" s="747">
        <v>0</v>
      </c>
      <c r="H959" s="743">
        <v>0</v>
      </c>
      <c r="I959" s="747">
        <v>0</v>
      </c>
      <c r="J959" s="747">
        <v>30</v>
      </c>
      <c r="K959" s="747">
        <v>0</v>
      </c>
      <c r="L959" s="747">
        <v>0</v>
      </c>
      <c r="M959" s="743">
        <v>0</v>
      </c>
      <c r="N959" s="747">
        <v>0</v>
      </c>
    </row>
    <row r="960" spans="2:14" x14ac:dyDescent="0.25">
      <c r="B960" s="718" t="s">
        <v>1655</v>
      </c>
      <c r="C960" s="692" t="s">
        <v>1667</v>
      </c>
      <c r="D960" s="96" t="s">
        <v>647</v>
      </c>
      <c r="E960" s="747">
        <v>0</v>
      </c>
      <c r="F960" s="747">
        <v>0</v>
      </c>
      <c r="G960" s="747">
        <v>0</v>
      </c>
      <c r="H960" s="743">
        <v>0</v>
      </c>
      <c r="I960" s="747">
        <v>0</v>
      </c>
      <c r="J960" s="747">
        <v>6</v>
      </c>
      <c r="K960" s="747">
        <v>0</v>
      </c>
      <c r="L960" s="747">
        <v>0</v>
      </c>
      <c r="M960" s="743">
        <v>0</v>
      </c>
      <c r="N960" s="747">
        <v>0</v>
      </c>
    </row>
    <row r="961" spans="2:14" x14ac:dyDescent="0.25">
      <c r="B961" s="718" t="s">
        <v>1655</v>
      </c>
      <c r="C961" s="692" t="s">
        <v>1668</v>
      </c>
      <c r="D961" s="96" t="s">
        <v>647</v>
      </c>
      <c r="E961" s="747">
        <v>0</v>
      </c>
      <c r="F961" s="747">
        <v>0</v>
      </c>
      <c r="G961" s="747">
        <v>0</v>
      </c>
      <c r="H961" s="743">
        <v>0</v>
      </c>
      <c r="I961" s="747">
        <v>0</v>
      </c>
      <c r="J961" s="747">
        <v>20</v>
      </c>
      <c r="K961" s="747">
        <v>0</v>
      </c>
      <c r="L961" s="747">
        <v>0</v>
      </c>
      <c r="M961" s="743">
        <v>0</v>
      </c>
      <c r="N961" s="747">
        <v>0</v>
      </c>
    </row>
    <row r="962" spans="2:14" x14ac:dyDescent="0.25">
      <c r="B962" s="718" t="s">
        <v>1655</v>
      </c>
      <c r="C962" s="692" t="s">
        <v>1669</v>
      </c>
      <c r="D962" s="96" t="s">
        <v>647</v>
      </c>
      <c r="E962" s="747">
        <v>20</v>
      </c>
      <c r="F962" s="747">
        <v>0</v>
      </c>
      <c r="G962" s="747">
        <v>0</v>
      </c>
      <c r="H962" s="743">
        <v>0</v>
      </c>
      <c r="I962" s="747">
        <v>0</v>
      </c>
      <c r="J962" s="747">
        <v>20</v>
      </c>
      <c r="K962" s="747">
        <v>0</v>
      </c>
      <c r="L962" s="747">
        <v>0</v>
      </c>
      <c r="M962" s="743">
        <v>0</v>
      </c>
      <c r="N962" s="747">
        <v>0</v>
      </c>
    </row>
    <row r="963" spans="2:14" x14ac:dyDescent="0.25">
      <c r="B963" s="718" t="s">
        <v>1655</v>
      </c>
      <c r="C963" s="692" t="s">
        <v>1670</v>
      </c>
      <c r="D963" s="96" t="s">
        <v>647</v>
      </c>
      <c r="E963" s="747">
        <v>0</v>
      </c>
      <c r="F963" s="747">
        <v>0</v>
      </c>
      <c r="G963" s="747">
        <v>0</v>
      </c>
      <c r="H963" s="743">
        <v>0</v>
      </c>
      <c r="I963" s="747">
        <v>0</v>
      </c>
      <c r="J963" s="747">
        <v>200</v>
      </c>
      <c r="K963" s="747">
        <v>0</v>
      </c>
      <c r="L963" s="747">
        <v>0</v>
      </c>
      <c r="M963" s="743">
        <v>0</v>
      </c>
      <c r="N963" s="747">
        <v>0</v>
      </c>
    </row>
    <row r="964" spans="2:14" x14ac:dyDescent="0.25">
      <c r="B964" s="718" t="s">
        <v>1655</v>
      </c>
      <c r="C964" s="727" t="s">
        <v>2586</v>
      </c>
      <c r="D964" s="112" t="s">
        <v>34</v>
      </c>
      <c r="E964" s="747"/>
      <c r="F964" s="747"/>
      <c r="G964" s="747"/>
      <c r="H964" s="743"/>
      <c r="I964" s="747"/>
      <c r="J964" s="747"/>
      <c r="K964" s="747"/>
      <c r="L964" s="747"/>
      <c r="M964" s="743"/>
      <c r="N964" s="747"/>
    </row>
    <row r="965" spans="2:14" x14ac:dyDescent="0.25">
      <c r="B965" s="718" t="s">
        <v>1655</v>
      </c>
      <c r="C965" s="727" t="s">
        <v>2585</v>
      </c>
      <c r="D965" s="112" t="s">
        <v>34</v>
      </c>
      <c r="E965" s="747"/>
      <c r="F965" s="747"/>
      <c r="G965" s="747"/>
      <c r="H965" s="743"/>
      <c r="I965" s="747"/>
      <c r="J965" s="747"/>
      <c r="K965" s="747"/>
      <c r="L965" s="747"/>
      <c r="M965" s="743"/>
      <c r="N965" s="747"/>
    </row>
    <row r="966" spans="2:14" x14ac:dyDescent="0.25">
      <c r="B966" s="718" t="s">
        <v>1655</v>
      </c>
      <c r="C966" s="727" t="s">
        <v>2584</v>
      </c>
      <c r="D966" s="112" t="s">
        <v>34</v>
      </c>
      <c r="E966" s="747"/>
      <c r="F966" s="747"/>
      <c r="G966" s="747"/>
      <c r="H966" s="743"/>
      <c r="I966" s="747"/>
      <c r="J966" s="747"/>
      <c r="K966" s="747"/>
      <c r="L966" s="747"/>
      <c r="M966" s="743"/>
      <c r="N966" s="747"/>
    </row>
    <row r="967" spans="2:14" x14ac:dyDescent="0.25">
      <c r="B967" s="718" t="s">
        <v>1655</v>
      </c>
      <c r="C967" s="727" t="s">
        <v>2583</v>
      </c>
      <c r="D967" s="112" t="s">
        <v>34</v>
      </c>
      <c r="E967" s="747"/>
      <c r="F967" s="747"/>
      <c r="G967" s="747"/>
      <c r="H967" s="743"/>
      <c r="I967" s="747"/>
      <c r="J967" s="747"/>
      <c r="K967" s="747"/>
      <c r="L967" s="747"/>
      <c r="M967" s="743"/>
      <c r="N967" s="747"/>
    </row>
    <row r="968" spans="2:14" x14ac:dyDescent="0.25">
      <c r="B968" s="718" t="s">
        <v>1655</v>
      </c>
      <c r="C968" s="727" t="s">
        <v>2582</v>
      </c>
      <c r="D968" s="112" t="s">
        <v>34</v>
      </c>
      <c r="E968" s="747"/>
      <c r="F968" s="747"/>
      <c r="G968" s="747"/>
      <c r="H968" s="743"/>
      <c r="I968" s="747"/>
      <c r="J968" s="747"/>
      <c r="K968" s="747"/>
      <c r="L968" s="747"/>
      <c r="M968" s="743"/>
      <c r="N968" s="747"/>
    </row>
    <row r="969" spans="2:14" x14ac:dyDescent="0.25">
      <c r="B969" s="718" t="s">
        <v>1655</v>
      </c>
      <c r="C969" s="727" t="s">
        <v>2581</v>
      </c>
      <c r="D969" s="112" t="s">
        <v>34</v>
      </c>
      <c r="E969" s="747"/>
      <c r="F969" s="747"/>
      <c r="G969" s="747"/>
      <c r="H969" s="743"/>
      <c r="I969" s="747"/>
      <c r="J969" s="747"/>
      <c r="K969" s="747"/>
      <c r="L969" s="747"/>
      <c r="M969" s="743"/>
      <c r="N969" s="747"/>
    </row>
    <row r="970" spans="2:14" x14ac:dyDescent="0.25">
      <c r="B970" s="718" t="s">
        <v>1655</v>
      </c>
      <c r="C970" s="727" t="s">
        <v>2580</v>
      </c>
      <c r="D970" s="112" t="s">
        <v>34</v>
      </c>
      <c r="E970" s="747"/>
      <c r="F970" s="747"/>
      <c r="G970" s="747"/>
      <c r="H970" s="743"/>
      <c r="I970" s="747"/>
      <c r="J970" s="747"/>
      <c r="K970" s="747"/>
      <c r="L970" s="747"/>
      <c r="M970" s="743"/>
      <c r="N970" s="747"/>
    </row>
    <row r="971" spans="2:14" x14ac:dyDescent="0.25">
      <c r="B971" s="718" t="s">
        <v>1655</v>
      </c>
      <c r="C971" s="727" t="s">
        <v>2579</v>
      </c>
      <c r="D971" s="112" t="s">
        <v>34</v>
      </c>
      <c r="E971" s="747"/>
      <c r="F971" s="747"/>
      <c r="G971" s="747"/>
      <c r="H971" s="743"/>
      <c r="I971" s="747"/>
      <c r="J971" s="747"/>
      <c r="K971" s="747"/>
      <c r="L971" s="747"/>
      <c r="M971" s="743"/>
      <c r="N971" s="747"/>
    </row>
    <row r="972" spans="2:14" x14ac:dyDescent="0.25">
      <c r="B972" s="718" t="s">
        <v>1655</v>
      </c>
      <c r="C972" s="692" t="s">
        <v>1674</v>
      </c>
      <c r="D972" s="96" t="s">
        <v>686</v>
      </c>
      <c r="E972" s="747">
        <v>15</v>
      </c>
      <c r="F972" s="747">
        <v>0</v>
      </c>
      <c r="G972" s="747">
        <v>0</v>
      </c>
      <c r="H972" s="743">
        <v>0</v>
      </c>
      <c r="I972" s="747">
        <v>5</v>
      </c>
      <c r="J972" s="747">
        <v>30</v>
      </c>
      <c r="K972" s="747">
        <v>0</v>
      </c>
      <c r="L972" s="747">
        <v>20</v>
      </c>
      <c r="M972" s="743">
        <v>5</v>
      </c>
      <c r="N972" s="747">
        <v>5</v>
      </c>
    </row>
    <row r="973" spans="2:14" x14ac:dyDescent="0.25">
      <c r="B973" s="718" t="s">
        <v>1655</v>
      </c>
      <c r="C973" s="692" t="s">
        <v>1675</v>
      </c>
      <c r="D973" s="96" t="s">
        <v>686</v>
      </c>
      <c r="E973" s="747">
        <v>30</v>
      </c>
      <c r="F973" s="747">
        <v>0</v>
      </c>
      <c r="G973" s="747">
        <v>0</v>
      </c>
      <c r="H973" s="743">
        <v>0</v>
      </c>
      <c r="I973" s="747">
        <v>5</v>
      </c>
      <c r="J973" s="747">
        <v>50</v>
      </c>
      <c r="K973" s="747">
        <v>0</v>
      </c>
      <c r="L973" s="747">
        <v>80</v>
      </c>
      <c r="M973" s="743">
        <v>0</v>
      </c>
      <c r="N973" s="747">
        <v>15</v>
      </c>
    </row>
    <row r="974" spans="2:14" x14ac:dyDescent="0.25">
      <c r="B974" s="718" t="s">
        <v>1655</v>
      </c>
      <c r="C974" s="692" t="s">
        <v>1676</v>
      </c>
      <c r="D974" s="96" t="s">
        <v>686</v>
      </c>
      <c r="E974" s="747">
        <v>5</v>
      </c>
      <c r="F974" s="747">
        <v>0</v>
      </c>
      <c r="G974" s="747">
        <v>0</v>
      </c>
      <c r="H974" s="743">
        <v>0</v>
      </c>
      <c r="I974" s="747">
        <v>0</v>
      </c>
      <c r="J974" s="747">
        <v>10</v>
      </c>
      <c r="K974" s="747">
        <v>0</v>
      </c>
      <c r="L974" s="747">
        <v>20</v>
      </c>
      <c r="M974" s="743">
        <v>5</v>
      </c>
      <c r="N974" s="747">
        <v>5</v>
      </c>
    </row>
    <row r="975" spans="2:14" x14ac:dyDescent="0.25">
      <c r="B975" s="718" t="s">
        <v>1655</v>
      </c>
      <c r="C975" s="692" t="s">
        <v>1677</v>
      </c>
      <c r="D975" s="96" t="s">
        <v>686</v>
      </c>
      <c r="E975" s="747">
        <v>200</v>
      </c>
      <c r="F975" s="747">
        <v>0</v>
      </c>
      <c r="G975" s="747">
        <v>0</v>
      </c>
      <c r="H975" s="743">
        <v>0</v>
      </c>
      <c r="I975" s="747">
        <v>0</v>
      </c>
      <c r="J975" s="747">
        <v>300</v>
      </c>
      <c r="K975" s="747">
        <v>0</v>
      </c>
      <c r="L975" s="747">
        <v>0</v>
      </c>
      <c r="M975" s="743">
        <v>0</v>
      </c>
      <c r="N975" s="747">
        <v>0</v>
      </c>
    </row>
    <row r="976" spans="2:14" x14ac:dyDescent="0.25">
      <c r="B976" s="718" t="s">
        <v>1655</v>
      </c>
      <c r="C976" s="692" t="s">
        <v>1678</v>
      </c>
      <c r="D976" s="96" t="s">
        <v>686</v>
      </c>
      <c r="E976" s="747">
        <v>500</v>
      </c>
      <c r="F976" s="747">
        <v>0</v>
      </c>
      <c r="G976" s="747">
        <v>0</v>
      </c>
      <c r="H976" s="743">
        <v>0</v>
      </c>
      <c r="I976" s="747">
        <v>0</v>
      </c>
      <c r="J976" s="747">
        <v>800</v>
      </c>
      <c r="K976" s="747">
        <v>0</v>
      </c>
      <c r="L976" s="747">
        <v>0</v>
      </c>
      <c r="M976" s="743">
        <v>0</v>
      </c>
      <c r="N976" s="747">
        <v>0</v>
      </c>
    </row>
    <row r="977" spans="2:14" x14ac:dyDescent="0.25">
      <c r="B977" s="718" t="s">
        <v>1655</v>
      </c>
      <c r="C977" s="692" t="s">
        <v>1679</v>
      </c>
      <c r="D977" s="96" t="s">
        <v>686</v>
      </c>
      <c r="E977" s="747">
        <v>700</v>
      </c>
      <c r="F977" s="747">
        <v>0</v>
      </c>
      <c r="G977" s="747">
        <v>0</v>
      </c>
      <c r="H977" s="743">
        <v>0</v>
      </c>
      <c r="I977" s="747">
        <v>0</v>
      </c>
      <c r="J977" s="747">
        <v>3000</v>
      </c>
      <c r="K977" s="747">
        <v>0</v>
      </c>
      <c r="L977" s="747">
        <v>0</v>
      </c>
      <c r="M977" s="743">
        <v>0</v>
      </c>
      <c r="N977" s="747">
        <v>0</v>
      </c>
    </row>
    <row r="978" spans="2:14" x14ac:dyDescent="0.25">
      <c r="B978" s="657" t="s">
        <v>1655</v>
      </c>
      <c r="C978" s="692" t="s">
        <v>1680</v>
      </c>
      <c r="D978" s="96" t="s">
        <v>686</v>
      </c>
      <c r="E978" s="747">
        <v>400</v>
      </c>
      <c r="F978" s="747">
        <v>0</v>
      </c>
      <c r="G978" s="747">
        <v>0</v>
      </c>
      <c r="H978" s="743">
        <v>0</v>
      </c>
      <c r="I978" s="747">
        <v>0</v>
      </c>
      <c r="J978" s="747">
        <v>2000</v>
      </c>
      <c r="K978" s="747">
        <v>0</v>
      </c>
      <c r="L978" s="747">
        <v>0</v>
      </c>
      <c r="M978" s="743">
        <v>0</v>
      </c>
      <c r="N978" s="747">
        <v>0</v>
      </c>
    </row>
    <row r="979" spans="2:14" ht="15.75" x14ac:dyDescent="0.25">
      <c r="B979" s="527" t="s">
        <v>2675</v>
      </c>
      <c r="C979" s="694" t="s">
        <v>2676</v>
      </c>
      <c r="D979" s="96" t="s">
        <v>686</v>
      </c>
      <c r="E979" s="747"/>
      <c r="F979" s="747"/>
      <c r="G979" s="747"/>
      <c r="H979" s="743"/>
      <c r="I979" s="747"/>
      <c r="J979" s="752">
        <v>77</v>
      </c>
      <c r="K979" s="747"/>
      <c r="L979" s="747"/>
      <c r="M979" s="743"/>
      <c r="N979" s="747"/>
    </row>
    <row r="980" spans="2:14" ht="31.5" x14ac:dyDescent="0.25">
      <c r="B980" s="521" t="s">
        <v>2675</v>
      </c>
      <c r="C980" s="694" t="s">
        <v>2677</v>
      </c>
      <c r="D980" s="96" t="s">
        <v>686</v>
      </c>
      <c r="E980" s="747"/>
      <c r="F980" s="747"/>
      <c r="G980" s="747"/>
      <c r="H980" s="743"/>
      <c r="I980" s="747"/>
      <c r="J980" s="752">
        <v>10</v>
      </c>
      <c r="K980" s="747"/>
      <c r="L980" s="747"/>
      <c r="M980" s="743"/>
      <c r="N980" s="747"/>
    </row>
    <row r="981" spans="2:14" ht="15.75" x14ac:dyDescent="0.25">
      <c r="B981" s="521" t="s">
        <v>2675</v>
      </c>
      <c r="C981" s="694" t="s">
        <v>2678</v>
      </c>
      <c r="D981" s="96" t="s">
        <v>686</v>
      </c>
      <c r="E981" s="747"/>
      <c r="F981" s="747"/>
      <c r="G981" s="747"/>
      <c r="H981" s="743"/>
      <c r="I981" s="747"/>
      <c r="J981" s="752">
        <v>118</v>
      </c>
      <c r="K981" s="747"/>
      <c r="L981" s="747"/>
      <c r="M981" s="743"/>
      <c r="N981" s="747"/>
    </row>
    <row r="982" spans="2:14" ht="15.75" x14ac:dyDescent="0.25">
      <c r="B982" s="521" t="s">
        <v>2675</v>
      </c>
      <c r="C982" s="694" t="s">
        <v>2679</v>
      </c>
      <c r="D982" s="96" t="s">
        <v>686</v>
      </c>
      <c r="E982" s="747"/>
      <c r="F982" s="747"/>
      <c r="G982" s="747"/>
      <c r="H982" s="743"/>
      <c r="I982" s="747"/>
      <c r="J982" s="752">
        <v>210</v>
      </c>
      <c r="K982" s="747"/>
      <c r="L982" s="747"/>
      <c r="M982" s="743"/>
      <c r="N982" s="747"/>
    </row>
    <row r="983" spans="2:14" ht="15.75" x14ac:dyDescent="0.25">
      <c r="B983" s="521" t="s">
        <v>2675</v>
      </c>
      <c r="C983" s="694" t="s">
        <v>2680</v>
      </c>
      <c r="D983" s="96" t="s">
        <v>686</v>
      </c>
      <c r="E983" s="747"/>
      <c r="F983" s="747"/>
      <c r="G983" s="747"/>
      <c r="H983" s="743"/>
      <c r="I983" s="747"/>
      <c r="J983" s="752">
        <v>259</v>
      </c>
      <c r="K983" s="747"/>
      <c r="L983" s="747"/>
      <c r="M983" s="743"/>
      <c r="N983" s="747"/>
    </row>
    <row r="984" spans="2:14" ht="15.75" x14ac:dyDescent="0.25">
      <c r="B984" s="521" t="s">
        <v>2675</v>
      </c>
      <c r="C984" s="694" t="s">
        <v>2681</v>
      </c>
      <c r="D984" s="96" t="s">
        <v>686</v>
      </c>
      <c r="E984" s="747"/>
      <c r="F984" s="747"/>
      <c r="G984" s="747"/>
      <c r="H984" s="743"/>
      <c r="I984" s="747"/>
      <c r="J984" s="752">
        <v>21</v>
      </c>
      <c r="K984" s="747"/>
      <c r="L984" s="747"/>
      <c r="M984" s="743"/>
      <c r="N984" s="747"/>
    </row>
    <row r="985" spans="2:14" ht="31.5" x14ac:dyDescent="0.25">
      <c r="B985" s="521" t="s">
        <v>2675</v>
      </c>
      <c r="C985" s="694" t="s">
        <v>2682</v>
      </c>
      <c r="D985" s="96" t="s">
        <v>686</v>
      </c>
      <c r="E985" s="747"/>
      <c r="F985" s="747"/>
      <c r="G985" s="747"/>
      <c r="H985" s="743"/>
      <c r="I985" s="747"/>
      <c r="J985" s="752">
        <v>31</v>
      </c>
      <c r="K985" s="747"/>
      <c r="L985" s="747"/>
      <c r="M985" s="743"/>
      <c r="N985" s="747"/>
    </row>
    <row r="986" spans="2:14" ht="15.75" x14ac:dyDescent="0.25">
      <c r="B986" s="521" t="s">
        <v>2675</v>
      </c>
      <c r="C986" s="694" t="s">
        <v>2683</v>
      </c>
      <c r="D986" s="96" t="s">
        <v>686</v>
      </c>
      <c r="E986" s="747"/>
      <c r="F986" s="747"/>
      <c r="G986" s="747"/>
      <c r="H986" s="743"/>
      <c r="I986" s="747"/>
      <c r="J986" s="752">
        <v>42</v>
      </c>
      <c r="K986" s="747"/>
      <c r="L986" s="747"/>
      <c r="M986" s="743"/>
      <c r="N986" s="747"/>
    </row>
    <row r="987" spans="2:14" ht="15.75" x14ac:dyDescent="0.25">
      <c r="B987" s="521" t="s">
        <v>2675</v>
      </c>
      <c r="C987" s="694" t="s">
        <v>2684</v>
      </c>
      <c r="D987" s="96" t="s">
        <v>686</v>
      </c>
      <c r="E987" s="747"/>
      <c r="F987" s="747"/>
      <c r="G987" s="747"/>
      <c r="H987" s="743"/>
      <c r="I987" s="747"/>
      <c r="J987" s="752">
        <v>1</v>
      </c>
      <c r="K987" s="747"/>
      <c r="L987" s="747"/>
      <c r="M987" s="743"/>
      <c r="N987" s="747"/>
    </row>
    <row r="988" spans="2:14" ht="15.75" x14ac:dyDescent="0.25">
      <c r="B988" s="521" t="s">
        <v>2675</v>
      </c>
      <c r="C988" s="694" t="s">
        <v>2685</v>
      </c>
      <c r="D988" s="96" t="s">
        <v>686</v>
      </c>
      <c r="E988" s="747"/>
      <c r="F988" s="747"/>
      <c r="G988" s="747"/>
      <c r="H988" s="743"/>
      <c r="I988" s="747"/>
      <c r="J988" s="752">
        <v>1</v>
      </c>
      <c r="K988" s="747"/>
      <c r="L988" s="747"/>
      <c r="M988" s="743"/>
      <c r="N988" s="747"/>
    </row>
    <row r="989" spans="2:14" ht="47.25" x14ac:dyDescent="0.25">
      <c r="B989" s="521" t="s">
        <v>2675</v>
      </c>
      <c r="C989" s="694" t="s">
        <v>2686</v>
      </c>
      <c r="D989" s="96" t="s">
        <v>686</v>
      </c>
      <c r="E989" s="747"/>
      <c r="F989" s="747"/>
      <c r="G989" s="747"/>
      <c r="H989" s="743"/>
      <c r="I989" s="747"/>
      <c r="J989" s="752">
        <v>12</v>
      </c>
      <c r="K989" s="747"/>
      <c r="L989" s="747"/>
      <c r="M989" s="743"/>
      <c r="N989" s="747"/>
    </row>
    <row r="990" spans="2:14" ht="15.75" x14ac:dyDescent="0.25">
      <c r="B990" s="521" t="s">
        <v>2675</v>
      </c>
      <c r="C990" s="694" t="s">
        <v>2687</v>
      </c>
      <c r="D990" s="96" t="s">
        <v>686</v>
      </c>
      <c r="E990" s="747"/>
      <c r="F990" s="747"/>
      <c r="G990" s="747"/>
      <c r="H990" s="743"/>
      <c r="I990" s="747"/>
      <c r="J990" s="752">
        <v>1</v>
      </c>
      <c r="K990" s="747"/>
      <c r="L990" s="747"/>
      <c r="M990" s="743"/>
      <c r="N990" s="747"/>
    </row>
    <row r="991" spans="2:14" ht="31.5" x14ac:dyDescent="0.25">
      <c r="B991" s="521" t="s">
        <v>2675</v>
      </c>
      <c r="C991" s="694" t="s">
        <v>2688</v>
      </c>
      <c r="D991" s="96" t="s">
        <v>686</v>
      </c>
      <c r="E991" s="747"/>
      <c r="F991" s="747"/>
      <c r="G991" s="747"/>
      <c r="H991" s="743"/>
      <c r="I991" s="747"/>
      <c r="J991" s="752">
        <v>75</v>
      </c>
      <c r="K991" s="747"/>
      <c r="L991" s="747"/>
      <c r="M991" s="743"/>
      <c r="N991" s="747"/>
    </row>
    <row r="992" spans="2:14" ht="31.5" x14ac:dyDescent="0.25">
      <c r="B992" s="521" t="s">
        <v>2675</v>
      </c>
      <c r="C992" s="694" t="s">
        <v>2689</v>
      </c>
      <c r="D992" s="96" t="s">
        <v>686</v>
      </c>
      <c r="E992" s="747"/>
      <c r="F992" s="747"/>
      <c r="G992" s="747"/>
      <c r="H992" s="743"/>
      <c r="I992" s="747"/>
      <c r="J992" s="752">
        <v>75</v>
      </c>
      <c r="K992" s="747"/>
      <c r="L992" s="747"/>
      <c r="M992" s="743"/>
      <c r="N992" s="747"/>
    </row>
    <row r="993" spans="2:14" ht="15.75" x14ac:dyDescent="0.25">
      <c r="B993" s="521" t="s">
        <v>2675</v>
      </c>
      <c r="C993" s="694" t="s">
        <v>2690</v>
      </c>
      <c r="D993" s="96" t="s">
        <v>686</v>
      </c>
      <c r="E993" s="747"/>
      <c r="F993" s="747"/>
      <c r="G993" s="747"/>
      <c r="H993" s="743"/>
      <c r="I993" s="747"/>
      <c r="J993" s="752">
        <v>64</v>
      </c>
      <c r="K993" s="747"/>
      <c r="L993" s="747"/>
      <c r="M993" s="743"/>
      <c r="N993" s="747"/>
    </row>
    <row r="994" spans="2:14" ht="15.75" x14ac:dyDescent="0.25">
      <c r="B994" s="521" t="s">
        <v>2675</v>
      </c>
      <c r="C994" s="694" t="s">
        <v>2691</v>
      </c>
      <c r="D994" s="96" t="s">
        <v>686</v>
      </c>
      <c r="E994" s="747"/>
      <c r="F994" s="747"/>
      <c r="G994" s="747"/>
      <c r="H994" s="743"/>
      <c r="I994" s="747"/>
      <c r="J994" s="752">
        <v>51</v>
      </c>
      <c r="K994" s="747"/>
      <c r="L994" s="747"/>
      <c r="M994" s="743"/>
      <c r="N994" s="747"/>
    </row>
    <row r="995" spans="2:14" ht="31.5" x14ac:dyDescent="0.25">
      <c r="B995" s="521" t="s">
        <v>2675</v>
      </c>
      <c r="C995" s="694" t="s">
        <v>2692</v>
      </c>
      <c r="D995" s="96" t="s">
        <v>686</v>
      </c>
      <c r="E995" s="747"/>
      <c r="F995" s="747"/>
      <c r="G995" s="747"/>
      <c r="H995" s="743"/>
      <c r="I995" s="747"/>
      <c r="J995" s="752">
        <v>55</v>
      </c>
      <c r="K995" s="747"/>
      <c r="L995" s="747"/>
      <c r="M995" s="743"/>
      <c r="N995" s="747"/>
    </row>
    <row r="996" spans="2:14" ht="15.75" x14ac:dyDescent="0.25">
      <c r="B996" s="521" t="s">
        <v>2675</v>
      </c>
      <c r="C996" s="694" t="s">
        <v>2693</v>
      </c>
      <c r="D996" s="96" t="s">
        <v>686</v>
      </c>
      <c r="E996" s="747"/>
      <c r="F996" s="747"/>
      <c r="G996" s="747"/>
      <c r="H996" s="743"/>
      <c r="I996" s="747"/>
      <c r="J996" s="752">
        <v>7</v>
      </c>
      <c r="K996" s="747"/>
      <c r="L996" s="747"/>
      <c r="M996" s="743"/>
      <c r="N996" s="747"/>
    </row>
    <row r="997" spans="2:14" ht="15.75" x14ac:dyDescent="0.25">
      <c r="B997" s="521" t="s">
        <v>2675</v>
      </c>
      <c r="C997" s="694" t="s">
        <v>2694</v>
      </c>
      <c r="D997" s="96" t="s">
        <v>686</v>
      </c>
      <c r="E997" s="747"/>
      <c r="F997" s="747"/>
      <c r="G997" s="747"/>
      <c r="H997" s="743"/>
      <c r="I997" s="747"/>
      <c r="J997" s="752">
        <v>23</v>
      </c>
      <c r="K997" s="747"/>
      <c r="L997" s="747"/>
      <c r="M997" s="743"/>
      <c r="N997" s="747"/>
    </row>
    <row r="998" spans="2:14" ht="31.5" x14ac:dyDescent="0.25">
      <c r="B998" s="521" t="s">
        <v>2675</v>
      </c>
      <c r="C998" s="694" t="s">
        <v>2695</v>
      </c>
      <c r="D998" s="96" t="s">
        <v>686</v>
      </c>
      <c r="E998" s="747"/>
      <c r="F998" s="747"/>
      <c r="G998" s="747"/>
      <c r="H998" s="743"/>
      <c r="I998" s="747"/>
      <c r="J998" s="752">
        <v>196</v>
      </c>
      <c r="K998" s="747"/>
      <c r="L998" s="747"/>
      <c r="M998" s="743"/>
      <c r="N998" s="747"/>
    </row>
    <row r="999" spans="2:14" ht="15.75" x14ac:dyDescent="0.25">
      <c r="B999" s="521" t="s">
        <v>2675</v>
      </c>
      <c r="C999" s="694" t="s">
        <v>2696</v>
      </c>
      <c r="D999" s="96" t="s">
        <v>686</v>
      </c>
      <c r="E999" s="747"/>
      <c r="F999" s="747"/>
      <c r="G999" s="747"/>
      <c r="H999" s="743"/>
      <c r="I999" s="747"/>
      <c r="J999" s="752">
        <v>1</v>
      </c>
      <c r="K999" s="747"/>
      <c r="L999" s="747"/>
      <c r="M999" s="743"/>
      <c r="N999" s="747"/>
    </row>
    <row r="1000" spans="2:14" ht="15.75" x14ac:dyDescent="0.25">
      <c r="B1000" s="521" t="s">
        <v>2675</v>
      </c>
      <c r="C1000" s="694" t="s">
        <v>2697</v>
      </c>
      <c r="D1000" s="96" t="s">
        <v>686</v>
      </c>
      <c r="E1000" s="747"/>
      <c r="F1000" s="747"/>
      <c r="G1000" s="747"/>
      <c r="H1000" s="743"/>
      <c r="I1000" s="747"/>
      <c r="J1000" s="752">
        <v>43</v>
      </c>
      <c r="K1000" s="747"/>
      <c r="L1000" s="747"/>
      <c r="M1000" s="743"/>
      <c r="N1000" s="747"/>
    </row>
    <row r="1001" spans="2:14" ht="15.75" x14ac:dyDescent="0.25">
      <c r="B1001" s="521" t="s">
        <v>2675</v>
      </c>
      <c r="C1001" s="694" t="s">
        <v>2698</v>
      </c>
      <c r="D1001" s="96" t="s">
        <v>686</v>
      </c>
      <c r="E1001" s="747"/>
      <c r="F1001" s="747"/>
      <c r="G1001" s="747"/>
      <c r="H1001" s="743"/>
      <c r="I1001" s="747"/>
      <c r="J1001" s="752">
        <v>50</v>
      </c>
      <c r="K1001" s="747"/>
      <c r="L1001" s="747"/>
      <c r="M1001" s="743"/>
      <c r="N1001" s="747"/>
    </row>
    <row r="1002" spans="2:14" ht="15.75" x14ac:dyDescent="0.25">
      <c r="B1002" s="521" t="s">
        <v>2675</v>
      </c>
      <c r="C1002" s="694" t="s">
        <v>2699</v>
      </c>
      <c r="D1002" s="96" t="s">
        <v>686</v>
      </c>
      <c r="E1002" s="747"/>
      <c r="F1002" s="747"/>
      <c r="G1002" s="747"/>
      <c r="H1002" s="743"/>
      <c r="I1002" s="747"/>
      <c r="J1002" s="752">
        <v>1</v>
      </c>
      <c r="K1002" s="747"/>
      <c r="L1002" s="747"/>
      <c r="M1002" s="743"/>
      <c r="N1002" s="747"/>
    </row>
    <row r="1003" spans="2:14" ht="31.5" x14ac:dyDescent="0.25">
      <c r="B1003" s="521" t="s">
        <v>2675</v>
      </c>
      <c r="C1003" s="694" t="s">
        <v>2700</v>
      </c>
      <c r="D1003" s="96" t="s">
        <v>686</v>
      </c>
      <c r="E1003" s="747"/>
      <c r="F1003" s="747"/>
      <c r="G1003" s="747"/>
      <c r="H1003" s="743"/>
      <c r="I1003" s="747"/>
      <c r="J1003" s="752">
        <v>1</v>
      </c>
      <c r="K1003" s="747"/>
      <c r="L1003" s="747"/>
      <c r="M1003" s="743"/>
      <c r="N1003" s="747"/>
    </row>
    <row r="1004" spans="2:14" ht="15.75" x14ac:dyDescent="0.25">
      <c r="B1004" s="521" t="s">
        <v>2675</v>
      </c>
      <c r="C1004" s="694" t="s">
        <v>2701</v>
      </c>
      <c r="D1004" s="96" t="s">
        <v>686</v>
      </c>
      <c r="E1004" s="747"/>
      <c r="F1004" s="747"/>
      <c r="G1004" s="747"/>
      <c r="H1004" s="743"/>
      <c r="I1004" s="747"/>
      <c r="J1004" s="752">
        <v>31</v>
      </c>
      <c r="K1004" s="747"/>
      <c r="L1004" s="747"/>
      <c r="M1004" s="743"/>
      <c r="N1004" s="747"/>
    </row>
    <row r="1005" spans="2:14" ht="15.75" x14ac:dyDescent="0.25">
      <c r="B1005" s="521" t="s">
        <v>2675</v>
      </c>
      <c r="C1005" s="694" t="s">
        <v>2702</v>
      </c>
      <c r="D1005" s="96" t="s">
        <v>686</v>
      </c>
      <c r="E1005" s="747"/>
      <c r="F1005" s="747"/>
      <c r="G1005" s="747"/>
      <c r="H1005" s="743"/>
      <c r="I1005" s="747"/>
      <c r="J1005" s="752">
        <v>1</v>
      </c>
      <c r="K1005" s="747"/>
      <c r="L1005" s="747"/>
      <c r="M1005" s="743"/>
      <c r="N1005" s="747"/>
    </row>
    <row r="1006" spans="2:14" ht="15.75" x14ac:dyDescent="0.25">
      <c r="B1006" s="521" t="s">
        <v>2675</v>
      </c>
      <c r="C1006" s="694" t="s">
        <v>2703</v>
      </c>
      <c r="D1006" s="96" t="s">
        <v>686</v>
      </c>
      <c r="E1006" s="747"/>
      <c r="F1006" s="747"/>
      <c r="G1006" s="747"/>
      <c r="H1006" s="743"/>
      <c r="I1006" s="747"/>
      <c r="J1006" s="752">
        <v>33</v>
      </c>
      <c r="K1006" s="747"/>
      <c r="L1006" s="747"/>
      <c r="M1006" s="743"/>
      <c r="N1006" s="747"/>
    </row>
    <row r="1007" spans="2:14" ht="31.5" x14ac:dyDescent="0.25">
      <c r="B1007" s="521" t="s">
        <v>2675</v>
      </c>
      <c r="C1007" s="694" t="s">
        <v>2704</v>
      </c>
      <c r="D1007" s="96" t="s">
        <v>686</v>
      </c>
      <c r="E1007" s="747"/>
      <c r="F1007" s="747"/>
      <c r="G1007" s="747"/>
      <c r="H1007" s="743"/>
      <c r="I1007" s="747"/>
      <c r="J1007" s="752">
        <v>113</v>
      </c>
      <c r="K1007" s="747"/>
      <c r="L1007" s="747"/>
      <c r="M1007" s="743"/>
      <c r="N1007" s="747"/>
    </row>
    <row r="1008" spans="2:14" ht="15.75" x14ac:dyDescent="0.25">
      <c r="B1008" s="521" t="s">
        <v>2675</v>
      </c>
      <c r="C1008" s="694" t="s">
        <v>2705</v>
      </c>
      <c r="D1008" s="96" t="s">
        <v>686</v>
      </c>
      <c r="E1008" s="747"/>
      <c r="F1008" s="747"/>
      <c r="G1008" s="747"/>
      <c r="H1008" s="743"/>
      <c r="I1008" s="747"/>
      <c r="J1008" s="752">
        <v>11</v>
      </c>
      <c r="K1008" s="747"/>
      <c r="L1008" s="747"/>
      <c r="M1008" s="743"/>
      <c r="N1008" s="747"/>
    </row>
    <row r="1009" spans="2:14" ht="15.75" x14ac:dyDescent="0.25">
      <c r="B1009" s="521" t="s">
        <v>2675</v>
      </c>
      <c r="C1009" s="694" t="s">
        <v>2706</v>
      </c>
      <c r="D1009" s="96" t="s">
        <v>686</v>
      </c>
      <c r="E1009" s="747"/>
      <c r="F1009" s="747"/>
      <c r="G1009" s="747"/>
      <c r="H1009" s="743"/>
      <c r="I1009" s="747"/>
      <c r="J1009" s="752">
        <v>11</v>
      </c>
      <c r="K1009" s="747"/>
      <c r="L1009" s="747"/>
      <c r="M1009" s="743"/>
      <c r="N1009" s="747"/>
    </row>
    <row r="1010" spans="2:14" ht="31.5" x14ac:dyDescent="0.25">
      <c r="B1010" s="521" t="s">
        <v>2675</v>
      </c>
      <c r="C1010" s="694" t="s">
        <v>2707</v>
      </c>
      <c r="D1010" s="96" t="s">
        <v>686</v>
      </c>
      <c r="E1010" s="747"/>
      <c r="F1010" s="747"/>
      <c r="G1010" s="747"/>
      <c r="H1010" s="743"/>
      <c r="I1010" s="747"/>
      <c r="J1010" s="752">
        <v>1</v>
      </c>
      <c r="K1010" s="747"/>
      <c r="L1010" s="747"/>
      <c r="M1010" s="743"/>
      <c r="N1010" s="747"/>
    </row>
    <row r="1011" spans="2:14" ht="15.75" x14ac:dyDescent="0.25">
      <c r="B1011" s="521" t="s">
        <v>2675</v>
      </c>
      <c r="C1011" s="694" t="s">
        <v>2708</v>
      </c>
      <c r="D1011" s="96" t="s">
        <v>686</v>
      </c>
      <c r="E1011" s="747"/>
      <c r="F1011" s="747"/>
      <c r="G1011" s="747"/>
      <c r="H1011" s="743"/>
      <c r="I1011" s="747"/>
      <c r="J1011" s="752">
        <v>1</v>
      </c>
      <c r="K1011" s="747"/>
      <c r="L1011" s="747"/>
      <c r="M1011" s="743"/>
      <c r="N1011" s="747"/>
    </row>
    <row r="1012" spans="2:14" ht="15.75" x14ac:dyDescent="0.25">
      <c r="B1012" s="521" t="s">
        <v>2675</v>
      </c>
      <c r="C1012" s="694" t="s">
        <v>2709</v>
      </c>
      <c r="D1012" s="96" t="s">
        <v>686</v>
      </c>
      <c r="E1012" s="747"/>
      <c r="F1012" s="747"/>
      <c r="G1012" s="747"/>
      <c r="H1012" s="743"/>
      <c r="I1012" s="747"/>
      <c r="J1012" s="752">
        <v>1</v>
      </c>
      <c r="K1012" s="747"/>
      <c r="L1012" s="747"/>
      <c r="M1012" s="743"/>
      <c r="N1012" s="747"/>
    </row>
    <row r="1013" spans="2:14" ht="15.75" x14ac:dyDescent="0.25">
      <c r="B1013" s="521" t="s">
        <v>2675</v>
      </c>
      <c r="C1013" s="694" t="s">
        <v>2710</v>
      </c>
      <c r="D1013" s="96" t="s">
        <v>686</v>
      </c>
      <c r="E1013" s="747"/>
      <c r="F1013" s="747"/>
      <c r="G1013" s="747"/>
      <c r="H1013" s="743"/>
      <c r="I1013" s="747"/>
      <c r="J1013" s="752">
        <v>26</v>
      </c>
      <c r="K1013" s="747"/>
      <c r="L1013" s="747"/>
      <c r="M1013" s="743"/>
      <c r="N1013" s="747"/>
    </row>
    <row r="1014" spans="2:14" ht="15.75" x14ac:dyDescent="0.25">
      <c r="B1014" s="521" t="s">
        <v>2675</v>
      </c>
      <c r="C1014" s="694" t="s">
        <v>2711</v>
      </c>
      <c r="D1014" s="96" t="s">
        <v>686</v>
      </c>
      <c r="E1014" s="747"/>
      <c r="F1014" s="747"/>
      <c r="G1014" s="747"/>
      <c r="H1014" s="743"/>
      <c r="I1014" s="747"/>
      <c r="J1014" s="752">
        <v>1</v>
      </c>
      <c r="K1014" s="747"/>
      <c r="L1014" s="747"/>
      <c r="M1014" s="743"/>
      <c r="N1014" s="747"/>
    </row>
    <row r="1015" spans="2:14" ht="15.75" x14ac:dyDescent="0.25">
      <c r="B1015" s="521" t="s">
        <v>2675</v>
      </c>
      <c r="C1015" s="694" t="s">
        <v>2712</v>
      </c>
      <c r="D1015" s="96" t="s">
        <v>686</v>
      </c>
      <c r="E1015" s="747"/>
      <c r="F1015" s="747"/>
      <c r="G1015" s="747"/>
      <c r="H1015" s="743"/>
      <c r="I1015" s="747"/>
      <c r="J1015" s="752">
        <v>333</v>
      </c>
      <c r="K1015" s="747"/>
      <c r="L1015" s="747"/>
      <c r="M1015" s="743"/>
      <c r="N1015" s="747"/>
    </row>
    <row r="1016" spans="2:14" ht="31.5" x14ac:dyDescent="0.25">
      <c r="B1016" s="521" t="s">
        <v>2675</v>
      </c>
      <c r="C1016" s="694" t="s">
        <v>2713</v>
      </c>
      <c r="D1016" s="96" t="s">
        <v>686</v>
      </c>
      <c r="E1016" s="747"/>
      <c r="F1016" s="747"/>
      <c r="G1016" s="747"/>
      <c r="H1016" s="743"/>
      <c r="I1016" s="747"/>
      <c r="J1016" s="752">
        <v>1</v>
      </c>
      <c r="K1016" s="747"/>
      <c r="L1016" s="747"/>
      <c r="M1016" s="743"/>
      <c r="N1016" s="747"/>
    </row>
    <row r="1017" spans="2:14" ht="15.75" x14ac:dyDescent="0.25">
      <c r="B1017" s="521" t="s">
        <v>2675</v>
      </c>
      <c r="C1017" s="694" t="s">
        <v>2714</v>
      </c>
      <c r="D1017" s="96" t="s">
        <v>686</v>
      </c>
      <c r="E1017" s="747"/>
      <c r="F1017" s="747"/>
      <c r="G1017" s="747"/>
      <c r="H1017" s="743"/>
      <c r="I1017" s="747"/>
      <c r="J1017" s="752">
        <v>94</v>
      </c>
      <c r="K1017" s="747"/>
      <c r="L1017" s="747"/>
      <c r="M1017" s="743"/>
      <c r="N1017" s="747"/>
    </row>
    <row r="1018" spans="2:14" ht="15.75" x14ac:dyDescent="0.25">
      <c r="B1018" s="521" t="s">
        <v>2675</v>
      </c>
      <c r="C1018" s="694" t="s">
        <v>2715</v>
      </c>
      <c r="D1018" s="96" t="s">
        <v>686</v>
      </c>
      <c r="E1018" s="747"/>
      <c r="F1018" s="747"/>
      <c r="G1018" s="747"/>
      <c r="H1018" s="743"/>
      <c r="I1018" s="747"/>
      <c r="J1018" s="752">
        <v>94</v>
      </c>
      <c r="K1018" s="747"/>
      <c r="L1018" s="747"/>
      <c r="M1018" s="743"/>
      <c r="N1018" s="747"/>
    </row>
    <row r="1019" spans="2:14" ht="15.75" x14ac:dyDescent="0.25">
      <c r="B1019" s="521" t="s">
        <v>2675</v>
      </c>
      <c r="C1019" s="694" t="s">
        <v>2716</v>
      </c>
      <c r="D1019" s="96" t="s">
        <v>686</v>
      </c>
      <c r="E1019" s="747"/>
      <c r="F1019" s="747"/>
      <c r="G1019" s="747"/>
      <c r="H1019" s="743"/>
      <c r="I1019" s="747"/>
      <c r="J1019" s="752">
        <v>94</v>
      </c>
      <c r="K1019" s="747"/>
      <c r="L1019" s="747"/>
      <c r="M1019" s="743"/>
      <c r="N1019" s="747"/>
    </row>
    <row r="1020" spans="2:14" ht="31.5" x14ac:dyDescent="0.25">
      <c r="B1020" s="521" t="s">
        <v>2675</v>
      </c>
      <c r="C1020" s="694" t="s">
        <v>1290</v>
      </c>
      <c r="D1020" s="96" t="s">
        <v>686</v>
      </c>
      <c r="E1020" s="747"/>
      <c r="F1020" s="747"/>
      <c r="G1020" s="747"/>
      <c r="H1020" s="743"/>
      <c r="I1020" s="747"/>
      <c r="J1020" s="752">
        <v>1</v>
      </c>
      <c r="K1020" s="747"/>
      <c r="L1020" s="747"/>
      <c r="M1020" s="743"/>
      <c r="N1020" s="747"/>
    </row>
    <row r="1021" spans="2:14" ht="15.75" x14ac:dyDescent="0.25">
      <c r="B1021" s="521" t="s">
        <v>2675</v>
      </c>
      <c r="C1021" s="694" t="s">
        <v>2717</v>
      </c>
      <c r="D1021" s="96" t="s">
        <v>686</v>
      </c>
      <c r="E1021" s="747"/>
      <c r="F1021" s="747"/>
      <c r="G1021" s="747"/>
      <c r="H1021" s="743"/>
      <c r="I1021" s="747"/>
      <c r="J1021" s="752">
        <v>1</v>
      </c>
      <c r="K1021" s="747"/>
      <c r="L1021" s="747"/>
      <c r="M1021" s="743"/>
      <c r="N1021" s="747"/>
    </row>
    <row r="1022" spans="2:14" ht="15.75" x14ac:dyDescent="0.25">
      <c r="B1022" s="521" t="s">
        <v>2675</v>
      </c>
      <c r="C1022" s="694" t="s">
        <v>2718</v>
      </c>
      <c r="D1022" s="96" t="s">
        <v>686</v>
      </c>
      <c r="E1022" s="747"/>
      <c r="F1022" s="747"/>
      <c r="G1022" s="747"/>
      <c r="H1022" s="743"/>
      <c r="I1022" s="747"/>
      <c r="J1022" s="752">
        <v>9</v>
      </c>
      <c r="K1022" s="747"/>
      <c r="L1022" s="747"/>
      <c r="M1022" s="743"/>
      <c r="N1022" s="747"/>
    </row>
    <row r="1023" spans="2:14" ht="15.75" x14ac:dyDescent="0.25">
      <c r="B1023" s="521" t="s">
        <v>2675</v>
      </c>
      <c r="C1023" s="694" t="s">
        <v>2719</v>
      </c>
      <c r="D1023" s="96" t="s">
        <v>686</v>
      </c>
      <c r="E1023" s="747"/>
      <c r="F1023" s="747"/>
      <c r="G1023" s="747"/>
      <c r="H1023" s="743"/>
      <c r="I1023" s="747"/>
      <c r="J1023" s="752">
        <v>1</v>
      </c>
      <c r="K1023" s="747"/>
      <c r="L1023" s="747"/>
      <c r="M1023" s="743"/>
      <c r="N1023" s="747"/>
    </row>
    <row r="1024" spans="2:14" ht="15.75" x14ac:dyDescent="0.25">
      <c r="B1024" s="521" t="s">
        <v>2675</v>
      </c>
      <c r="C1024" s="694" t="s">
        <v>1297</v>
      </c>
      <c r="D1024" s="96" t="s">
        <v>686</v>
      </c>
      <c r="E1024" s="747"/>
      <c r="F1024" s="747"/>
      <c r="G1024" s="747"/>
      <c r="H1024" s="743"/>
      <c r="I1024" s="747"/>
      <c r="J1024" s="752">
        <v>1</v>
      </c>
      <c r="K1024" s="747"/>
      <c r="L1024" s="747"/>
      <c r="M1024" s="743"/>
      <c r="N1024" s="747"/>
    </row>
    <row r="1025" spans="2:14" ht="15.75" x14ac:dyDescent="0.25">
      <c r="B1025" s="521" t="s">
        <v>2675</v>
      </c>
      <c r="C1025" s="694" t="s">
        <v>1298</v>
      </c>
      <c r="D1025" s="96" t="s">
        <v>686</v>
      </c>
      <c r="E1025" s="747"/>
      <c r="F1025" s="747"/>
      <c r="G1025" s="747"/>
      <c r="H1025" s="743"/>
      <c r="I1025" s="747"/>
      <c r="J1025" s="752">
        <v>1</v>
      </c>
      <c r="K1025" s="747"/>
      <c r="L1025" s="747"/>
      <c r="M1025" s="743"/>
      <c r="N1025" s="747"/>
    </row>
    <row r="1026" spans="2:14" ht="31.5" x14ac:dyDescent="0.25">
      <c r="B1026" s="521" t="s">
        <v>2675</v>
      </c>
      <c r="C1026" s="694" t="s">
        <v>2720</v>
      </c>
      <c r="D1026" s="96" t="s">
        <v>686</v>
      </c>
      <c r="E1026" s="747"/>
      <c r="F1026" s="747"/>
      <c r="G1026" s="747"/>
      <c r="H1026" s="743"/>
      <c r="I1026" s="747"/>
      <c r="J1026" s="752">
        <v>1</v>
      </c>
      <c r="K1026" s="747"/>
      <c r="L1026" s="747"/>
      <c r="M1026" s="743"/>
      <c r="N1026" s="747"/>
    </row>
    <row r="1027" spans="2:14" ht="31.5" x14ac:dyDescent="0.25">
      <c r="B1027" s="521" t="s">
        <v>2675</v>
      </c>
      <c r="C1027" s="694" t="s">
        <v>2721</v>
      </c>
      <c r="D1027" s="96" t="s">
        <v>686</v>
      </c>
      <c r="E1027" s="747"/>
      <c r="F1027" s="747"/>
      <c r="G1027" s="747"/>
      <c r="H1027" s="743"/>
      <c r="I1027" s="747"/>
      <c r="J1027" s="752">
        <v>1</v>
      </c>
      <c r="K1027" s="747"/>
      <c r="L1027" s="747"/>
      <c r="M1027" s="743"/>
      <c r="N1027" s="747"/>
    </row>
    <row r="1028" spans="2:14" ht="31.5" x14ac:dyDescent="0.25">
      <c r="B1028" s="521" t="s">
        <v>2675</v>
      </c>
      <c r="C1028" s="694" t="s">
        <v>2722</v>
      </c>
      <c r="D1028" s="96" t="s">
        <v>686</v>
      </c>
      <c r="E1028" s="747"/>
      <c r="F1028" s="747"/>
      <c r="G1028" s="747"/>
      <c r="H1028" s="743"/>
      <c r="I1028" s="747"/>
      <c r="J1028" s="752">
        <v>1</v>
      </c>
      <c r="K1028" s="747"/>
      <c r="L1028" s="747"/>
      <c r="M1028" s="743"/>
      <c r="N1028" s="747"/>
    </row>
    <row r="1029" spans="2:14" ht="15.75" x14ac:dyDescent="0.25">
      <c r="B1029" s="521" t="s">
        <v>2675</v>
      </c>
      <c r="C1029" s="694" t="s">
        <v>2723</v>
      </c>
      <c r="D1029" s="96" t="s">
        <v>686</v>
      </c>
      <c r="E1029" s="747"/>
      <c r="F1029" s="747"/>
      <c r="G1029" s="747"/>
      <c r="H1029" s="743"/>
      <c r="I1029" s="747"/>
      <c r="J1029" s="752">
        <v>1</v>
      </c>
      <c r="K1029" s="747"/>
      <c r="L1029" s="747"/>
      <c r="M1029" s="743"/>
      <c r="N1029" s="747"/>
    </row>
    <row r="1030" spans="2:14" ht="15.75" x14ac:dyDescent="0.25">
      <c r="B1030" s="521" t="s">
        <v>2675</v>
      </c>
      <c r="C1030" s="694" t="s">
        <v>2724</v>
      </c>
      <c r="D1030" s="96" t="s">
        <v>686</v>
      </c>
      <c r="E1030" s="747"/>
      <c r="F1030" s="747"/>
      <c r="G1030" s="747"/>
      <c r="H1030" s="743"/>
      <c r="I1030" s="747"/>
      <c r="J1030" s="752">
        <v>1</v>
      </c>
      <c r="K1030" s="747"/>
      <c r="L1030" s="747"/>
      <c r="M1030" s="743"/>
      <c r="N1030" s="747"/>
    </row>
    <row r="1031" spans="2:14" ht="15.75" x14ac:dyDescent="0.25">
      <c r="B1031" s="521" t="s">
        <v>2675</v>
      </c>
      <c r="C1031" s="694" t="s">
        <v>2725</v>
      </c>
      <c r="D1031" s="96" t="s">
        <v>686</v>
      </c>
      <c r="E1031" s="747"/>
      <c r="F1031" s="747"/>
      <c r="G1031" s="747"/>
      <c r="H1031" s="743"/>
      <c r="I1031" s="747"/>
      <c r="J1031" s="752">
        <v>1</v>
      </c>
      <c r="K1031" s="747"/>
      <c r="L1031" s="747"/>
      <c r="M1031" s="743"/>
      <c r="N1031" s="747"/>
    </row>
    <row r="1032" spans="2:14" ht="31.5" x14ac:dyDescent="0.25">
      <c r="B1032" s="521" t="s">
        <v>2675</v>
      </c>
      <c r="C1032" s="694" t="s">
        <v>2726</v>
      </c>
      <c r="D1032" s="96" t="s">
        <v>686</v>
      </c>
      <c r="E1032" s="747"/>
      <c r="F1032" s="747"/>
      <c r="G1032" s="747"/>
      <c r="H1032" s="743"/>
      <c r="I1032" s="747"/>
      <c r="J1032" s="752">
        <v>28</v>
      </c>
      <c r="K1032" s="747"/>
      <c r="L1032" s="747"/>
      <c r="M1032" s="743"/>
      <c r="N1032" s="747"/>
    </row>
    <row r="1033" spans="2:14" ht="31.5" x14ac:dyDescent="0.25">
      <c r="B1033" s="521" t="s">
        <v>2675</v>
      </c>
      <c r="C1033" s="694" t="s">
        <v>2727</v>
      </c>
      <c r="D1033" s="96" t="s">
        <v>686</v>
      </c>
      <c r="E1033" s="747"/>
      <c r="F1033" s="747"/>
      <c r="G1033" s="747"/>
      <c r="H1033" s="743"/>
      <c r="I1033" s="747"/>
      <c r="J1033" s="752">
        <v>28</v>
      </c>
      <c r="K1033" s="747"/>
      <c r="L1033" s="747"/>
      <c r="M1033" s="743"/>
      <c r="N1033" s="747"/>
    </row>
    <row r="1034" spans="2:14" ht="31.5" x14ac:dyDescent="0.25">
      <c r="B1034" s="521" t="s">
        <v>2675</v>
      </c>
      <c r="C1034" s="694" t="s">
        <v>2728</v>
      </c>
      <c r="D1034" s="96" t="s">
        <v>686</v>
      </c>
      <c r="E1034" s="747"/>
      <c r="F1034" s="747"/>
      <c r="G1034" s="747"/>
      <c r="H1034" s="743"/>
      <c r="I1034" s="747"/>
      <c r="J1034" s="752">
        <v>35</v>
      </c>
      <c r="K1034" s="747"/>
      <c r="L1034" s="747"/>
      <c r="M1034" s="743"/>
      <c r="N1034" s="747"/>
    </row>
    <row r="1035" spans="2:14" ht="31.5" x14ac:dyDescent="0.25">
      <c r="B1035" s="521" t="s">
        <v>2675</v>
      </c>
      <c r="C1035" s="694" t="s">
        <v>2729</v>
      </c>
      <c r="D1035" s="96" t="s">
        <v>686</v>
      </c>
      <c r="E1035" s="747"/>
      <c r="F1035" s="747"/>
      <c r="G1035" s="747"/>
      <c r="H1035" s="743"/>
      <c r="I1035" s="747"/>
      <c r="J1035" s="752">
        <v>43</v>
      </c>
      <c r="K1035" s="747"/>
      <c r="L1035" s="747"/>
      <c r="M1035" s="743"/>
      <c r="N1035" s="747"/>
    </row>
    <row r="1036" spans="2:14" ht="31.5" x14ac:dyDescent="0.25">
      <c r="B1036" s="521" t="s">
        <v>2675</v>
      </c>
      <c r="C1036" s="694" t="s">
        <v>2730</v>
      </c>
      <c r="D1036" s="96" t="s">
        <v>686</v>
      </c>
      <c r="E1036" s="747"/>
      <c r="F1036" s="747"/>
      <c r="G1036" s="747"/>
      <c r="H1036" s="743"/>
      <c r="I1036" s="747"/>
      <c r="J1036" s="752">
        <v>78</v>
      </c>
      <c r="K1036" s="747"/>
      <c r="L1036" s="747"/>
      <c r="M1036" s="743"/>
      <c r="N1036" s="747"/>
    </row>
    <row r="1037" spans="2:14" ht="31.5" x14ac:dyDescent="0.25">
      <c r="B1037" s="521" t="s">
        <v>2675</v>
      </c>
      <c r="C1037" s="694" t="s">
        <v>2731</v>
      </c>
      <c r="D1037" s="96" t="s">
        <v>686</v>
      </c>
      <c r="E1037" s="747"/>
      <c r="F1037" s="747"/>
      <c r="G1037" s="747"/>
      <c r="H1037" s="743"/>
      <c r="I1037" s="747"/>
      <c r="J1037" s="752">
        <v>85</v>
      </c>
      <c r="K1037" s="747"/>
      <c r="L1037" s="747"/>
      <c r="M1037" s="743"/>
      <c r="N1037" s="747"/>
    </row>
    <row r="1038" spans="2:14" ht="31.5" x14ac:dyDescent="0.25">
      <c r="B1038" s="521" t="s">
        <v>2675</v>
      </c>
      <c r="C1038" s="694" t="s">
        <v>2732</v>
      </c>
      <c r="D1038" s="96" t="s">
        <v>686</v>
      </c>
      <c r="E1038" s="747"/>
      <c r="F1038" s="747"/>
      <c r="G1038" s="747"/>
      <c r="H1038" s="743"/>
      <c r="I1038" s="747"/>
      <c r="J1038" s="752">
        <v>113</v>
      </c>
      <c r="K1038" s="747"/>
      <c r="L1038" s="747"/>
      <c r="M1038" s="743"/>
      <c r="N1038" s="747"/>
    </row>
    <row r="1039" spans="2:14" ht="31.5" x14ac:dyDescent="0.25">
      <c r="B1039" s="521" t="s">
        <v>2675</v>
      </c>
      <c r="C1039" s="694" t="s">
        <v>2733</v>
      </c>
      <c r="D1039" s="96" t="s">
        <v>686</v>
      </c>
      <c r="E1039" s="747"/>
      <c r="F1039" s="747"/>
      <c r="G1039" s="747"/>
      <c r="H1039" s="743"/>
      <c r="I1039" s="747"/>
      <c r="J1039" s="752">
        <v>43</v>
      </c>
      <c r="K1039" s="747"/>
      <c r="L1039" s="747"/>
      <c r="M1039" s="743"/>
      <c r="N1039" s="747"/>
    </row>
    <row r="1040" spans="2:14" ht="31.5" x14ac:dyDescent="0.25">
      <c r="B1040" s="521" t="s">
        <v>2675</v>
      </c>
      <c r="C1040" s="694" t="s">
        <v>2734</v>
      </c>
      <c r="D1040" s="96" t="s">
        <v>686</v>
      </c>
      <c r="E1040" s="747"/>
      <c r="F1040" s="747"/>
      <c r="G1040" s="747"/>
      <c r="H1040" s="743"/>
      <c r="I1040" s="747"/>
      <c r="J1040" s="752">
        <v>18</v>
      </c>
      <c r="K1040" s="747"/>
      <c r="L1040" s="747"/>
      <c r="M1040" s="743"/>
      <c r="N1040" s="747"/>
    </row>
    <row r="1041" spans="2:14" ht="31.5" x14ac:dyDescent="0.25">
      <c r="B1041" s="521" t="s">
        <v>2675</v>
      </c>
      <c r="C1041" s="694" t="s">
        <v>2735</v>
      </c>
      <c r="D1041" s="96" t="s">
        <v>686</v>
      </c>
      <c r="E1041" s="747"/>
      <c r="F1041" s="747"/>
      <c r="G1041" s="747"/>
      <c r="H1041" s="743"/>
      <c r="I1041" s="747"/>
      <c r="J1041" s="752">
        <v>1</v>
      </c>
      <c r="K1041" s="747"/>
      <c r="L1041" s="747"/>
      <c r="M1041" s="743"/>
      <c r="N1041" s="747"/>
    </row>
    <row r="1042" spans="2:14" ht="31.5" x14ac:dyDescent="0.25">
      <c r="B1042" s="521" t="s">
        <v>2675</v>
      </c>
      <c r="C1042" s="694" t="s">
        <v>2736</v>
      </c>
      <c r="D1042" s="96" t="s">
        <v>686</v>
      </c>
      <c r="E1042" s="747"/>
      <c r="F1042" s="747"/>
      <c r="G1042" s="747"/>
      <c r="H1042" s="743"/>
      <c r="I1042" s="747"/>
      <c r="J1042" s="752">
        <v>43</v>
      </c>
      <c r="K1042" s="747"/>
      <c r="L1042" s="747"/>
      <c r="M1042" s="743"/>
      <c r="N1042" s="747"/>
    </row>
    <row r="1043" spans="2:14" ht="31.5" x14ac:dyDescent="0.25">
      <c r="B1043" s="521" t="s">
        <v>2675</v>
      </c>
      <c r="C1043" s="694" t="s">
        <v>2737</v>
      </c>
      <c r="D1043" s="96" t="s">
        <v>686</v>
      </c>
      <c r="E1043" s="747"/>
      <c r="F1043" s="747"/>
      <c r="G1043" s="747"/>
      <c r="H1043" s="743"/>
      <c r="I1043" s="747"/>
      <c r="J1043" s="752">
        <v>28</v>
      </c>
      <c r="K1043" s="747"/>
      <c r="L1043" s="747"/>
      <c r="M1043" s="743"/>
      <c r="N1043" s="747"/>
    </row>
    <row r="1044" spans="2:14" ht="31.5" x14ac:dyDescent="0.25">
      <c r="B1044" s="521" t="s">
        <v>2675</v>
      </c>
      <c r="C1044" s="694" t="s">
        <v>2738</v>
      </c>
      <c r="D1044" s="96" t="s">
        <v>686</v>
      </c>
      <c r="E1044" s="747"/>
      <c r="F1044" s="747"/>
      <c r="G1044" s="747"/>
      <c r="H1044" s="743"/>
      <c r="I1044" s="747"/>
      <c r="J1044" s="752">
        <v>1</v>
      </c>
      <c r="K1044" s="747"/>
      <c r="L1044" s="747"/>
      <c r="M1044" s="743"/>
      <c r="N1044" s="747"/>
    </row>
    <row r="1045" spans="2:14" ht="31.5" x14ac:dyDescent="0.25">
      <c r="B1045" s="521" t="s">
        <v>2675</v>
      </c>
      <c r="C1045" s="694" t="s">
        <v>2739</v>
      </c>
      <c r="D1045" s="96" t="s">
        <v>686</v>
      </c>
      <c r="E1045" s="747"/>
      <c r="F1045" s="747"/>
      <c r="G1045" s="747"/>
      <c r="H1045" s="743"/>
      <c r="I1045" s="747"/>
      <c r="J1045" s="752">
        <v>1</v>
      </c>
      <c r="K1045" s="747"/>
      <c r="L1045" s="747"/>
      <c r="M1045" s="743"/>
      <c r="N1045" s="747"/>
    </row>
    <row r="1046" spans="2:14" ht="31.5" x14ac:dyDescent="0.25">
      <c r="B1046" s="521" t="s">
        <v>2675</v>
      </c>
      <c r="C1046" s="694" t="s">
        <v>2740</v>
      </c>
      <c r="D1046" s="96" t="s">
        <v>686</v>
      </c>
      <c r="E1046" s="747"/>
      <c r="F1046" s="747"/>
      <c r="G1046" s="747"/>
      <c r="H1046" s="743"/>
      <c r="I1046" s="747"/>
      <c r="J1046" s="752">
        <v>6</v>
      </c>
      <c r="K1046" s="747"/>
      <c r="L1046" s="747"/>
      <c r="M1046" s="743"/>
      <c r="N1046" s="747"/>
    </row>
    <row r="1047" spans="2:14" ht="31.5" x14ac:dyDescent="0.25">
      <c r="B1047" s="521" t="s">
        <v>2675</v>
      </c>
      <c r="C1047" s="694" t="s">
        <v>2741</v>
      </c>
      <c r="D1047" s="96" t="s">
        <v>686</v>
      </c>
      <c r="E1047" s="747"/>
      <c r="F1047" s="747"/>
      <c r="G1047" s="747"/>
      <c r="H1047" s="743"/>
      <c r="I1047" s="747"/>
      <c r="J1047" s="752">
        <v>17</v>
      </c>
      <c r="K1047" s="747"/>
      <c r="L1047" s="747"/>
      <c r="M1047" s="743"/>
      <c r="N1047" s="747"/>
    </row>
    <row r="1048" spans="2:14" ht="15.75" x14ac:dyDescent="0.25">
      <c r="B1048" s="521" t="s">
        <v>2675</v>
      </c>
      <c r="C1048" s="694" t="s">
        <v>2742</v>
      </c>
      <c r="D1048" s="96" t="s">
        <v>686</v>
      </c>
      <c r="E1048" s="747"/>
      <c r="F1048" s="747"/>
      <c r="G1048" s="747"/>
      <c r="H1048" s="743"/>
      <c r="I1048" s="747"/>
      <c r="J1048" s="752">
        <v>344</v>
      </c>
      <c r="K1048" s="747"/>
      <c r="L1048" s="747"/>
      <c r="M1048" s="743"/>
      <c r="N1048" s="747"/>
    </row>
    <row r="1049" spans="2:14" ht="15.75" x14ac:dyDescent="0.25">
      <c r="B1049" s="521" t="s">
        <v>2675</v>
      </c>
      <c r="C1049" s="694" t="s">
        <v>2743</v>
      </c>
      <c r="D1049" s="96" t="s">
        <v>686</v>
      </c>
      <c r="E1049" s="747"/>
      <c r="F1049" s="747"/>
      <c r="G1049" s="747"/>
      <c r="H1049" s="743"/>
      <c r="I1049" s="747"/>
      <c r="J1049" s="752">
        <v>6</v>
      </c>
      <c r="K1049" s="747"/>
      <c r="L1049" s="747"/>
      <c r="M1049" s="743"/>
      <c r="N1049" s="747"/>
    </row>
    <row r="1050" spans="2:14" ht="15.75" x14ac:dyDescent="0.25">
      <c r="B1050" s="521" t="s">
        <v>2675</v>
      </c>
      <c r="C1050" s="694" t="s">
        <v>2744</v>
      </c>
      <c r="D1050" s="96" t="s">
        <v>686</v>
      </c>
      <c r="E1050" s="747"/>
      <c r="F1050" s="747"/>
      <c r="G1050" s="747"/>
      <c r="H1050" s="743"/>
      <c r="I1050" s="747"/>
      <c r="J1050" s="752">
        <v>425</v>
      </c>
      <c r="K1050" s="747"/>
      <c r="L1050" s="747"/>
      <c r="M1050" s="743"/>
      <c r="N1050" s="747"/>
    </row>
    <row r="1051" spans="2:14" ht="15.75" x14ac:dyDescent="0.25">
      <c r="B1051" s="521" t="s">
        <v>2675</v>
      </c>
      <c r="C1051" s="694" t="s">
        <v>2745</v>
      </c>
      <c r="D1051" s="96" t="s">
        <v>686</v>
      </c>
      <c r="E1051" s="747"/>
      <c r="F1051" s="747"/>
      <c r="G1051" s="747"/>
      <c r="H1051" s="743"/>
      <c r="I1051" s="747"/>
      <c r="J1051" s="752">
        <v>496</v>
      </c>
      <c r="K1051" s="747"/>
      <c r="L1051" s="747"/>
      <c r="M1051" s="743"/>
      <c r="N1051" s="747"/>
    </row>
    <row r="1052" spans="2:14" ht="15.75" x14ac:dyDescent="0.25">
      <c r="B1052" s="521" t="s">
        <v>2675</v>
      </c>
      <c r="C1052" s="694" t="s">
        <v>2746</v>
      </c>
      <c r="D1052" s="96" t="s">
        <v>686</v>
      </c>
      <c r="E1052" s="747"/>
      <c r="F1052" s="747"/>
      <c r="G1052" s="747"/>
      <c r="H1052" s="743"/>
      <c r="I1052" s="747"/>
      <c r="J1052" s="752">
        <v>319</v>
      </c>
      <c r="K1052" s="747"/>
      <c r="L1052" s="747"/>
      <c r="M1052" s="743"/>
      <c r="N1052" s="747"/>
    </row>
    <row r="1053" spans="2:14" ht="15.75" x14ac:dyDescent="0.25">
      <c r="B1053" s="521" t="s">
        <v>2675</v>
      </c>
      <c r="C1053" s="694" t="s">
        <v>2747</v>
      </c>
      <c r="D1053" s="96" t="s">
        <v>686</v>
      </c>
      <c r="E1053" s="747"/>
      <c r="F1053" s="747"/>
      <c r="G1053" s="747"/>
      <c r="H1053" s="743"/>
      <c r="I1053" s="747"/>
      <c r="J1053" s="752">
        <v>47</v>
      </c>
      <c r="K1053" s="747"/>
      <c r="L1053" s="747"/>
      <c r="M1053" s="743"/>
      <c r="N1053" s="747"/>
    </row>
    <row r="1054" spans="2:14" ht="15.75" x14ac:dyDescent="0.25">
      <c r="B1054" s="521" t="s">
        <v>2675</v>
      </c>
      <c r="C1054" s="694" t="s">
        <v>2748</v>
      </c>
      <c r="D1054" s="96" t="s">
        <v>686</v>
      </c>
      <c r="E1054" s="747"/>
      <c r="F1054" s="747"/>
      <c r="G1054" s="747"/>
      <c r="H1054" s="743"/>
      <c r="I1054" s="747"/>
      <c r="J1054" s="752">
        <v>31</v>
      </c>
      <c r="K1054" s="747"/>
      <c r="L1054" s="747"/>
      <c r="M1054" s="743"/>
      <c r="N1054" s="747"/>
    </row>
    <row r="1055" spans="2:14" ht="31.5" x14ac:dyDescent="0.25">
      <c r="B1055" s="521" t="s">
        <v>2675</v>
      </c>
      <c r="C1055" s="694" t="s">
        <v>2749</v>
      </c>
      <c r="D1055" s="96" t="s">
        <v>686</v>
      </c>
      <c r="E1055" s="747"/>
      <c r="F1055" s="747"/>
      <c r="G1055" s="747"/>
      <c r="H1055" s="743"/>
      <c r="I1055" s="747"/>
      <c r="J1055" s="752">
        <v>4</v>
      </c>
      <c r="K1055" s="747"/>
      <c r="L1055" s="747"/>
      <c r="M1055" s="743"/>
      <c r="N1055" s="747"/>
    </row>
    <row r="1056" spans="2:14" ht="31.5" x14ac:dyDescent="0.25">
      <c r="B1056" s="521" t="s">
        <v>2675</v>
      </c>
      <c r="C1056" s="694" t="s">
        <v>2750</v>
      </c>
      <c r="D1056" s="96" t="s">
        <v>686</v>
      </c>
      <c r="E1056" s="747"/>
      <c r="F1056" s="747"/>
      <c r="G1056" s="747"/>
      <c r="H1056" s="743"/>
      <c r="I1056" s="747"/>
      <c r="J1056" s="752">
        <v>11</v>
      </c>
      <c r="K1056" s="747"/>
      <c r="L1056" s="747"/>
      <c r="M1056" s="743"/>
      <c r="N1056" s="747"/>
    </row>
    <row r="1057" spans="2:14" ht="31.5" x14ac:dyDescent="0.25">
      <c r="B1057" s="521" t="s">
        <v>2675</v>
      </c>
      <c r="C1057" s="694" t="s">
        <v>2751</v>
      </c>
      <c r="D1057" s="96" t="s">
        <v>686</v>
      </c>
      <c r="E1057" s="747"/>
      <c r="F1057" s="747"/>
      <c r="G1057" s="747"/>
      <c r="H1057" s="743"/>
      <c r="I1057" s="747"/>
      <c r="J1057" s="752">
        <v>3</v>
      </c>
      <c r="K1057" s="747"/>
      <c r="L1057" s="747"/>
      <c r="M1057" s="743"/>
      <c r="N1057" s="747"/>
    </row>
    <row r="1058" spans="2:14" ht="31.5" x14ac:dyDescent="0.25">
      <c r="B1058" s="521" t="s">
        <v>2675</v>
      </c>
      <c r="C1058" s="694" t="s">
        <v>2752</v>
      </c>
      <c r="D1058" s="96" t="s">
        <v>686</v>
      </c>
      <c r="E1058" s="747"/>
      <c r="F1058" s="747"/>
      <c r="G1058" s="747"/>
      <c r="H1058" s="743"/>
      <c r="I1058" s="747"/>
      <c r="J1058" s="752">
        <v>1</v>
      </c>
      <c r="K1058" s="747"/>
      <c r="L1058" s="747"/>
      <c r="M1058" s="743"/>
      <c r="N1058" s="747"/>
    </row>
    <row r="1059" spans="2:14" ht="31.5" x14ac:dyDescent="0.25">
      <c r="B1059" s="521" t="s">
        <v>2675</v>
      </c>
      <c r="C1059" s="694" t="s">
        <v>2753</v>
      </c>
      <c r="D1059" s="96" t="s">
        <v>686</v>
      </c>
      <c r="E1059" s="747"/>
      <c r="F1059" s="747"/>
      <c r="G1059" s="747"/>
      <c r="H1059" s="743"/>
      <c r="I1059" s="747"/>
      <c r="J1059" s="752">
        <v>14</v>
      </c>
      <c r="K1059" s="747"/>
      <c r="L1059" s="747"/>
      <c r="M1059" s="743"/>
      <c r="N1059" s="747"/>
    </row>
    <row r="1060" spans="2:14" ht="31.5" x14ac:dyDescent="0.25">
      <c r="B1060" s="521" t="s">
        <v>2675</v>
      </c>
      <c r="C1060" s="694" t="s">
        <v>2754</v>
      </c>
      <c r="D1060" s="96" t="s">
        <v>686</v>
      </c>
      <c r="E1060" s="747"/>
      <c r="F1060" s="747"/>
      <c r="G1060" s="747"/>
      <c r="H1060" s="743"/>
      <c r="I1060" s="747"/>
      <c r="J1060" s="752">
        <v>14</v>
      </c>
      <c r="K1060" s="747"/>
      <c r="L1060" s="747"/>
      <c r="M1060" s="743"/>
      <c r="N1060" s="747"/>
    </row>
    <row r="1061" spans="2:14" ht="31.5" x14ac:dyDescent="0.25">
      <c r="B1061" s="521" t="s">
        <v>2675</v>
      </c>
      <c r="C1061" s="694" t="s">
        <v>2755</v>
      </c>
      <c r="D1061" s="96" t="s">
        <v>686</v>
      </c>
      <c r="E1061" s="747"/>
      <c r="F1061" s="747"/>
      <c r="G1061" s="747"/>
      <c r="H1061" s="743"/>
      <c r="I1061" s="747"/>
      <c r="J1061" s="752">
        <v>1</v>
      </c>
      <c r="K1061" s="747"/>
      <c r="L1061" s="747"/>
      <c r="M1061" s="743"/>
      <c r="N1061" s="747"/>
    </row>
    <row r="1062" spans="2:14" ht="15.75" x14ac:dyDescent="0.25">
      <c r="B1062" s="521" t="s">
        <v>2675</v>
      </c>
      <c r="C1062" s="695" t="s">
        <v>2756</v>
      </c>
      <c r="D1062" s="96" t="s">
        <v>686</v>
      </c>
      <c r="E1062" s="747"/>
      <c r="F1062" s="747"/>
      <c r="G1062" s="747"/>
      <c r="H1062" s="743"/>
      <c r="I1062" s="747"/>
      <c r="J1062" s="752">
        <v>425</v>
      </c>
      <c r="K1062" s="747"/>
      <c r="L1062" s="747"/>
      <c r="M1062" s="743"/>
      <c r="N1062" s="747"/>
    </row>
    <row r="1063" spans="2:14" ht="31.5" x14ac:dyDescent="0.25">
      <c r="B1063" s="521" t="s">
        <v>2675</v>
      </c>
      <c r="C1063" s="694" t="s">
        <v>2757</v>
      </c>
      <c r="D1063" s="96" t="s">
        <v>686</v>
      </c>
      <c r="E1063" s="747"/>
      <c r="F1063" s="747"/>
      <c r="G1063" s="747"/>
      <c r="H1063" s="743"/>
      <c r="I1063" s="747"/>
      <c r="J1063" s="752">
        <v>28</v>
      </c>
      <c r="K1063" s="747"/>
      <c r="L1063" s="747"/>
      <c r="M1063" s="743"/>
      <c r="N1063" s="747"/>
    </row>
    <row r="1064" spans="2:14" ht="31.5" x14ac:dyDescent="0.25">
      <c r="B1064" s="521" t="s">
        <v>2675</v>
      </c>
      <c r="C1064" s="694" t="s">
        <v>2758</v>
      </c>
      <c r="D1064" s="96" t="s">
        <v>686</v>
      </c>
      <c r="E1064" s="747"/>
      <c r="F1064" s="747"/>
      <c r="G1064" s="747"/>
      <c r="H1064" s="743"/>
      <c r="I1064" s="747"/>
      <c r="J1064" s="752">
        <v>34</v>
      </c>
      <c r="K1064" s="747"/>
      <c r="L1064" s="747"/>
      <c r="M1064" s="743"/>
      <c r="N1064" s="747"/>
    </row>
    <row r="1065" spans="2:14" ht="31.5" x14ac:dyDescent="0.25">
      <c r="B1065" s="521" t="s">
        <v>2675</v>
      </c>
      <c r="C1065" s="694" t="s">
        <v>2759</v>
      </c>
      <c r="D1065" s="96" t="s">
        <v>686</v>
      </c>
      <c r="E1065" s="747"/>
      <c r="F1065" s="747"/>
      <c r="G1065" s="747"/>
      <c r="H1065" s="743"/>
      <c r="I1065" s="747"/>
      <c r="J1065" s="752">
        <v>28</v>
      </c>
      <c r="K1065" s="747"/>
      <c r="L1065" s="747"/>
      <c r="M1065" s="743"/>
      <c r="N1065" s="747"/>
    </row>
    <row r="1066" spans="2:14" ht="31.5" x14ac:dyDescent="0.25">
      <c r="B1066" s="521" t="s">
        <v>2675</v>
      </c>
      <c r="C1066" s="694" t="s">
        <v>2760</v>
      </c>
      <c r="D1066" s="96" t="s">
        <v>686</v>
      </c>
      <c r="E1066" s="747"/>
      <c r="F1066" s="747"/>
      <c r="G1066" s="747"/>
      <c r="H1066" s="743"/>
      <c r="I1066" s="747"/>
      <c r="J1066" s="752">
        <v>73</v>
      </c>
      <c r="K1066" s="747"/>
      <c r="L1066" s="747"/>
      <c r="M1066" s="743"/>
      <c r="N1066" s="747"/>
    </row>
    <row r="1067" spans="2:14" ht="31.5" x14ac:dyDescent="0.25">
      <c r="B1067" s="521" t="s">
        <v>2675</v>
      </c>
      <c r="C1067" s="694" t="s">
        <v>2761</v>
      </c>
      <c r="D1067" s="96" t="s">
        <v>686</v>
      </c>
      <c r="E1067" s="747"/>
      <c r="F1067" s="747"/>
      <c r="G1067" s="747"/>
      <c r="H1067" s="743"/>
      <c r="I1067" s="747"/>
      <c r="J1067" s="752">
        <v>50</v>
      </c>
      <c r="K1067" s="747"/>
      <c r="L1067" s="747"/>
      <c r="M1067" s="743"/>
      <c r="N1067" s="747"/>
    </row>
    <row r="1068" spans="2:14" ht="15.75" x14ac:dyDescent="0.25">
      <c r="B1068" s="521" t="s">
        <v>2675</v>
      </c>
      <c r="C1068" s="694" t="s">
        <v>2762</v>
      </c>
      <c r="D1068" s="96" t="s">
        <v>686</v>
      </c>
      <c r="E1068" s="747"/>
      <c r="F1068" s="747"/>
      <c r="G1068" s="747"/>
      <c r="H1068" s="743"/>
      <c r="I1068" s="747"/>
      <c r="J1068" s="752">
        <v>14</v>
      </c>
      <c r="K1068" s="747"/>
      <c r="L1068" s="747"/>
      <c r="M1068" s="743"/>
      <c r="N1068" s="747"/>
    </row>
    <row r="1069" spans="2:14" ht="31.5" x14ac:dyDescent="0.25">
      <c r="B1069" s="521" t="s">
        <v>2675</v>
      </c>
      <c r="C1069" s="694" t="s">
        <v>2763</v>
      </c>
      <c r="D1069" s="96" t="s">
        <v>686</v>
      </c>
      <c r="E1069" s="747"/>
      <c r="F1069" s="747"/>
      <c r="G1069" s="747"/>
      <c r="H1069" s="743"/>
      <c r="I1069" s="747"/>
      <c r="J1069" s="752">
        <v>45</v>
      </c>
      <c r="K1069" s="747"/>
      <c r="L1069" s="747"/>
      <c r="M1069" s="743"/>
      <c r="N1069" s="747"/>
    </row>
    <row r="1070" spans="2:14" ht="15.75" x14ac:dyDescent="0.25">
      <c r="B1070" s="521" t="s">
        <v>2675</v>
      </c>
      <c r="C1070" s="694" t="s">
        <v>2764</v>
      </c>
      <c r="D1070" s="96" t="s">
        <v>686</v>
      </c>
      <c r="E1070" s="747"/>
      <c r="F1070" s="747"/>
      <c r="G1070" s="747"/>
      <c r="H1070" s="743"/>
      <c r="I1070" s="747"/>
      <c r="J1070" s="752">
        <v>35</v>
      </c>
      <c r="K1070" s="747"/>
      <c r="L1070" s="747"/>
      <c r="M1070" s="743"/>
      <c r="N1070" s="747"/>
    </row>
    <row r="1071" spans="2:14" ht="15.75" x14ac:dyDescent="0.25">
      <c r="B1071" s="521" t="s">
        <v>2675</v>
      </c>
      <c r="C1071" s="694" t="s">
        <v>2765</v>
      </c>
      <c r="D1071" s="96" t="s">
        <v>686</v>
      </c>
      <c r="E1071" s="747"/>
      <c r="F1071" s="747"/>
      <c r="G1071" s="747"/>
      <c r="H1071" s="743"/>
      <c r="I1071" s="747"/>
      <c r="J1071" s="752">
        <v>202</v>
      </c>
      <c r="K1071" s="747"/>
      <c r="L1071" s="747"/>
      <c r="M1071" s="743"/>
      <c r="N1071" s="747"/>
    </row>
    <row r="1072" spans="2:14" ht="31.5" x14ac:dyDescent="0.25">
      <c r="B1072" s="521" t="s">
        <v>2675</v>
      </c>
      <c r="C1072" s="694" t="s">
        <v>2766</v>
      </c>
      <c r="D1072" s="96" t="s">
        <v>686</v>
      </c>
      <c r="E1072" s="747"/>
      <c r="F1072" s="747"/>
      <c r="G1072" s="747"/>
      <c r="H1072" s="743"/>
      <c r="I1072" s="747"/>
      <c r="J1072" s="752">
        <v>638</v>
      </c>
      <c r="K1072" s="747"/>
      <c r="L1072" s="747"/>
      <c r="M1072" s="743"/>
      <c r="N1072" s="747"/>
    </row>
    <row r="1073" spans="2:14" ht="31.5" x14ac:dyDescent="0.25">
      <c r="B1073" s="521" t="s">
        <v>2675</v>
      </c>
      <c r="C1073" s="694" t="s">
        <v>2767</v>
      </c>
      <c r="D1073" s="96" t="s">
        <v>686</v>
      </c>
      <c r="E1073" s="747"/>
      <c r="F1073" s="747"/>
      <c r="G1073" s="747"/>
      <c r="H1073" s="743"/>
      <c r="I1073" s="747"/>
      <c r="J1073" s="752">
        <v>46</v>
      </c>
      <c r="K1073" s="747"/>
      <c r="L1073" s="747"/>
      <c r="M1073" s="743"/>
      <c r="N1073" s="747"/>
    </row>
    <row r="1074" spans="2:14" ht="31.5" x14ac:dyDescent="0.25">
      <c r="B1074" s="521" t="s">
        <v>2675</v>
      </c>
      <c r="C1074" s="694" t="s">
        <v>2768</v>
      </c>
      <c r="D1074" s="96" t="s">
        <v>686</v>
      </c>
      <c r="E1074" s="747"/>
      <c r="F1074" s="747"/>
      <c r="G1074" s="747"/>
      <c r="H1074" s="743"/>
      <c r="I1074" s="747"/>
      <c r="J1074" s="752">
        <v>4</v>
      </c>
      <c r="K1074" s="747"/>
      <c r="L1074" s="747"/>
      <c r="M1074" s="743"/>
      <c r="N1074" s="747"/>
    </row>
    <row r="1075" spans="2:14" ht="31.5" x14ac:dyDescent="0.25">
      <c r="B1075" s="521" t="s">
        <v>2675</v>
      </c>
      <c r="C1075" s="694" t="s">
        <v>2769</v>
      </c>
      <c r="D1075" s="96" t="s">
        <v>686</v>
      </c>
      <c r="E1075" s="747"/>
      <c r="F1075" s="747"/>
      <c r="G1075" s="747"/>
      <c r="H1075" s="743"/>
      <c r="I1075" s="747"/>
      <c r="J1075" s="752">
        <v>3</v>
      </c>
      <c r="K1075" s="747"/>
      <c r="L1075" s="747"/>
      <c r="M1075" s="743"/>
      <c r="N1075" s="747"/>
    </row>
    <row r="1076" spans="2:14" ht="31.5" x14ac:dyDescent="0.25">
      <c r="B1076" s="521" t="s">
        <v>2675</v>
      </c>
      <c r="C1076" s="694" t="s">
        <v>2770</v>
      </c>
      <c r="D1076" s="96" t="s">
        <v>686</v>
      </c>
      <c r="E1076" s="747"/>
      <c r="F1076" s="747"/>
      <c r="G1076" s="747"/>
      <c r="H1076" s="743"/>
      <c r="I1076" s="747"/>
      <c r="J1076" s="752">
        <v>71</v>
      </c>
      <c r="K1076" s="747"/>
      <c r="L1076" s="747"/>
      <c r="M1076" s="743"/>
      <c r="N1076" s="747"/>
    </row>
    <row r="1077" spans="2:14" ht="31.5" x14ac:dyDescent="0.25">
      <c r="B1077" s="521" t="s">
        <v>2675</v>
      </c>
      <c r="C1077" s="694" t="s">
        <v>2771</v>
      </c>
      <c r="D1077" s="96" t="s">
        <v>686</v>
      </c>
      <c r="E1077" s="747"/>
      <c r="F1077" s="747"/>
      <c r="G1077" s="747"/>
      <c r="H1077" s="743"/>
      <c r="I1077" s="747"/>
      <c r="J1077" s="752">
        <v>67</v>
      </c>
      <c r="K1077" s="747"/>
      <c r="L1077" s="747"/>
      <c r="M1077" s="743"/>
      <c r="N1077" s="747"/>
    </row>
    <row r="1078" spans="2:14" ht="31.5" x14ac:dyDescent="0.25">
      <c r="B1078" s="521" t="s">
        <v>2675</v>
      </c>
      <c r="C1078" s="694" t="s">
        <v>2772</v>
      </c>
      <c r="D1078" s="96" t="s">
        <v>686</v>
      </c>
      <c r="E1078" s="747"/>
      <c r="F1078" s="747"/>
      <c r="G1078" s="747"/>
      <c r="H1078" s="743"/>
      <c r="I1078" s="747"/>
      <c r="J1078" s="752">
        <v>16</v>
      </c>
      <c r="K1078" s="747"/>
      <c r="L1078" s="747"/>
      <c r="M1078" s="743"/>
      <c r="N1078" s="747"/>
    </row>
    <row r="1079" spans="2:14" ht="31.5" x14ac:dyDescent="0.25">
      <c r="B1079" s="521" t="s">
        <v>2675</v>
      </c>
      <c r="C1079" s="694" t="s">
        <v>2773</v>
      </c>
      <c r="D1079" s="96" t="s">
        <v>686</v>
      </c>
      <c r="E1079" s="747"/>
      <c r="F1079" s="747"/>
      <c r="G1079" s="747"/>
      <c r="H1079" s="743"/>
      <c r="I1079" s="747"/>
      <c r="J1079" s="752">
        <v>11</v>
      </c>
      <c r="K1079" s="747"/>
      <c r="L1079" s="747"/>
      <c r="M1079" s="743"/>
      <c r="N1079" s="747"/>
    </row>
    <row r="1080" spans="2:14" ht="31.5" x14ac:dyDescent="0.25">
      <c r="B1080" s="521" t="s">
        <v>2675</v>
      </c>
      <c r="C1080" s="694" t="s">
        <v>2774</v>
      </c>
      <c r="D1080" s="96" t="s">
        <v>686</v>
      </c>
      <c r="E1080" s="747"/>
      <c r="F1080" s="747"/>
      <c r="G1080" s="747"/>
      <c r="H1080" s="743"/>
      <c r="I1080" s="747"/>
      <c r="J1080" s="752">
        <v>11</v>
      </c>
      <c r="K1080" s="747"/>
      <c r="L1080" s="747"/>
      <c r="M1080" s="743"/>
      <c r="N1080" s="747"/>
    </row>
    <row r="1081" spans="2:14" ht="15.75" x14ac:dyDescent="0.25">
      <c r="B1081" s="521" t="s">
        <v>2675</v>
      </c>
      <c r="C1081" s="694" t="s">
        <v>2775</v>
      </c>
      <c r="D1081" s="96" t="s">
        <v>686</v>
      </c>
      <c r="E1081" s="747"/>
      <c r="F1081" s="747"/>
      <c r="G1081" s="747"/>
      <c r="H1081" s="743"/>
      <c r="I1081" s="747"/>
      <c r="J1081" s="752">
        <v>319</v>
      </c>
      <c r="K1081" s="747"/>
      <c r="L1081" s="747"/>
      <c r="M1081" s="743"/>
      <c r="N1081" s="747"/>
    </row>
    <row r="1082" spans="2:14" ht="31.5" x14ac:dyDescent="0.25">
      <c r="B1082" s="521" t="s">
        <v>2675</v>
      </c>
      <c r="C1082" s="694" t="s">
        <v>2776</v>
      </c>
      <c r="D1082" s="96" t="s">
        <v>686</v>
      </c>
      <c r="E1082" s="747"/>
      <c r="F1082" s="747"/>
      <c r="G1082" s="747"/>
      <c r="H1082" s="743"/>
      <c r="I1082" s="747"/>
      <c r="J1082" s="752">
        <v>460</v>
      </c>
      <c r="K1082" s="747"/>
      <c r="L1082" s="747"/>
      <c r="M1082" s="743"/>
      <c r="N1082" s="747"/>
    </row>
    <row r="1083" spans="2:14" ht="31.5" x14ac:dyDescent="0.25">
      <c r="B1083" s="521" t="s">
        <v>2675</v>
      </c>
      <c r="C1083" s="694" t="s">
        <v>2777</v>
      </c>
      <c r="D1083" s="96" t="s">
        <v>686</v>
      </c>
      <c r="E1083" s="747"/>
      <c r="F1083" s="747"/>
      <c r="G1083" s="747"/>
      <c r="H1083" s="743"/>
      <c r="I1083" s="747"/>
      <c r="J1083" s="752">
        <v>57</v>
      </c>
      <c r="K1083" s="747"/>
      <c r="L1083" s="747"/>
      <c r="M1083" s="743"/>
      <c r="N1083" s="747"/>
    </row>
    <row r="1084" spans="2:14" ht="31.5" x14ac:dyDescent="0.25">
      <c r="B1084" s="521" t="s">
        <v>2675</v>
      </c>
      <c r="C1084" s="694" t="s">
        <v>2778</v>
      </c>
      <c r="D1084" s="96" t="s">
        <v>686</v>
      </c>
      <c r="E1084" s="747"/>
      <c r="F1084" s="747"/>
      <c r="G1084" s="747"/>
      <c r="H1084" s="743"/>
      <c r="I1084" s="747"/>
      <c r="J1084" s="752">
        <v>43</v>
      </c>
      <c r="K1084" s="747"/>
      <c r="L1084" s="747"/>
      <c r="M1084" s="743"/>
      <c r="N1084" s="747"/>
    </row>
    <row r="1085" spans="2:14" ht="15.75" x14ac:dyDescent="0.25">
      <c r="B1085" s="521" t="s">
        <v>2675</v>
      </c>
      <c r="C1085" s="694" t="s">
        <v>2779</v>
      </c>
      <c r="D1085" s="96" t="s">
        <v>686</v>
      </c>
      <c r="E1085" s="747"/>
      <c r="F1085" s="747"/>
      <c r="G1085" s="747"/>
      <c r="H1085" s="743"/>
      <c r="I1085" s="747"/>
      <c r="J1085" s="752">
        <v>35</v>
      </c>
      <c r="K1085" s="747"/>
      <c r="L1085" s="747"/>
      <c r="M1085" s="743"/>
      <c r="N1085" s="747"/>
    </row>
    <row r="1086" spans="2:14" ht="15.75" x14ac:dyDescent="0.25">
      <c r="B1086" s="521" t="s">
        <v>2675</v>
      </c>
      <c r="C1086" s="694" t="s">
        <v>2780</v>
      </c>
      <c r="D1086" s="96" t="s">
        <v>686</v>
      </c>
      <c r="E1086" s="747"/>
      <c r="F1086" s="747"/>
      <c r="G1086" s="747"/>
      <c r="H1086" s="743"/>
      <c r="I1086" s="747"/>
      <c r="J1086" s="752">
        <v>60</v>
      </c>
      <c r="K1086" s="747"/>
      <c r="L1086" s="747"/>
      <c r="M1086" s="743"/>
      <c r="N1086" s="747"/>
    </row>
    <row r="1087" spans="2:14" ht="31.5" x14ac:dyDescent="0.25">
      <c r="B1087" s="521" t="s">
        <v>2675</v>
      </c>
      <c r="C1087" s="694" t="s">
        <v>2781</v>
      </c>
      <c r="D1087" s="96" t="s">
        <v>686</v>
      </c>
      <c r="E1087" s="747"/>
      <c r="F1087" s="747"/>
      <c r="G1087" s="747"/>
      <c r="H1087" s="743"/>
      <c r="I1087" s="747"/>
      <c r="J1087" s="752">
        <v>77</v>
      </c>
      <c r="K1087" s="747"/>
      <c r="L1087" s="747"/>
      <c r="M1087" s="743"/>
      <c r="N1087" s="747"/>
    </row>
    <row r="1088" spans="2:14" ht="15.75" x14ac:dyDescent="0.25">
      <c r="B1088" s="521" t="s">
        <v>2675</v>
      </c>
      <c r="C1088" s="694" t="s">
        <v>2782</v>
      </c>
      <c r="D1088" s="96" t="s">
        <v>686</v>
      </c>
      <c r="E1088" s="747"/>
      <c r="F1088" s="747"/>
      <c r="G1088" s="747"/>
      <c r="H1088" s="743"/>
      <c r="I1088" s="747"/>
      <c r="J1088" s="752">
        <v>53</v>
      </c>
      <c r="K1088" s="747"/>
      <c r="L1088" s="747"/>
      <c r="M1088" s="743"/>
      <c r="N1088" s="747"/>
    </row>
    <row r="1089" spans="2:14" ht="31.5" x14ac:dyDescent="0.25">
      <c r="B1089" s="521" t="s">
        <v>2675</v>
      </c>
      <c r="C1089" s="694" t="s">
        <v>2783</v>
      </c>
      <c r="D1089" s="96" t="s">
        <v>686</v>
      </c>
      <c r="E1089" s="747"/>
      <c r="F1089" s="747"/>
      <c r="G1089" s="747"/>
      <c r="H1089" s="743"/>
      <c r="I1089" s="747"/>
      <c r="J1089" s="752">
        <v>23</v>
      </c>
      <c r="K1089" s="747"/>
      <c r="L1089" s="747"/>
      <c r="M1089" s="743"/>
      <c r="N1089" s="747"/>
    </row>
    <row r="1090" spans="2:14" ht="15.75" x14ac:dyDescent="0.25">
      <c r="B1090" s="521" t="s">
        <v>2675</v>
      </c>
      <c r="C1090" s="694" t="s">
        <v>2784</v>
      </c>
      <c r="D1090" s="96" t="s">
        <v>686</v>
      </c>
      <c r="E1090" s="747"/>
      <c r="F1090" s="747"/>
      <c r="G1090" s="747"/>
      <c r="H1090" s="743"/>
      <c r="I1090" s="747"/>
      <c r="J1090" s="752">
        <v>33</v>
      </c>
      <c r="K1090" s="747"/>
      <c r="L1090" s="747"/>
      <c r="M1090" s="743"/>
      <c r="N1090" s="747"/>
    </row>
    <row r="1091" spans="2:14" ht="15.75" x14ac:dyDescent="0.25">
      <c r="B1091" s="521" t="s">
        <v>2675</v>
      </c>
      <c r="C1091" s="694" t="s">
        <v>2785</v>
      </c>
      <c r="D1091" s="96" t="s">
        <v>686</v>
      </c>
      <c r="E1091" s="747"/>
      <c r="F1091" s="747"/>
      <c r="G1091" s="747"/>
      <c r="H1091" s="743"/>
      <c r="I1091" s="747"/>
      <c r="J1091" s="752">
        <v>9</v>
      </c>
      <c r="K1091" s="747"/>
      <c r="L1091" s="747"/>
      <c r="M1091" s="743"/>
      <c r="N1091" s="747"/>
    </row>
    <row r="1092" spans="2:14" ht="15.75" x14ac:dyDescent="0.25">
      <c r="B1092" s="521" t="s">
        <v>2675</v>
      </c>
      <c r="C1092" s="694" t="s">
        <v>2786</v>
      </c>
      <c r="D1092" s="96" t="s">
        <v>686</v>
      </c>
      <c r="E1092" s="747"/>
      <c r="F1092" s="747"/>
      <c r="G1092" s="747"/>
      <c r="H1092" s="743"/>
      <c r="I1092" s="747"/>
      <c r="J1092" s="752">
        <v>38</v>
      </c>
      <c r="K1092" s="747"/>
      <c r="L1092" s="747"/>
      <c r="M1092" s="743"/>
      <c r="N1092" s="747"/>
    </row>
    <row r="1093" spans="2:14" ht="31.5" x14ac:dyDescent="0.25">
      <c r="B1093" s="521" t="s">
        <v>2675</v>
      </c>
      <c r="C1093" s="694" t="s">
        <v>2787</v>
      </c>
      <c r="D1093" s="96" t="s">
        <v>686</v>
      </c>
      <c r="E1093" s="747"/>
      <c r="F1093" s="747"/>
      <c r="G1093" s="747"/>
      <c r="H1093" s="743"/>
      <c r="I1093" s="747"/>
      <c r="J1093" s="752">
        <v>21</v>
      </c>
      <c r="K1093" s="747"/>
      <c r="L1093" s="747"/>
      <c r="M1093" s="743"/>
      <c r="N1093" s="747"/>
    </row>
    <row r="1094" spans="2:14" ht="31.5" x14ac:dyDescent="0.25">
      <c r="B1094" s="521" t="s">
        <v>2675</v>
      </c>
      <c r="C1094" s="694" t="s">
        <v>2788</v>
      </c>
      <c r="D1094" s="96" t="s">
        <v>686</v>
      </c>
      <c r="E1094" s="747"/>
      <c r="F1094" s="747"/>
      <c r="G1094" s="747"/>
      <c r="H1094" s="743"/>
      <c r="I1094" s="747"/>
      <c r="J1094" s="752">
        <v>26</v>
      </c>
      <c r="K1094" s="747"/>
      <c r="L1094" s="747"/>
      <c r="M1094" s="743"/>
      <c r="N1094" s="747"/>
    </row>
    <row r="1095" spans="2:14" ht="31.5" x14ac:dyDescent="0.25">
      <c r="B1095" s="521" t="s">
        <v>2675</v>
      </c>
      <c r="C1095" s="694" t="s">
        <v>2789</v>
      </c>
      <c r="D1095" s="96" t="s">
        <v>686</v>
      </c>
      <c r="E1095" s="747"/>
      <c r="F1095" s="747"/>
      <c r="G1095" s="747"/>
      <c r="H1095" s="743"/>
      <c r="I1095" s="747"/>
      <c r="J1095" s="752">
        <v>27</v>
      </c>
      <c r="K1095" s="747"/>
      <c r="L1095" s="747"/>
      <c r="M1095" s="743"/>
      <c r="N1095" s="747"/>
    </row>
    <row r="1096" spans="2:14" ht="31.5" x14ac:dyDescent="0.25">
      <c r="B1096" s="521" t="s">
        <v>2675</v>
      </c>
      <c r="C1096" s="694" t="s">
        <v>2790</v>
      </c>
      <c r="D1096" s="96" t="s">
        <v>686</v>
      </c>
      <c r="E1096" s="747"/>
      <c r="F1096" s="747"/>
      <c r="G1096" s="747"/>
      <c r="H1096" s="743"/>
      <c r="I1096" s="747"/>
      <c r="J1096" s="752">
        <v>168</v>
      </c>
      <c r="K1096" s="747"/>
      <c r="L1096" s="747"/>
      <c r="M1096" s="743"/>
      <c r="N1096" s="747"/>
    </row>
    <row r="1097" spans="2:14" ht="15.75" x14ac:dyDescent="0.25">
      <c r="B1097" s="521" t="s">
        <v>2675</v>
      </c>
      <c r="C1097" s="694" t="s">
        <v>2791</v>
      </c>
      <c r="D1097" s="96" t="s">
        <v>686</v>
      </c>
      <c r="E1097" s="747"/>
      <c r="F1097" s="747"/>
      <c r="G1097" s="747"/>
      <c r="H1097" s="743"/>
      <c r="I1097" s="747"/>
      <c r="J1097" s="752">
        <v>24</v>
      </c>
      <c r="K1097" s="747"/>
      <c r="L1097" s="747"/>
      <c r="M1097" s="743"/>
      <c r="N1097" s="747"/>
    </row>
    <row r="1098" spans="2:14" ht="15.75" x14ac:dyDescent="0.25">
      <c r="B1098" s="521" t="s">
        <v>2675</v>
      </c>
      <c r="C1098" s="694" t="s">
        <v>2792</v>
      </c>
      <c r="D1098" s="96" t="s">
        <v>686</v>
      </c>
      <c r="E1098" s="747"/>
      <c r="F1098" s="747"/>
      <c r="G1098" s="747"/>
      <c r="H1098" s="743"/>
      <c r="I1098" s="747"/>
      <c r="J1098" s="752">
        <v>26</v>
      </c>
      <c r="K1098" s="747"/>
      <c r="L1098" s="747"/>
      <c r="M1098" s="743"/>
      <c r="N1098" s="747"/>
    </row>
    <row r="1099" spans="2:14" ht="31.5" x14ac:dyDescent="0.25">
      <c r="B1099" s="521" t="s">
        <v>2675</v>
      </c>
      <c r="C1099" s="694" t="s">
        <v>2793</v>
      </c>
      <c r="D1099" s="96" t="s">
        <v>686</v>
      </c>
      <c r="E1099" s="747"/>
      <c r="F1099" s="747"/>
      <c r="G1099" s="747"/>
      <c r="H1099" s="743"/>
      <c r="I1099" s="747"/>
      <c r="J1099" s="752">
        <v>248</v>
      </c>
      <c r="K1099" s="747"/>
      <c r="L1099" s="747"/>
      <c r="M1099" s="743"/>
      <c r="N1099" s="747"/>
    </row>
    <row r="1100" spans="2:14" ht="31.5" x14ac:dyDescent="0.25">
      <c r="B1100" s="521" t="s">
        <v>2675</v>
      </c>
      <c r="C1100" s="694" t="s">
        <v>2794</v>
      </c>
      <c r="D1100" s="96" t="s">
        <v>686</v>
      </c>
      <c r="E1100" s="747"/>
      <c r="F1100" s="747"/>
      <c r="G1100" s="747"/>
      <c r="H1100" s="743"/>
      <c r="I1100" s="747"/>
      <c r="J1100" s="752">
        <v>779</v>
      </c>
      <c r="K1100" s="747"/>
      <c r="L1100" s="747"/>
      <c r="M1100" s="743"/>
      <c r="N1100" s="747"/>
    </row>
    <row r="1101" spans="2:14" ht="15.75" x14ac:dyDescent="0.25">
      <c r="B1101" s="521" t="s">
        <v>2675</v>
      </c>
      <c r="C1101" s="694" t="s">
        <v>2795</v>
      </c>
      <c r="D1101" s="96" t="s">
        <v>686</v>
      </c>
      <c r="E1101" s="747"/>
      <c r="F1101" s="747"/>
      <c r="G1101" s="747"/>
      <c r="H1101" s="743"/>
      <c r="I1101" s="747"/>
      <c r="J1101" s="752">
        <v>177</v>
      </c>
      <c r="K1101" s="747"/>
      <c r="L1101" s="747"/>
      <c r="M1101" s="743"/>
      <c r="N1101" s="747"/>
    </row>
    <row r="1102" spans="2:14" ht="15.75" x14ac:dyDescent="0.25">
      <c r="B1102" s="521" t="s">
        <v>2675</v>
      </c>
      <c r="C1102" s="694" t="s">
        <v>2796</v>
      </c>
      <c r="D1102" s="96" t="s">
        <v>686</v>
      </c>
      <c r="E1102" s="747"/>
      <c r="F1102" s="747"/>
      <c r="G1102" s="747"/>
      <c r="H1102" s="743"/>
      <c r="I1102" s="747"/>
      <c r="J1102" s="752">
        <v>181</v>
      </c>
      <c r="K1102" s="747"/>
      <c r="L1102" s="747"/>
      <c r="M1102" s="743"/>
      <c r="N1102" s="747"/>
    </row>
    <row r="1103" spans="2:14" ht="15.75" x14ac:dyDescent="0.25">
      <c r="B1103" s="521" t="s">
        <v>2675</v>
      </c>
      <c r="C1103" s="694" t="s">
        <v>2797</v>
      </c>
      <c r="D1103" s="96" t="s">
        <v>686</v>
      </c>
      <c r="E1103" s="747"/>
      <c r="F1103" s="747"/>
      <c r="G1103" s="747"/>
      <c r="H1103" s="743"/>
      <c r="I1103" s="747"/>
      <c r="J1103" s="752">
        <v>2281</v>
      </c>
      <c r="K1103" s="747"/>
      <c r="L1103" s="747"/>
      <c r="M1103" s="743"/>
      <c r="N1103" s="747"/>
    </row>
    <row r="1104" spans="2:14" ht="15.75" x14ac:dyDescent="0.25">
      <c r="B1104" s="521" t="s">
        <v>2675</v>
      </c>
      <c r="C1104" s="694" t="s">
        <v>2798</v>
      </c>
      <c r="D1104" s="96" t="s">
        <v>686</v>
      </c>
      <c r="E1104" s="747"/>
      <c r="F1104" s="747"/>
      <c r="G1104" s="747"/>
      <c r="H1104" s="743"/>
      <c r="I1104" s="747"/>
      <c r="J1104" s="752">
        <v>213</v>
      </c>
      <c r="K1104" s="747"/>
      <c r="L1104" s="747"/>
      <c r="M1104" s="743"/>
      <c r="N1104" s="747"/>
    </row>
    <row r="1105" spans="2:14" ht="31.5" x14ac:dyDescent="0.25">
      <c r="B1105" s="521" t="s">
        <v>2675</v>
      </c>
      <c r="C1105" s="694" t="s">
        <v>2799</v>
      </c>
      <c r="D1105" s="96" t="s">
        <v>686</v>
      </c>
      <c r="E1105" s="747"/>
      <c r="F1105" s="747"/>
      <c r="G1105" s="747"/>
      <c r="H1105" s="743"/>
      <c r="I1105" s="747"/>
      <c r="J1105" s="752">
        <v>106</v>
      </c>
      <c r="K1105" s="747"/>
      <c r="L1105" s="747"/>
      <c r="M1105" s="743"/>
      <c r="N1105" s="747"/>
    </row>
    <row r="1106" spans="2:14" ht="31.5" x14ac:dyDescent="0.25">
      <c r="B1106" s="521" t="s">
        <v>2675</v>
      </c>
      <c r="C1106" s="694" t="s">
        <v>2800</v>
      </c>
      <c r="D1106" s="96" t="s">
        <v>686</v>
      </c>
      <c r="E1106" s="747"/>
      <c r="F1106" s="747"/>
      <c r="G1106" s="747"/>
      <c r="H1106" s="743"/>
      <c r="I1106" s="747"/>
      <c r="J1106" s="752">
        <v>16</v>
      </c>
      <c r="K1106" s="747"/>
      <c r="L1106" s="747"/>
      <c r="M1106" s="743"/>
      <c r="N1106" s="747"/>
    </row>
    <row r="1107" spans="2:14" ht="31.5" x14ac:dyDescent="0.25">
      <c r="B1107" s="521" t="s">
        <v>2675</v>
      </c>
      <c r="C1107" s="694" t="s">
        <v>2801</v>
      </c>
      <c r="D1107" s="96" t="s">
        <v>686</v>
      </c>
      <c r="E1107" s="747"/>
      <c r="F1107" s="747"/>
      <c r="G1107" s="747"/>
      <c r="H1107" s="743"/>
      <c r="I1107" s="747"/>
      <c r="J1107" s="752">
        <v>40</v>
      </c>
      <c r="K1107" s="747"/>
      <c r="L1107" s="747"/>
      <c r="M1107" s="743"/>
      <c r="N1107" s="747"/>
    </row>
    <row r="1108" spans="2:14" ht="31.5" x14ac:dyDescent="0.25">
      <c r="B1108" s="544" t="s">
        <v>2675</v>
      </c>
      <c r="C1108" s="694" t="s">
        <v>2802</v>
      </c>
      <c r="D1108" s="96" t="s">
        <v>686</v>
      </c>
      <c r="E1108" s="747"/>
      <c r="F1108" s="747"/>
      <c r="G1108" s="747"/>
      <c r="H1108" s="743"/>
      <c r="I1108" s="747"/>
      <c r="J1108" s="752">
        <v>29</v>
      </c>
      <c r="K1108" s="747"/>
      <c r="L1108" s="747"/>
      <c r="M1108" s="743"/>
      <c r="N1108" s="747"/>
    </row>
    <row r="1109" spans="2:14" ht="31.5" x14ac:dyDescent="0.25">
      <c r="B1109" s="544" t="s">
        <v>2675</v>
      </c>
      <c r="C1109" s="694" t="s">
        <v>2803</v>
      </c>
      <c r="D1109" s="96" t="s">
        <v>686</v>
      </c>
      <c r="E1109" s="747"/>
      <c r="F1109" s="747"/>
      <c r="G1109" s="747"/>
      <c r="H1109" s="743"/>
      <c r="I1109" s="747"/>
      <c r="J1109" s="752">
        <v>101</v>
      </c>
      <c r="K1109" s="747"/>
      <c r="L1109" s="747"/>
      <c r="M1109" s="743"/>
      <c r="N1109" s="747"/>
    </row>
    <row r="1110" spans="2:14" ht="15.75" x14ac:dyDescent="0.25">
      <c r="B1110" s="544" t="s">
        <v>2675</v>
      </c>
      <c r="C1110" s="694" t="s">
        <v>2804</v>
      </c>
      <c r="D1110" s="96" t="s">
        <v>686</v>
      </c>
      <c r="E1110" s="747"/>
      <c r="F1110" s="747"/>
      <c r="G1110" s="747"/>
      <c r="H1110" s="743"/>
      <c r="I1110" s="747"/>
      <c r="J1110" s="752">
        <v>914</v>
      </c>
      <c r="K1110" s="747"/>
      <c r="L1110" s="747"/>
      <c r="M1110" s="743"/>
      <c r="N1110" s="747"/>
    </row>
    <row r="1111" spans="2:14" ht="15.75" x14ac:dyDescent="0.25">
      <c r="B1111" s="544" t="s">
        <v>2675</v>
      </c>
      <c r="C1111" s="694" t="s">
        <v>2805</v>
      </c>
      <c r="D1111" s="96" t="s">
        <v>686</v>
      </c>
      <c r="E1111" s="747"/>
      <c r="F1111" s="747"/>
      <c r="G1111" s="747"/>
      <c r="H1111" s="743"/>
      <c r="I1111" s="747"/>
      <c r="J1111" s="752">
        <v>112</v>
      </c>
      <c r="K1111" s="747"/>
      <c r="L1111" s="747"/>
      <c r="M1111" s="743"/>
      <c r="N1111" s="747"/>
    </row>
    <row r="1112" spans="2:14" ht="31.5" x14ac:dyDescent="0.25">
      <c r="B1112" s="544" t="s">
        <v>2675</v>
      </c>
      <c r="C1112" s="694" t="s">
        <v>2806</v>
      </c>
      <c r="D1112" s="96" t="s">
        <v>686</v>
      </c>
      <c r="E1112" s="747"/>
      <c r="F1112" s="747"/>
      <c r="G1112" s="747"/>
      <c r="H1112" s="743"/>
      <c r="I1112" s="747"/>
      <c r="J1112" s="752">
        <v>128</v>
      </c>
      <c r="K1112" s="747"/>
      <c r="L1112" s="747"/>
      <c r="M1112" s="743"/>
      <c r="N1112" s="747"/>
    </row>
    <row r="1113" spans="2:14" ht="31.5" x14ac:dyDescent="0.25">
      <c r="B1113" s="544" t="s">
        <v>2675</v>
      </c>
      <c r="C1113" s="694" t="s">
        <v>2807</v>
      </c>
      <c r="D1113" s="96" t="s">
        <v>686</v>
      </c>
      <c r="E1113" s="747"/>
      <c r="F1113" s="747"/>
      <c r="G1113" s="747"/>
      <c r="H1113" s="743"/>
      <c r="I1113" s="747"/>
      <c r="J1113" s="752">
        <v>72</v>
      </c>
      <c r="K1113" s="747"/>
      <c r="L1113" s="747"/>
      <c r="M1113" s="743"/>
      <c r="N1113" s="747"/>
    </row>
    <row r="1114" spans="2:14" ht="15.75" x14ac:dyDescent="0.25">
      <c r="B1114" s="544" t="s">
        <v>2675</v>
      </c>
      <c r="C1114" s="694" t="s">
        <v>2808</v>
      </c>
      <c r="D1114" s="96" t="s">
        <v>686</v>
      </c>
      <c r="E1114" s="747"/>
      <c r="F1114" s="747"/>
      <c r="G1114" s="747"/>
      <c r="H1114" s="743"/>
      <c r="I1114" s="747"/>
      <c r="J1114" s="752">
        <v>60</v>
      </c>
      <c r="K1114" s="747"/>
      <c r="L1114" s="747"/>
      <c r="M1114" s="743"/>
      <c r="N1114" s="747"/>
    </row>
    <row r="1115" spans="2:14" ht="15.75" x14ac:dyDescent="0.25">
      <c r="B1115" s="544" t="s">
        <v>2675</v>
      </c>
      <c r="C1115" s="694" t="s">
        <v>2809</v>
      </c>
      <c r="D1115" s="96" t="s">
        <v>686</v>
      </c>
      <c r="E1115" s="747"/>
      <c r="F1115" s="747"/>
      <c r="G1115" s="747"/>
      <c r="H1115" s="743"/>
      <c r="I1115" s="747"/>
      <c r="J1115" s="752">
        <v>14</v>
      </c>
      <c r="K1115" s="747"/>
      <c r="L1115" s="747"/>
      <c r="M1115" s="743"/>
      <c r="N1115" s="747"/>
    </row>
    <row r="1116" spans="2:14" ht="15.75" x14ac:dyDescent="0.25">
      <c r="B1116" s="544" t="s">
        <v>2675</v>
      </c>
      <c r="C1116" s="694" t="s">
        <v>2810</v>
      </c>
      <c r="D1116" s="96" t="s">
        <v>686</v>
      </c>
      <c r="E1116" s="747"/>
      <c r="F1116" s="747"/>
      <c r="G1116" s="747"/>
      <c r="H1116" s="743"/>
      <c r="I1116" s="747"/>
      <c r="J1116" s="752">
        <v>14</v>
      </c>
      <c r="K1116" s="747"/>
      <c r="L1116" s="747"/>
      <c r="M1116" s="743"/>
      <c r="N1116" s="747"/>
    </row>
    <row r="1117" spans="2:14" ht="15.75" x14ac:dyDescent="0.25">
      <c r="B1117" s="544" t="s">
        <v>2675</v>
      </c>
      <c r="C1117" s="694" t="s">
        <v>2811</v>
      </c>
      <c r="D1117" s="96" t="s">
        <v>686</v>
      </c>
      <c r="E1117" s="747"/>
      <c r="F1117" s="747"/>
      <c r="G1117" s="747"/>
      <c r="H1117" s="743"/>
      <c r="I1117" s="747"/>
      <c r="J1117" s="752">
        <v>79</v>
      </c>
      <c r="K1117" s="747"/>
      <c r="L1117" s="747"/>
      <c r="M1117" s="743"/>
      <c r="N1117" s="747"/>
    </row>
    <row r="1118" spans="2:14" ht="15.75" x14ac:dyDescent="0.25">
      <c r="B1118" s="544" t="s">
        <v>2675</v>
      </c>
      <c r="C1118" s="694" t="s">
        <v>2812</v>
      </c>
      <c r="D1118" s="96" t="s">
        <v>686</v>
      </c>
      <c r="E1118" s="747"/>
      <c r="F1118" s="747"/>
      <c r="G1118" s="747"/>
      <c r="H1118" s="743"/>
      <c r="I1118" s="747"/>
      <c r="J1118" s="752">
        <v>62</v>
      </c>
      <c r="K1118" s="747"/>
      <c r="L1118" s="747"/>
      <c r="M1118" s="743"/>
      <c r="N1118" s="747"/>
    </row>
    <row r="1119" spans="2:14" ht="15.75" x14ac:dyDescent="0.25">
      <c r="B1119" s="544" t="s">
        <v>2675</v>
      </c>
      <c r="C1119" s="694" t="s">
        <v>2813</v>
      </c>
      <c r="D1119" s="96" t="s">
        <v>686</v>
      </c>
      <c r="E1119" s="747"/>
      <c r="F1119" s="747"/>
      <c r="G1119" s="747"/>
      <c r="H1119" s="743"/>
      <c r="I1119" s="747"/>
      <c r="J1119" s="752">
        <v>14</v>
      </c>
      <c r="K1119" s="747"/>
      <c r="L1119" s="747"/>
      <c r="M1119" s="743"/>
      <c r="N1119" s="747"/>
    </row>
    <row r="1120" spans="2:14" ht="31.5" x14ac:dyDescent="0.25">
      <c r="B1120" s="544" t="s">
        <v>2675</v>
      </c>
      <c r="C1120" s="694" t="s">
        <v>2814</v>
      </c>
      <c r="D1120" s="96" t="s">
        <v>686</v>
      </c>
      <c r="E1120" s="747"/>
      <c r="F1120" s="747"/>
      <c r="G1120" s="747"/>
      <c r="H1120" s="743"/>
      <c r="I1120" s="747"/>
      <c r="J1120" s="752">
        <v>28</v>
      </c>
      <c r="K1120" s="747"/>
      <c r="L1120" s="747"/>
      <c r="M1120" s="743"/>
      <c r="N1120" s="747"/>
    </row>
    <row r="1121" spans="2:14" ht="31.5" x14ac:dyDescent="0.25">
      <c r="B1121" s="544" t="s">
        <v>2675</v>
      </c>
      <c r="C1121" s="694" t="s">
        <v>2815</v>
      </c>
      <c r="D1121" s="96" t="s">
        <v>686</v>
      </c>
      <c r="E1121" s="747"/>
      <c r="F1121" s="747"/>
      <c r="G1121" s="747"/>
      <c r="H1121" s="743"/>
      <c r="I1121" s="747"/>
      <c r="J1121" s="752">
        <v>128</v>
      </c>
      <c r="K1121" s="747"/>
      <c r="L1121" s="747"/>
      <c r="M1121" s="743"/>
      <c r="N1121" s="747"/>
    </row>
    <row r="1122" spans="2:14" ht="31.5" x14ac:dyDescent="0.25">
      <c r="B1122" s="544" t="s">
        <v>2675</v>
      </c>
      <c r="C1122" s="694" t="s">
        <v>2816</v>
      </c>
      <c r="D1122" s="96" t="s">
        <v>686</v>
      </c>
      <c r="E1122" s="747"/>
      <c r="F1122" s="747"/>
      <c r="G1122" s="747"/>
      <c r="H1122" s="743"/>
      <c r="I1122" s="747"/>
      <c r="J1122" s="752">
        <v>15</v>
      </c>
      <c r="K1122" s="747"/>
      <c r="L1122" s="747"/>
      <c r="M1122" s="743"/>
      <c r="N1122" s="747"/>
    </row>
    <row r="1123" spans="2:14" ht="31.5" x14ac:dyDescent="0.25">
      <c r="B1123" s="544" t="s">
        <v>2675</v>
      </c>
      <c r="C1123" s="694" t="s">
        <v>2817</v>
      </c>
      <c r="D1123" s="96" t="s">
        <v>686</v>
      </c>
      <c r="E1123" s="747"/>
      <c r="F1123" s="747"/>
      <c r="G1123" s="747"/>
      <c r="H1123" s="743"/>
      <c r="I1123" s="747"/>
      <c r="J1123" s="752">
        <v>14</v>
      </c>
      <c r="K1123" s="747"/>
      <c r="L1123" s="747"/>
      <c r="M1123" s="743"/>
      <c r="N1123" s="747"/>
    </row>
    <row r="1124" spans="2:14" ht="31.5" x14ac:dyDescent="0.25">
      <c r="B1124" s="544" t="s">
        <v>2675</v>
      </c>
      <c r="C1124" s="694" t="s">
        <v>2818</v>
      </c>
      <c r="D1124" s="96" t="s">
        <v>686</v>
      </c>
      <c r="E1124" s="747"/>
      <c r="F1124" s="747"/>
      <c r="G1124" s="747"/>
      <c r="H1124" s="743"/>
      <c r="I1124" s="747"/>
      <c r="J1124" s="752">
        <v>6</v>
      </c>
      <c r="K1124" s="747"/>
      <c r="L1124" s="747"/>
      <c r="M1124" s="743"/>
      <c r="N1124" s="747"/>
    </row>
    <row r="1125" spans="2:14" ht="31.5" x14ac:dyDescent="0.25">
      <c r="B1125" s="544" t="s">
        <v>2675</v>
      </c>
      <c r="C1125" s="694" t="s">
        <v>2819</v>
      </c>
      <c r="D1125" s="96" t="s">
        <v>686</v>
      </c>
      <c r="E1125" s="747"/>
      <c r="F1125" s="747"/>
      <c r="G1125" s="747"/>
      <c r="H1125" s="743"/>
      <c r="I1125" s="747"/>
      <c r="J1125" s="752">
        <v>28</v>
      </c>
      <c r="K1125" s="747"/>
      <c r="L1125" s="747"/>
      <c r="M1125" s="743"/>
      <c r="N1125" s="747"/>
    </row>
    <row r="1126" spans="2:14" ht="31.5" x14ac:dyDescent="0.25">
      <c r="B1126" s="544" t="s">
        <v>2675</v>
      </c>
      <c r="C1126" s="694" t="s">
        <v>2820</v>
      </c>
      <c r="D1126" s="96" t="s">
        <v>686</v>
      </c>
      <c r="E1126" s="747"/>
      <c r="F1126" s="747"/>
      <c r="G1126" s="747"/>
      <c r="H1126" s="743"/>
      <c r="I1126" s="747"/>
      <c r="J1126" s="752">
        <v>28</v>
      </c>
      <c r="K1126" s="747"/>
      <c r="L1126" s="747"/>
      <c r="M1126" s="743"/>
      <c r="N1126" s="747"/>
    </row>
    <row r="1127" spans="2:14" ht="31.5" x14ac:dyDescent="0.25">
      <c r="B1127" s="544" t="s">
        <v>2675</v>
      </c>
      <c r="C1127" s="694" t="s">
        <v>2821</v>
      </c>
      <c r="D1127" s="96" t="s">
        <v>686</v>
      </c>
      <c r="E1127" s="747"/>
      <c r="F1127" s="747"/>
      <c r="G1127" s="747"/>
      <c r="H1127" s="743"/>
      <c r="I1127" s="747"/>
      <c r="J1127" s="752">
        <v>26</v>
      </c>
      <c r="K1127" s="747"/>
      <c r="L1127" s="747"/>
      <c r="M1127" s="743"/>
      <c r="N1127" s="747"/>
    </row>
    <row r="1128" spans="2:14" ht="31.5" x14ac:dyDescent="0.25">
      <c r="B1128" s="544" t="s">
        <v>2675</v>
      </c>
      <c r="C1128" s="694" t="s">
        <v>2822</v>
      </c>
      <c r="D1128" s="96" t="s">
        <v>686</v>
      </c>
      <c r="E1128" s="747"/>
      <c r="F1128" s="747"/>
      <c r="G1128" s="747"/>
      <c r="H1128" s="743"/>
      <c r="I1128" s="747"/>
      <c r="J1128" s="752">
        <v>34</v>
      </c>
      <c r="K1128" s="747"/>
      <c r="L1128" s="747"/>
      <c r="M1128" s="743"/>
      <c r="N1128" s="747"/>
    </row>
    <row r="1129" spans="2:14" ht="31.5" x14ac:dyDescent="0.25">
      <c r="B1129" s="544" t="s">
        <v>2675</v>
      </c>
      <c r="C1129" s="694" t="s">
        <v>2823</v>
      </c>
      <c r="D1129" s="96" t="s">
        <v>686</v>
      </c>
      <c r="E1129" s="747"/>
      <c r="F1129" s="747"/>
      <c r="G1129" s="747"/>
      <c r="H1129" s="743"/>
      <c r="I1129" s="747"/>
      <c r="J1129" s="752">
        <v>28</v>
      </c>
      <c r="K1129" s="747"/>
      <c r="L1129" s="747"/>
      <c r="M1129" s="743"/>
      <c r="N1129" s="747"/>
    </row>
    <row r="1130" spans="2:14" ht="31.5" x14ac:dyDescent="0.25">
      <c r="B1130" s="544" t="s">
        <v>2675</v>
      </c>
      <c r="C1130" s="694" t="s">
        <v>2824</v>
      </c>
      <c r="D1130" s="96" t="s">
        <v>686</v>
      </c>
      <c r="E1130" s="747"/>
      <c r="F1130" s="747"/>
      <c r="G1130" s="747"/>
      <c r="H1130" s="743"/>
      <c r="I1130" s="747"/>
      <c r="J1130" s="752">
        <v>14</v>
      </c>
      <c r="K1130" s="747"/>
      <c r="L1130" s="747"/>
      <c r="M1130" s="743"/>
      <c r="N1130" s="747"/>
    </row>
    <row r="1131" spans="2:14" ht="31.5" x14ac:dyDescent="0.25">
      <c r="B1131" s="544" t="s">
        <v>2675</v>
      </c>
      <c r="C1131" s="694" t="s">
        <v>2825</v>
      </c>
      <c r="D1131" s="96" t="s">
        <v>686</v>
      </c>
      <c r="E1131" s="747"/>
      <c r="F1131" s="747"/>
      <c r="G1131" s="747"/>
      <c r="H1131" s="743"/>
      <c r="I1131" s="747"/>
      <c r="J1131" s="752">
        <v>39</v>
      </c>
      <c r="K1131" s="747"/>
      <c r="L1131" s="747"/>
      <c r="M1131" s="743"/>
      <c r="N1131" s="747"/>
    </row>
    <row r="1132" spans="2:14" ht="31.5" x14ac:dyDescent="0.25">
      <c r="B1132" s="544" t="s">
        <v>2675</v>
      </c>
      <c r="C1132" s="694" t="s">
        <v>2826</v>
      </c>
      <c r="D1132" s="96" t="s">
        <v>686</v>
      </c>
      <c r="E1132" s="747"/>
      <c r="F1132" s="747"/>
      <c r="G1132" s="747"/>
      <c r="H1132" s="743"/>
      <c r="I1132" s="747"/>
      <c r="J1132" s="752">
        <v>28</v>
      </c>
      <c r="K1132" s="747"/>
      <c r="L1132" s="747"/>
      <c r="M1132" s="743"/>
      <c r="N1132" s="747"/>
    </row>
    <row r="1133" spans="2:14" ht="31.5" x14ac:dyDescent="0.25">
      <c r="B1133" s="521" t="s">
        <v>2675</v>
      </c>
      <c r="C1133" s="694" t="s">
        <v>2827</v>
      </c>
      <c r="D1133" s="96" t="s">
        <v>686</v>
      </c>
      <c r="E1133" s="753"/>
      <c r="F1133" s="747"/>
      <c r="G1133" s="747"/>
      <c r="H1133" s="743"/>
      <c r="I1133" s="747"/>
      <c r="J1133" s="752">
        <v>46</v>
      </c>
      <c r="K1133" s="747"/>
      <c r="L1133" s="747"/>
      <c r="M1133" s="743"/>
      <c r="N1133" s="747"/>
    </row>
    <row r="1134" spans="2:14" ht="31.5" x14ac:dyDescent="0.25">
      <c r="B1134" s="521" t="s">
        <v>2675</v>
      </c>
      <c r="C1134" s="694" t="s">
        <v>2828</v>
      </c>
      <c r="D1134" s="96" t="s">
        <v>686</v>
      </c>
      <c r="E1134" s="753"/>
      <c r="F1134" s="747"/>
      <c r="G1134" s="747"/>
      <c r="H1134" s="743"/>
      <c r="I1134" s="747"/>
      <c r="J1134" s="752">
        <v>35</v>
      </c>
      <c r="K1134" s="747"/>
      <c r="L1134" s="747"/>
      <c r="M1134" s="743"/>
      <c r="N1134" s="747"/>
    </row>
    <row r="1135" spans="2:14" ht="31.5" x14ac:dyDescent="0.25">
      <c r="B1135" s="521" t="s">
        <v>2675</v>
      </c>
      <c r="C1135" s="694" t="s">
        <v>2829</v>
      </c>
      <c r="D1135" s="96" t="s">
        <v>686</v>
      </c>
      <c r="E1135" s="753"/>
      <c r="F1135" s="747"/>
      <c r="G1135" s="747"/>
      <c r="H1135" s="743"/>
      <c r="I1135" s="747"/>
      <c r="J1135" s="752">
        <v>35</v>
      </c>
      <c r="K1135" s="747"/>
      <c r="L1135" s="747"/>
      <c r="M1135" s="743"/>
      <c r="N1135" s="747"/>
    </row>
    <row r="1136" spans="2:14" ht="15.75" x14ac:dyDescent="0.25">
      <c r="B1136" s="521" t="s">
        <v>2675</v>
      </c>
      <c r="C1136" s="694" t="s">
        <v>2830</v>
      </c>
      <c r="D1136" s="96" t="s">
        <v>686</v>
      </c>
      <c r="E1136" s="753"/>
      <c r="F1136" s="747"/>
      <c r="G1136" s="747"/>
      <c r="H1136" s="743"/>
      <c r="I1136" s="747"/>
      <c r="J1136" s="752">
        <v>15</v>
      </c>
      <c r="K1136" s="747"/>
      <c r="L1136" s="747"/>
      <c r="M1136" s="743"/>
      <c r="N1136" s="747"/>
    </row>
    <row r="1137" spans="2:14" ht="15.75" x14ac:dyDescent="0.25">
      <c r="B1137" s="521" t="s">
        <v>2675</v>
      </c>
      <c r="C1137" s="694" t="s">
        <v>2831</v>
      </c>
      <c r="D1137" s="96" t="s">
        <v>686</v>
      </c>
      <c r="E1137" s="753"/>
      <c r="F1137" s="747"/>
      <c r="G1137" s="747"/>
      <c r="H1137" s="743"/>
      <c r="I1137" s="747"/>
      <c r="J1137" s="752">
        <v>1</v>
      </c>
      <c r="K1137" s="747"/>
      <c r="L1137" s="747"/>
      <c r="M1137" s="743"/>
      <c r="N1137" s="747"/>
    </row>
    <row r="1138" spans="2:14" ht="15.75" x14ac:dyDescent="0.25">
      <c r="B1138" s="521" t="s">
        <v>2675</v>
      </c>
      <c r="C1138" s="694" t="s">
        <v>2832</v>
      </c>
      <c r="D1138" s="96" t="s">
        <v>686</v>
      </c>
      <c r="E1138" s="753"/>
      <c r="F1138" s="747"/>
      <c r="G1138" s="747"/>
      <c r="H1138" s="743"/>
      <c r="I1138" s="747"/>
      <c r="J1138" s="752">
        <v>1</v>
      </c>
      <c r="K1138" s="747"/>
      <c r="L1138" s="747"/>
      <c r="M1138" s="743"/>
      <c r="N1138" s="747"/>
    </row>
    <row r="1139" spans="2:14" ht="15.75" x14ac:dyDescent="0.25">
      <c r="B1139" s="521" t="s">
        <v>2675</v>
      </c>
      <c r="C1139" s="694" t="s">
        <v>2833</v>
      </c>
      <c r="D1139" s="96" t="s">
        <v>686</v>
      </c>
      <c r="E1139" s="753"/>
      <c r="F1139" s="747"/>
      <c r="G1139" s="747"/>
      <c r="H1139" s="743"/>
      <c r="I1139" s="747"/>
      <c r="J1139" s="752">
        <v>1</v>
      </c>
      <c r="K1139" s="747"/>
      <c r="L1139" s="747"/>
      <c r="M1139" s="743"/>
      <c r="N1139" s="747"/>
    </row>
    <row r="1140" spans="2:14" ht="15.75" x14ac:dyDescent="0.25">
      <c r="B1140" s="521" t="s">
        <v>2675</v>
      </c>
      <c r="C1140" s="694" t="s">
        <v>2834</v>
      </c>
      <c r="D1140" s="96" t="s">
        <v>686</v>
      </c>
      <c r="E1140" s="753"/>
      <c r="F1140" s="747"/>
      <c r="G1140" s="747"/>
      <c r="H1140" s="743"/>
      <c r="I1140" s="747"/>
      <c r="J1140" s="752">
        <v>1</v>
      </c>
      <c r="K1140" s="747"/>
      <c r="L1140" s="747"/>
      <c r="M1140" s="743"/>
      <c r="N1140" s="747"/>
    </row>
    <row r="1141" spans="2:14" ht="15.75" x14ac:dyDescent="0.25">
      <c r="B1141" s="521" t="s">
        <v>2675</v>
      </c>
      <c r="C1141" s="694" t="s">
        <v>2835</v>
      </c>
      <c r="D1141" s="96" t="s">
        <v>686</v>
      </c>
      <c r="E1141" s="753"/>
      <c r="F1141" s="747"/>
      <c r="G1141" s="747"/>
      <c r="H1141" s="743"/>
      <c r="I1141" s="747"/>
      <c r="J1141" s="752">
        <v>1</v>
      </c>
      <c r="K1141" s="747"/>
      <c r="L1141" s="747"/>
      <c r="M1141" s="743"/>
      <c r="N1141" s="747"/>
    </row>
    <row r="1142" spans="2:14" ht="15.75" x14ac:dyDescent="0.25">
      <c r="B1142" s="521" t="s">
        <v>2675</v>
      </c>
      <c r="C1142" s="694" t="s">
        <v>2836</v>
      </c>
      <c r="D1142" s="96" t="s">
        <v>686</v>
      </c>
      <c r="E1142" s="753"/>
      <c r="F1142" s="747"/>
      <c r="G1142" s="747"/>
      <c r="H1142" s="743"/>
      <c r="I1142" s="747"/>
      <c r="J1142" s="752">
        <v>1</v>
      </c>
      <c r="K1142" s="747"/>
      <c r="L1142" s="747"/>
      <c r="M1142" s="743"/>
      <c r="N1142" s="747"/>
    </row>
    <row r="1143" spans="2:14" ht="15.75" x14ac:dyDescent="0.25">
      <c r="B1143" s="521" t="s">
        <v>2675</v>
      </c>
      <c r="C1143" s="694" t="s">
        <v>2837</v>
      </c>
      <c r="D1143" s="96" t="s">
        <v>686</v>
      </c>
      <c r="E1143" s="753"/>
      <c r="F1143" s="747"/>
      <c r="G1143" s="747"/>
      <c r="H1143" s="743"/>
      <c r="I1143" s="747"/>
      <c r="J1143" s="752">
        <v>1</v>
      </c>
      <c r="K1143" s="747"/>
      <c r="L1143" s="747"/>
      <c r="M1143" s="743"/>
      <c r="N1143" s="747"/>
    </row>
    <row r="1144" spans="2:14" ht="15.75" x14ac:dyDescent="0.25">
      <c r="B1144" s="521" t="s">
        <v>2675</v>
      </c>
      <c r="C1144" s="694" t="s">
        <v>2838</v>
      </c>
      <c r="D1144" s="96" t="s">
        <v>686</v>
      </c>
      <c r="E1144" s="753"/>
      <c r="F1144" s="747"/>
      <c r="G1144" s="747"/>
      <c r="H1144" s="743"/>
      <c r="I1144" s="747"/>
      <c r="J1144" s="752">
        <v>1</v>
      </c>
      <c r="K1144" s="747"/>
      <c r="L1144" s="747"/>
      <c r="M1144" s="743"/>
      <c r="N1144" s="747"/>
    </row>
    <row r="1145" spans="2:14" ht="15.75" x14ac:dyDescent="0.25">
      <c r="B1145" s="521" t="s">
        <v>2675</v>
      </c>
      <c r="C1145" s="694" t="s">
        <v>2839</v>
      </c>
      <c r="D1145" s="96" t="s">
        <v>686</v>
      </c>
      <c r="E1145" s="753"/>
      <c r="F1145" s="747"/>
      <c r="G1145" s="747"/>
      <c r="H1145" s="743"/>
      <c r="I1145" s="747"/>
      <c r="J1145" s="752">
        <v>1</v>
      </c>
      <c r="K1145" s="747"/>
      <c r="L1145" s="747"/>
      <c r="M1145" s="743"/>
      <c r="N1145" s="747"/>
    </row>
    <row r="1146" spans="2:14" ht="15.75" x14ac:dyDescent="0.25">
      <c r="B1146" s="521" t="s">
        <v>2675</v>
      </c>
      <c r="C1146" s="696" t="s">
        <v>2840</v>
      </c>
      <c r="D1146" s="96" t="s">
        <v>686</v>
      </c>
      <c r="E1146" s="753"/>
      <c r="F1146" s="747"/>
      <c r="G1146" s="747"/>
      <c r="H1146" s="743"/>
      <c r="I1146" s="747"/>
      <c r="J1146" s="752">
        <v>1</v>
      </c>
      <c r="K1146" s="747"/>
      <c r="L1146" s="747"/>
      <c r="M1146" s="743"/>
      <c r="N1146" s="747"/>
    </row>
    <row r="1147" spans="2:14" ht="15.75" x14ac:dyDescent="0.25">
      <c r="B1147" s="521" t="s">
        <v>2675</v>
      </c>
      <c r="C1147" s="694" t="s">
        <v>2841</v>
      </c>
      <c r="D1147" s="96" t="s">
        <v>686</v>
      </c>
      <c r="E1147" s="753"/>
      <c r="F1147" s="747"/>
      <c r="G1147" s="747"/>
      <c r="H1147" s="743"/>
      <c r="I1147" s="747"/>
      <c r="J1147" s="752">
        <v>1</v>
      </c>
      <c r="K1147" s="747"/>
      <c r="L1147" s="747"/>
      <c r="M1147" s="743"/>
      <c r="N1147" s="747"/>
    </row>
    <row r="1148" spans="2:14" ht="15.75" x14ac:dyDescent="0.25">
      <c r="B1148" s="521" t="s">
        <v>2675</v>
      </c>
      <c r="C1148" s="694" t="s">
        <v>2842</v>
      </c>
      <c r="D1148" s="96" t="s">
        <v>686</v>
      </c>
      <c r="E1148" s="753"/>
      <c r="F1148" s="747"/>
      <c r="G1148" s="747"/>
      <c r="H1148" s="743"/>
      <c r="I1148" s="747"/>
      <c r="J1148" s="752">
        <v>4</v>
      </c>
      <c r="K1148" s="747"/>
      <c r="L1148" s="747"/>
      <c r="M1148" s="743"/>
      <c r="N1148" s="747"/>
    </row>
    <row r="1149" spans="2:14" ht="15.75" x14ac:dyDescent="0.25">
      <c r="B1149" s="521" t="s">
        <v>2675</v>
      </c>
      <c r="C1149" s="694" t="s">
        <v>2843</v>
      </c>
      <c r="D1149" s="96" t="s">
        <v>686</v>
      </c>
      <c r="E1149" s="753"/>
      <c r="F1149" s="747"/>
      <c r="G1149" s="747"/>
      <c r="H1149" s="743"/>
      <c r="I1149" s="747"/>
      <c r="J1149" s="752">
        <v>4</v>
      </c>
      <c r="K1149" s="747"/>
      <c r="L1149" s="747"/>
      <c r="M1149" s="743"/>
      <c r="N1149" s="747"/>
    </row>
    <row r="1150" spans="2:14" ht="15.75" x14ac:dyDescent="0.25">
      <c r="B1150" s="521" t="s">
        <v>2675</v>
      </c>
      <c r="C1150" s="694" t="s">
        <v>2844</v>
      </c>
      <c r="D1150" s="96" t="s">
        <v>686</v>
      </c>
      <c r="E1150" s="753"/>
      <c r="F1150" s="747"/>
      <c r="G1150" s="747"/>
      <c r="H1150" s="743"/>
      <c r="I1150" s="747"/>
      <c r="J1150" s="752">
        <v>4</v>
      </c>
      <c r="K1150" s="747"/>
      <c r="L1150" s="747"/>
      <c r="M1150" s="743"/>
      <c r="N1150" s="747"/>
    </row>
    <row r="1151" spans="2:14" ht="15.75" x14ac:dyDescent="0.25">
      <c r="B1151" s="521" t="s">
        <v>2675</v>
      </c>
      <c r="C1151" s="694" t="s">
        <v>2845</v>
      </c>
      <c r="D1151" s="96" t="s">
        <v>686</v>
      </c>
      <c r="E1151" s="753"/>
      <c r="F1151" s="747"/>
      <c r="G1151" s="747"/>
      <c r="H1151" s="743"/>
      <c r="I1151" s="747"/>
      <c r="J1151" s="752">
        <v>4</v>
      </c>
      <c r="K1151" s="747"/>
      <c r="L1151" s="747"/>
      <c r="M1151" s="743"/>
      <c r="N1151" s="747"/>
    </row>
    <row r="1152" spans="2:14" ht="15.75" x14ac:dyDescent="0.25">
      <c r="B1152" s="521" t="s">
        <v>2675</v>
      </c>
      <c r="C1152" s="694" t="s">
        <v>2846</v>
      </c>
      <c r="D1152" s="96" t="s">
        <v>686</v>
      </c>
      <c r="E1152" s="753"/>
      <c r="F1152" s="747"/>
      <c r="G1152" s="747"/>
      <c r="H1152" s="743"/>
      <c r="I1152" s="747"/>
      <c r="J1152" s="752">
        <v>4</v>
      </c>
      <c r="K1152" s="747"/>
      <c r="L1152" s="747"/>
      <c r="M1152" s="743"/>
      <c r="N1152" s="747"/>
    </row>
    <row r="1153" spans="2:14" ht="15.75" x14ac:dyDescent="0.25">
      <c r="B1153" s="521" t="s">
        <v>2675</v>
      </c>
      <c r="C1153" s="694" t="s">
        <v>2847</v>
      </c>
      <c r="D1153" s="96" t="s">
        <v>686</v>
      </c>
      <c r="E1153" s="753"/>
      <c r="F1153" s="747"/>
      <c r="G1153" s="747"/>
      <c r="H1153" s="743"/>
      <c r="I1153" s="747"/>
      <c r="J1153" s="752">
        <v>4</v>
      </c>
      <c r="K1153" s="747"/>
      <c r="L1153" s="747"/>
      <c r="M1153" s="743"/>
      <c r="N1153" s="747"/>
    </row>
    <row r="1154" spans="2:14" ht="15.75" x14ac:dyDescent="0.25">
      <c r="B1154" s="521" t="s">
        <v>2675</v>
      </c>
      <c r="C1154" s="694" t="s">
        <v>1108</v>
      </c>
      <c r="D1154" s="96" t="s">
        <v>686</v>
      </c>
      <c r="E1154" s="753"/>
      <c r="F1154" s="747"/>
      <c r="G1154" s="747"/>
      <c r="H1154" s="743"/>
      <c r="I1154" s="747"/>
      <c r="J1154" s="752">
        <v>4</v>
      </c>
      <c r="K1154" s="747"/>
      <c r="L1154" s="747"/>
      <c r="M1154" s="743"/>
      <c r="N1154" s="747"/>
    </row>
    <row r="1155" spans="2:14" ht="15.75" x14ac:dyDescent="0.25">
      <c r="B1155" s="521" t="s">
        <v>2675</v>
      </c>
      <c r="C1155" s="694" t="s">
        <v>2848</v>
      </c>
      <c r="D1155" s="96" t="s">
        <v>686</v>
      </c>
      <c r="E1155" s="753"/>
      <c r="F1155" s="747"/>
      <c r="G1155" s="747"/>
      <c r="H1155" s="743"/>
      <c r="I1155" s="747"/>
      <c r="J1155" s="752">
        <v>4</v>
      </c>
      <c r="K1155" s="747"/>
      <c r="L1155" s="747"/>
      <c r="M1155" s="743"/>
      <c r="N1155" s="747"/>
    </row>
    <row r="1156" spans="2:14" ht="15.75" x14ac:dyDescent="0.25">
      <c r="B1156" s="521" t="s">
        <v>2675</v>
      </c>
      <c r="C1156" s="694" t="s">
        <v>2849</v>
      </c>
      <c r="D1156" s="96" t="s">
        <v>686</v>
      </c>
      <c r="E1156" s="753"/>
      <c r="F1156" s="747"/>
      <c r="G1156" s="747"/>
      <c r="H1156" s="743"/>
      <c r="I1156" s="747"/>
      <c r="J1156" s="752">
        <v>4</v>
      </c>
      <c r="K1156" s="747"/>
      <c r="L1156" s="747"/>
      <c r="M1156" s="743"/>
      <c r="N1156" s="747"/>
    </row>
    <row r="1157" spans="2:14" ht="15.75" x14ac:dyDescent="0.25">
      <c r="B1157" s="521" t="s">
        <v>2675</v>
      </c>
      <c r="C1157" s="694" t="s">
        <v>2850</v>
      </c>
      <c r="D1157" s="96" t="s">
        <v>686</v>
      </c>
      <c r="E1157" s="753"/>
      <c r="F1157" s="747"/>
      <c r="G1157" s="747"/>
      <c r="H1157" s="743"/>
      <c r="I1157" s="747"/>
      <c r="J1157" s="752">
        <v>4</v>
      </c>
      <c r="K1157" s="747"/>
      <c r="L1157" s="747"/>
      <c r="M1157" s="743"/>
      <c r="N1157" s="747"/>
    </row>
    <row r="1158" spans="2:14" ht="31.5" x14ac:dyDescent="0.25">
      <c r="B1158" s="521" t="s">
        <v>2675</v>
      </c>
      <c r="C1158" s="694" t="s">
        <v>2851</v>
      </c>
      <c r="D1158" s="96" t="s">
        <v>686</v>
      </c>
      <c r="E1158" s="753"/>
      <c r="F1158" s="747"/>
      <c r="G1158" s="747"/>
      <c r="H1158" s="743"/>
      <c r="I1158" s="747"/>
      <c r="J1158" s="752">
        <v>14</v>
      </c>
      <c r="K1158" s="747"/>
      <c r="L1158" s="747"/>
      <c r="M1158" s="743"/>
      <c r="N1158" s="747"/>
    </row>
    <row r="1159" spans="2:14" ht="31.5" x14ac:dyDescent="0.25">
      <c r="B1159" s="521" t="s">
        <v>2675</v>
      </c>
      <c r="C1159" s="694" t="s">
        <v>2852</v>
      </c>
      <c r="D1159" s="96" t="s">
        <v>686</v>
      </c>
      <c r="E1159" s="753"/>
      <c r="F1159" s="747"/>
      <c r="G1159" s="747"/>
      <c r="H1159" s="743"/>
      <c r="I1159" s="747"/>
      <c r="J1159" s="752">
        <v>7</v>
      </c>
      <c r="K1159" s="747"/>
      <c r="L1159" s="747"/>
      <c r="M1159" s="743"/>
      <c r="N1159" s="747"/>
    </row>
    <row r="1160" spans="2:14" ht="31.5" x14ac:dyDescent="0.25">
      <c r="B1160" s="521" t="s">
        <v>2675</v>
      </c>
      <c r="C1160" s="694" t="s">
        <v>2853</v>
      </c>
      <c r="D1160" s="96" t="s">
        <v>686</v>
      </c>
      <c r="E1160" s="753"/>
      <c r="F1160" s="747"/>
      <c r="G1160" s="747"/>
      <c r="H1160" s="743"/>
      <c r="I1160" s="747"/>
      <c r="J1160" s="752">
        <v>7</v>
      </c>
      <c r="K1160" s="747"/>
      <c r="L1160" s="747"/>
      <c r="M1160" s="743"/>
      <c r="N1160" s="747"/>
    </row>
    <row r="1161" spans="2:14" ht="31.5" x14ac:dyDescent="0.25">
      <c r="B1161" s="521" t="s">
        <v>2675</v>
      </c>
      <c r="C1161" s="694" t="s">
        <v>2854</v>
      </c>
      <c r="D1161" s="96" t="s">
        <v>686</v>
      </c>
      <c r="E1161" s="753"/>
      <c r="F1161" s="747"/>
      <c r="G1161" s="747"/>
      <c r="H1161" s="743"/>
      <c r="I1161" s="747"/>
      <c r="J1161" s="752">
        <v>7</v>
      </c>
      <c r="K1161" s="747"/>
      <c r="L1161" s="747"/>
      <c r="M1161" s="743"/>
      <c r="N1161" s="747"/>
    </row>
    <row r="1162" spans="2:14" ht="31.5" x14ac:dyDescent="0.25">
      <c r="B1162" s="521" t="s">
        <v>2675</v>
      </c>
      <c r="C1162" s="694" t="s">
        <v>2855</v>
      </c>
      <c r="D1162" s="96" t="s">
        <v>686</v>
      </c>
      <c r="E1162" s="753"/>
      <c r="F1162" s="747"/>
      <c r="G1162" s="747"/>
      <c r="H1162" s="743"/>
      <c r="I1162" s="747"/>
      <c r="J1162" s="752">
        <v>46</v>
      </c>
      <c r="K1162" s="747"/>
      <c r="L1162" s="747"/>
      <c r="M1162" s="743"/>
      <c r="N1162" s="747"/>
    </row>
    <row r="1163" spans="2:14" ht="31.5" x14ac:dyDescent="0.25">
      <c r="B1163" s="521" t="s">
        <v>2675</v>
      </c>
      <c r="C1163" s="694" t="s">
        <v>2856</v>
      </c>
      <c r="D1163" s="96" t="s">
        <v>686</v>
      </c>
      <c r="E1163" s="753"/>
      <c r="F1163" s="747"/>
      <c r="G1163" s="747"/>
      <c r="H1163" s="743"/>
      <c r="I1163" s="747"/>
      <c r="J1163" s="752">
        <v>128</v>
      </c>
      <c r="K1163" s="747"/>
      <c r="L1163" s="747"/>
      <c r="M1163" s="743"/>
      <c r="N1163" s="747"/>
    </row>
    <row r="1164" spans="2:14" ht="15.75" x14ac:dyDescent="0.25">
      <c r="B1164" s="521" t="s">
        <v>2675</v>
      </c>
      <c r="C1164" s="694" t="s">
        <v>2857</v>
      </c>
      <c r="D1164" s="96" t="s">
        <v>686</v>
      </c>
      <c r="E1164" s="753"/>
      <c r="F1164" s="747"/>
      <c r="G1164" s="747"/>
      <c r="H1164" s="743"/>
      <c r="I1164" s="747"/>
      <c r="J1164" s="752">
        <v>7</v>
      </c>
      <c r="K1164" s="747"/>
      <c r="L1164" s="747"/>
      <c r="M1164" s="743"/>
      <c r="N1164" s="747"/>
    </row>
    <row r="1165" spans="2:14" ht="15.75" x14ac:dyDescent="0.25">
      <c r="B1165" s="521" t="s">
        <v>2675</v>
      </c>
      <c r="C1165" s="694" t="s">
        <v>2858</v>
      </c>
      <c r="D1165" s="96" t="s">
        <v>686</v>
      </c>
      <c r="E1165" s="753"/>
      <c r="F1165" s="747"/>
      <c r="G1165" s="747"/>
      <c r="H1165" s="743"/>
      <c r="I1165" s="747"/>
      <c r="J1165" s="752">
        <v>11</v>
      </c>
      <c r="K1165" s="747"/>
      <c r="L1165" s="747"/>
      <c r="M1165" s="743"/>
      <c r="N1165" s="747"/>
    </row>
    <row r="1166" spans="2:14" ht="15.75" x14ac:dyDescent="0.25">
      <c r="B1166" s="521" t="s">
        <v>2675</v>
      </c>
      <c r="C1166" s="694" t="s">
        <v>2859</v>
      </c>
      <c r="D1166" s="96" t="s">
        <v>686</v>
      </c>
      <c r="E1166" s="753"/>
      <c r="F1166" s="747"/>
      <c r="G1166" s="747"/>
      <c r="H1166" s="743"/>
      <c r="I1166" s="747"/>
      <c r="J1166" s="752">
        <v>26</v>
      </c>
      <c r="K1166" s="747"/>
      <c r="L1166" s="747"/>
      <c r="M1166" s="743"/>
      <c r="N1166" s="747"/>
    </row>
    <row r="1167" spans="2:14" ht="15.75" x14ac:dyDescent="0.25">
      <c r="B1167" s="521" t="s">
        <v>2675</v>
      </c>
      <c r="C1167" s="694" t="s">
        <v>2860</v>
      </c>
      <c r="D1167" s="96" t="s">
        <v>686</v>
      </c>
      <c r="E1167" s="753"/>
      <c r="F1167" s="747"/>
      <c r="G1167" s="747"/>
      <c r="H1167" s="743"/>
      <c r="I1167" s="747"/>
      <c r="J1167" s="752">
        <v>21</v>
      </c>
      <c r="K1167" s="747"/>
      <c r="L1167" s="747"/>
      <c r="M1167" s="743"/>
      <c r="N1167" s="747"/>
    </row>
    <row r="1168" spans="2:14" ht="15.75" x14ac:dyDescent="0.25">
      <c r="B1168" s="521" t="s">
        <v>2675</v>
      </c>
      <c r="C1168" s="694" t="s">
        <v>2861</v>
      </c>
      <c r="D1168" s="96" t="s">
        <v>686</v>
      </c>
      <c r="E1168" s="753"/>
      <c r="F1168" s="747"/>
      <c r="G1168" s="747"/>
      <c r="H1168" s="743"/>
      <c r="I1168" s="747"/>
      <c r="J1168" s="752">
        <v>28</v>
      </c>
      <c r="K1168" s="747"/>
      <c r="L1168" s="747"/>
      <c r="M1168" s="743"/>
      <c r="N1168" s="747"/>
    </row>
    <row r="1169" spans="2:14" ht="15.75" x14ac:dyDescent="0.25">
      <c r="B1169" s="521" t="s">
        <v>2675</v>
      </c>
      <c r="C1169" s="694" t="s">
        <v>2862</v>
      </c>
      <c r="D1169" s="96" t="s">
        <v>686</v>
      </c>
      <c r="E1169" s="753"/>
      <c r="F1169" s="747"/>
      <c r="G1169" s="747"/>
      <c r="H1169" s="743"/>
      <c r="I1169" s="747"/>
      <c r="J1169" s="752">
        <v>4</v>
      </c>
      <c r="K1169" s="747"/>
      <c r="L1169" s="747"/>
      <c r="M1169" s="743"/>
      <c r="N1169" s="747"/>
    </row>
    <row r="1170" spans="2:14" ht="15.75" x14ac:dyDescent="0.25">
      <c r="B1170" s="521" t="s">
        <v>2675</v>
      </c>
      <c r="C1170" s="694" t="s">
        <v>2863</v>
      </c>
      <c r="D1170" s="96" t="s">
        <v>686</v>
      </c>
      <c r="E1170" s="753"/>
      <c r="F1170" s="747"/>
      <c r="G1170" s="747"/>
      <c r="H1170" s="743"/>
      <c r="I1170" s="747"/>
      <c r="J1170" s="752">
        <v>4</v>
      </c>
      <c r="K1170" s="747"/>
      <c r="L1170" s="747"/>
      <c r="M1170" s="743"/>
      <c r="N1170" s="747"/>
    </row>
    <row r="1171" spans="2:14" ht="31.5" x14ac:dyDescent="0.25">
      <c r="B1171" s="521" t="s">
        <v>2675</v>
      </c>
      <c r="C1171" s="694" t="s">
        <v>2864</v>
      </c>
      <c r="D1171" s="96" t="s">
        <v>686</v>
      </c>
      <c r="E1171" s="753"/>
      <c r="F1171" s="747"/>
      <c r="G1171" s="747"/>
      <c r="H1171" s="743"/>
      <c r="I1171" s="747"/>
      <c r="J1171" s="752">
        <v>7</v>
      </c>
      <c r="K1171" s="747"/>
      <c r="L1171" s="747"/>
      <c r="M1171" s="743"/>
      <c r="N1171" s="747"/>
    </row>
    <row r="1172" spans="2:14" ht="31.5" x14ac:dyDescent="0.25">
      <c r="B1172" s="521" t="s">
        <v>2675</v>
      </c>
      <c r="C1172" s="694" t="s">
        <v>2865</v>
      </c>
      <c r="D1172" s="96" t="s">
        <v>686</v>
      </c>
      <c r="E1172" s="753"/>
      <c r="F1172" s="747"/>
      <c r="G1172" s="747"/>
      <c r="H1172" s="743"/>
      <c r="I1172" s="747"/>
      <c r="J1172" s="752">
        <v>7</v>
      </c>
      <c r="K1172" s="747"/>
      <c r="L1172" s="747"/>
      <c r="M1172" s="743"/>
      <c r="N1172" s="747"/>
    </row>
    <row r="1173" spans="2:14" ht="15.75" x14ac:dyDescent="0.25">
      <c r="B1173" s="521" t="s">
        <v>2675</v>
      </c>
      <c r="C1173" s="694" t="s">
        <v>2866</v>
      </c>
      <c r="D1173" s="96" t="s">
        <v>686</v>
      </c>
      <c r="E1173" s="753"/>
      <c r="F1173" s="747"/>
      <c r="G1173" s="747"/>
      <c r="H1173" s="743"/>
      <c r="I1173" s="747"/>
      <c r="J1173" s="752">
        <v>4</v>
      </c>
      <c r="K1173" s="747"/>
      <c r="L1173" s="747"/>
      <c r="M1173" s="743"/>
      <c r="N1173" s="747"/>
    </row>
    <row r="1174" spans="2:14" ht="31.5" x14ac:dyDescent="0.25">
      <c r="B1174" s="521" t="s">
        <v>2675</v>
      </c>
      <c r="C1174" s="694" t="s">
        <v>2867</v>
      </c>
      <c r="D1174" s="96" t="s">
        <v>686</v>
      </c>
      <c r="E1174" s="753"/>
      <c r="F1174" s="747"/>
      <c r="G1174" s="747"/>
      <c r="H1174" s="743"/>
      <c r="I1174" s="747"/>
      <c r="J1174" s="752">
        <v>2</v>
      </c>
      <c r="K1174" s="747"/>
      <c r="L1174" s="747"/>
      <c r="M1174" s="743"/>
      <c r="N1174" s="747"/>
    </row>
    <row r="1175" spans="2:14" ht="31.5" x14ac:dyDescent="0.25">
      <c r="B1175" s="521" t="s">
        <v>2675</v>
      </c>
      <c r="C1175" s="694" t="s">
        <v>2868</v>
      </c>
      <c r="D1175" s="96" t="s">
        <v>686</v>
      </c>
      <c r="E1175" s="753"/>
      <c r="F1175" s="747"/>
      <c r="G1175" s="747"/>
      <c r="H1175" s="743"/>
      <c r="I1175" s="747"/>
      <c r="J1175" s="752">
        <v>2</v>
      </c>
      <c r="K1175" s="747"/>
      <c r="L1175" s="747"/>
      <c r="M1175" s="743"/>
      <c r="N1175" s="747"/>
    </row>
    <row r="1176" spans="2:14" ht="31.5" x14ac:dyDescent="0.25">
      <c r="B1176" s="521" t="s">
        <v>2675</v>
      </c>
      <c r="C1176" s="694" t="s">
        <v>2869</v>
      </c>
      <c r="D1176" s="96" t="s">
        <v>686</v>
      </c>
      <c r="E1176" s="753"/>
      <c r="F1176" s="747"/>
      <c r="G1176" s="747"/>
      <c r="H1176" s="743"/>
      <c r="I1176" s="747"/>
      <c r="J1176" s="752">
        <v>14</v>
      </c>
      <c r="K1176" s="747"/>
      <c r="L1176" s="747"/>
      <c r="M1176" s="743"/>
      <c r="N1176" s="747"/>
    </row>
    <row r="1177" spans="2:14" ht="31.5" x14ac:dyDescent="0.25">
      <c r="B1177" s="521" t="s">
        <v>2675</v>
      </c>
      <c r="C1177" s="694" t="s">
        <v>2870</v>
      </c>
      <c r="D1177" s="96" t="s">
        <v>686</v>
      </c>
      <c r="E1177" s="753"/>
      <c r="F1177" s="747"/>
      <c r="G1177" s="747"/>
      <c r="H1177" s="743"/>
      <c r="I1177" s="747"/>
      <c r="J1177" s="752">
        <v>9</v>
      </c>
      <c r="K1177" s="747"/>
      <c r="L1177" s="747"/>
      <c r="M1177" s="743"/>
      <c r="N1177" s="747"/>
    </row>
    <row r="1178" spans="2:14" ht="31.5" x14ac:dyDescent="0.25">
      <c r="B1178" s="521" t="s">
        <v>2675</v>
      </c>
      <c r="C1178" s="694" t="s">
        <v>2871</v>
      </c>
      <c r="D1178" s="96" t="s">
        <v>686</v>
      </c>
      <c r="E1178" s="753"/>
      <c r="F1178" s="747"/>
      <c r="G1178" s="747"/>
      <c r="H1178" s="743"/>
      <c r="I1178" s="747"/>
      <c r="J1178" s="752">
        <v>14</v>
      </c>
      <c r="K1178" s="747"/>
      <c r="L1178" s="747"/>
      <c r="M1178" s="743"/>
      <c r="N1178" s="747"/>
    </row>
    <row r="1179" spans="2:14" ht="31.5" x14ac:dyDescent="0.25">
      <c r="B1179" s="521" t="s">
        <v>2675</v>
      </c>
      <c r="C1179" s="694" t="s">
        <v>2872</v>
      </c>
      <c r="D1179" s="96" t="s">
        <v>686</v>
      </c>
      <c r="E1179" s="753"/>
      <c r="F1179" s="747"/>
      <c r="G1179" s="747"/>
      <c r="H1179" s="743"/>
      <c r="I1179" s="747"/>
      <c r="J1179" s="752">
        <v>2</v>
      </c>
      <c r="K1179" s="747"/>
      <c r="L1179" s="747"/>
      <c r="M1179" s="743"/>
      <c r="N1179" s="747"/>
    </row>
    <row r="1180" spans="2:14" ht="31.5" x14ac:dyDescent="0.25">
      <c r="B1180" s="521" t="s">
        <v>2675</v>
      </c>
      <c r="C1180" s="694" t="s">
        <v>2873</v>
      </c>
      <c r="D1180" s="96" t="s">
        <v>686</v>
      </c>
      <c r="E1180" s="747"/>
      <c r="F1180" s="747"/>
      <c r="G1180" s="747"/>
      <c r="H1180" s="743"/>
      <c r="I1180" s="747"/>
      <c r="J1180" s="752">
        <v>2</v>
      </c>
      <c r="K1180" s="747"/>
      <c r="L1180" s="747"/>
      <c r="M1180" s="743"/>
      <c r="N1180" s="747"/>
    </row>
    <row r="1181" spans="2:14" ht="31.5" x14ac:dyDescent="0.25">
      <c r="B1181" s="521" t="s">
        <v>2675</v>
      </c>
      <c r="C1181" s="694" t="s">
        <v>2874</v>
      </c>
      <c r="D1181" s="96" t="s">
        <v>686</v>
      </c>
      <c r="E1181" s="747"/>
      <c r="F1181" s="747"/>
      <c r="G1181" s="747"/>
      <c r="H1181" s="743"/>
      <c r="I1181" s="747"/>
      <c r="J1181" s="752">
        <v>2</v>
      </c>
      <c r="K1181" s="747"/>
      <c r="L1181" s="747"/>
      <c r="M1181" s="743"/>
      <c r="N1181" s="747"/>
    </row>
    <row r="1182" spans="2:14" ht="31.5" x14ac:dyDescent="0.25">
      <c r="B1182" s="521" t="s">
        <v>2675</v>
      </c>
      <c r="C1182" s="694" t="s">
        <v>2875</v>
      </c>
      <c r="D1182" s="96" t="s">
        <v>686</v>
      </c>
      <c r="E1182" s="747"/>
      <c r="F1182" s="747"/>
      <c r="G1182" s="747"/>
      <c r="H1182" s="743"/>
      <c r="I1182" s="747"/>
      <c r="J1182" s="752">
        <v>2</v>
      </c>
      <c r="K1182" s="747"/>
      <c r="L1182" s="747"/>
      <c r="M1182" s="743"/>
      <c r="N1182" s="747"/>
    </row>
    <row r="1183" spans="2:14" ht="31.5" x14ac:dyDescent="0.25">
      <c r="B1183" s="521" t="s">
        <v>2675</v>
      </c>
      <c r="C1183" s="694" t="s">
        <v>2876</v>
      </c>
      <c r="D1183" s="96" t="s">
        <v>686</v>
      </c>
      <c r="E1183" s="747"/>
      <c r="F1183" s="747"/>
      <c r="G1183" s="747"/>
      <c r="H1183" s="743"/>
      <c r="I1183" s="747"/>
      <c r="J1183" s="752">
        <v>2</v>
      </c>
      <c r="K1183" s="747"/>
      <c r="L1183" s="747"/>
      <c r="M1183" s="743"/>
      <c r="N1183" s="747"/>
    </row>
    <row r="1184" spans="2:14" ht="31.5" x14ac:dyDescent="0.25">
      <c r="B1184" s="521" t="s">
        <v>2675</v>
      </c>
      <c r="C1184" s="694" t="s">
        <v>2877</v>
      </c>
      <c r="D1184" s="96" t="s">
        <v>686</v>
      </c>
      <c r="E1184" s="747"/>
      <c r="F1184" s="747"/>
      <c r="G1184" s="747"/>
      <c r="H1184" s="743"/>
      <c r="I1184" s="747"/>
      <c r="J1184" s="752">
        <v>2</v>
      </c>
      <c r="K1184" s="747"/>
      <c r="L1184" s="747"/>
      <c r="M1184" s="743"/>
      <c r="N1184" s="747"/>
    </row>
    <row r="1185" spans="2:14" ht="15.75" x14ac:dyDescent="0.25">
      <c r="B1185" s="521" t="s">
        <v>2675</v>
      </c>
      <c r="C1185" s="694" t="s">
        <v>2878</v>
      </c>
      <c r="D1185" s="96" t="s">
        <v>686</v>
      </c>
      <c r="E1185" s="747"/>
      <c r="F1185" s="747"/>
      <c r="G1185" s="747"/>
      <c r="H1185" s="743"/>
      <c r="I1185" s="747"/>
      <c r="J1185" s="752">
        <v>1</v>
      </c>
      <c r="K1185" s="747"/>
      <c r="L1185" s="747"/>
      <c r="M1185" s="743"/>
      <c r="N1185" s="747"/>
    </row>
    <row r="1186" spans="2:14" ht="31.5" x14ac:dyDescent="0.25">
      <c r="B1186" s="521" t="s">
        <v>2675</v>
      </c>
      <c r="C1186" s="694" t="s">
        <v>2879</v>
      </c>
      <c r="D1186" s="96" t="s">
        <v>686</v>
      </c>
      <c r="E1186" s="747"/>
      <c r="F1186" s="747"/>
      <c r="G1186" s="747"/>
      <c r="H1186" s="743"/>
      <c r="I1186" s="747"/>
      <c r="J1186" s="752">
        <v>1</v>
      </c>
      <c r="K1186" s="747"/>
      <c r="L1186" s="747"/>
      <c r="M1186" s="743"/>
      <c r="N1186" s="747"/>
    </row>
    <row r="1187" spans="2:14" ht="15.75" x14ac:dyDescent="0.25">
      <c r="B1187" s="521" t="s">
        <v>2675</v>
      </c>
      <c r="C1187" s="694" t="s">
        <v>2880</v>
      </c>
      <c r="D1187" s="96" t="s">
        <v>686</v>
      </c>
      <c r="E1187" s="747"/>
      <c r="F1187" s="747"/>
      <c r="G1187" s="747"/>
      <c r="H1187" s="743"/>
      <c r="I1187" s="747"/>
      <c r="J1187" s="752">
        <v>1</v>
      </c>
      <c r="K1187" s="747"/>
      <c r="L1187" s="747"/>
      <c r="M1187" s="743"/>
      <c r="N1187" s="747"/>
    </row>
    <row r="1188" spans="2:14" ht="31.5" x14ac:dyDescent="0.25">
      <c r="B1188" s="521" t="s">
        <v>2675</v>
      </c>
      <c r="C1188" s="694" t="s">
        <v>2881</v>
      </c>
      <c r="D1188" s="96" t="s">
        <v>686</v>
      </c>
      <c r="E1188" s="747"/>
      <c r="F1188" s="747"/>
      <c r="G1188" s="747"/>
      <c r="H1188" s="743"/>
      <c r="I1188" s="747"/>
      <c r="J1188" s="752">
        <v>28</v>
      </c>
      <c r="K1188" s="747"/>
      <c r="L1188" s="747"/>
      <c r="M1188" s="743"/>
      <c r="N1188" s="747"/>
    </row>
    <row r="1189" spans="2:14" ht="15.75" x14ac:dyDescent="0.25">
      <c r="B1189" s="521" t="s">
        <v>2675</v>
      </c>
      <c r="C1189" s="694" t="s">
        <v>2882</v>
      </c>
      <c r="D1189" s="96" t="s">
        <v>686</v>
      </c>
      <c r="E1189" s="747"/>
      <c r="F1189" s="747"/>
      <c r="G1189" s="747"/>
      <c r="H1189" s="743"/>
      <c r="I1189" s="747"/>
      <c r="J1189" s="752">
        <v>46</v>
      </c>
      <c r="K1189" s="747"/>
      <c r="L1189" s="747"/>
      <c r="M1189" s="743"/>
      <c r="N1189" s="747"/>
    </row>
    <row r="1190" spans="2:14" ht="15.75" x14ac:dyDescent="0.25">
      <c r="B1190" s="521" t="s">
        <v>2675</v>
      </c>
      <c r="C1190" s="694" t="s">
        <v>2883</v>
      </c>
      <c r="D1190" s="96" t="s">
        <v>686</v>
      </c>
      <c r="E1190" s="747"/>
      <c r="F1190" s="747"/>
      <c r="G1190" s="747"/>
      <c r="H1190" s="743"/>
      <c r="I1190" s="747"/>
      <c r="J1190" s="752">
        <v>200</v>
      </c>
      <c r="K1190" s="747"/>
      <c r="L1190" s="747"/>
      <c r="M1190" s="743"/>
      <c r="N1190" s="747"/>
    </row>
    <row r="1191" spans="2:14" ht="15.75" x14ac:dyDescent="0.25">
      <c r="B1191" s="521" t="s">
        <v>2675</v>
      </c>
      <c r="C1191" s="694" t="s">
        <v>2884</v>
      </c>
      <c r="D1191" s="96" t="s">
        <v>686</v>
      </c>
      <c r="E1191" s="747"/>
      <c r="F1191" s="747"/>
      <c r="G1191" s="747"/>
      <c r="H1191" s="743"/>
      <c r="I1191" s="747"/>
      <c r="J1191" s="752">
        <v>193</v>
      </c>
      <c r="K1191" s="747"/>
      <c r="L1191" s="747"/>
      <c r="M1191" s="743"/>
      <c r="N1191" s="747"/>
    </row>
    <row r="1192" spans="2:14" ht="15.75" x14ac:dyDescent="0.25">
      <c r="B1192" s="521" t="s">
        <v>2675</v>
      </c>
      <c r="C1192" s="694" t="s">
        <v>1193</v>
      </c>
      <c r="D1192" s="96" t="s">
        <v>686</v>
      </c>
      <c r="E1192" s="747"/>
      <c r="F1192" s="747"/>
      <c r="G1192" s="747"/>
      <c r="H1192" s="743"/>
      <c r="I1192" s="747"/>
      <c r="J1192" s="752">
        <v>57</v>
      </c>
      <c r="K1192" s="747"/>
      <c r="L1192" s="747"/>
      <c r="M1192" s="743"/>
      <c r="N1192" s="747"/>
    </row>
    <row r="1193" spans="2:14" ht="15.75" x14ac:dyDescent="0.25">
      <c r="B1193" s="521" t="s">
        <v>2675</v>
      </c>
      <c r="C1193" s="694" t="s">
        <v>1568</v>
      </c>
      <c r="D1193" s="96" t="s">
        <v>686</v>
      </c>
      <c r="E1193" s="747"/>
      <c r="F1193" s="747"/>
      <c r="G1193" s="747"/>
      <c r="H1193" s="743"/>
      <c r="I1193" s="747"/>
      <c r="J1193" s="752">
        <v>57</v>
      </c>
      <c r="K1193" s="747"/>
      <c r="L1193" s="747"/>
      <c r="M1193" s="743"/>
      <c r="N1193" s="747"/>
    </row>
    <row r="1194" spans="2:14" ht="15.75" x14ac:dyDescent="0.25">
      <c r="B1194" s="521" t="s">
        <v>2675</v>
      </c>
      <c r="C1194" s="694" t="s">
        <v>2885</v>
      </c>
      <c r="D1194" s="96" t="s">
        <v>686</v>
      </c>
      <c r="E1194" s="747"/>
      <c r="F1194" s="747"/>
      <c r="G1194" s="747"/>
      <c r="H1194" s="743"/>
      <c r="I1194" s="747"/>
      <c r="J1194" s="752">
        <v>35</v>
      </c>
      <c r="K1194" s="747"/>
      <c r="L1194" s="747"/>
      <c r="M1194" s="743"/>
      <c r="N1194" s="747"/>
    </row>
    <row r="1195" spans="2:14" ht="15.75" x14ac:dyDescent="0.25">
      <c r="B1195" s="521" t="s">
        <v>2675</v>
      </c>
      <c r="C1195" s="694" t="s">
        <v>2886</v>
      </c>
      <c r="D1195" s="96" t="s">
        <v>686</v>
      </c>
      <c r="E1195" s="747"/>
      <c r="F1195" s="747"/>
      <c r="G1195" s="747"/>
      <c r="H1195" s="743"/>
      <c r="I1195" s="747"/>
      <c r="J1195" s="752">
        <v>11</v>
      </c>
      <c r="K1195" s="747"/>
      <c r="L1195" s="747"/>
      <c r="M1195" s="743"/>
      <c r="N1195" s="747"/>
    </row>
    <row r="1196" spans="2:14" ht="31.5" x14ac:dyDescent="0.25">
      <c r="B1196" s="521" t="s">
        <v>2675</v>
      </c>
      <c r="C1196" s="694" t="s">
        <v>2887</v>
      </c>
      <c r="D1196" s="96" t="s">
        <v>686</v>
      </c>
      <c r="E1196" s="747"/>
      <c r="F1196" s="747"/>
      <c r="G1196" s="747"/>
      <c r="H1196" s="743"/>
      <c r="I1196" s="747"/>
      <c r="J1196" s="752">
        <v>213</v>
      </c>
      <c r="K1196" s="747"/>
      <c r="L1196" s="747"/>
      <c r="M1196" s="743"/>
      <c r="N1196" s="747"/>
    </row>
    <row r="1197" spans="2:14" ht="31.5" x14ac:dyDescent="0.25">
      <c r="B1197" s="522" t="s">
        <v>2675</v>
      </c>
      <c r="C1197" s="694" t="s">
        <v>2888</v>
      </c>
      <c r="D1197" s="96" t="s">
        <v>686</v>
      </c>
      <c r="E1197" s="747"/>
      <c r="F1197" s="747"/>
      <c r="G1197" s="747"/>
      <c r="H1197" s="743"/>
      <c r="I1197" s="747"/>
      <c r="J1197" s="752">
        <v>135</v>
      </c>
      <c r="K1197" s="747"/>
      <c r="L1197" s="747"/>
      <c r="M1197" s="743"/>
      <c r="N1197" s="747"/>
    </row>
    <row r="1198" spans="2:14" s="517" customFormat="1" x14ac:dyDescent="0.25">
      <c r="B1198" s="718" t="s">
        <v>1448</v>
      </c>
      <c r="C1198" s="688" t="s">
        <v>1449</v>
      </c>
      <c r="D1198" s="96" t="s">
        <v>686</v>
      </c>
      <c r="E1198" s="747">
        <v>0</v>
      </c>
      <c r="F1198" s="747">
        <v>0</v>
      </c>
      <c r="G1198" s="747">
        <v>0</v>
      </c>
      <c r="H1198" s="743">
        <v>0</v>
      </c>
      <c r="I1198" s="747">
        <v>0</v>
      </c>
      <c r="J1198" s="747">
        <v>1</v>
      </c>
      <c r="K1198" s="747">
        <v>0</v>
      </c>
      <c r="L1198" s="747">
        <v>0</v>
      </c>
      <c r="M1198" s="743">
        <v>0</v>
      </c>
      <c r="N1198" s="747">
        <v>0</v>
      </c>
    </row>
    <row r="1199" spans="2:14" x14ac:dyDescent="0.25">
      <c r="B1199" s="718" t="s">
        <v>1448</v>
      </c>
      <c r="C1199" s="688" t="s">
        <v>1450</v>
      </c>
      <c r="D1199" s="96" t="s">
        <v>686</v>
      </c>
      <c r="E1199" s="747">
        <v>0</v>
      </c>
      <c r="F1199" s="747">
        <v>0</v>
      </c>
      <c r="G1199" s="747">
        <v>0</v>
      </c>
      <c r="H1199" s="743">
        <v>0</v>
      </c>
      <c r="I1199" s="747">
        <v>0</v>
      </c>
      <c r="J1199" s="747">
        <v>1</v>
      </c>
      <c r="K1199" s="747">
        <v>0</v>
      </c>
      <c r="L1199" s="747">
        <v>0</v>
      </c>
      <c r="M1199" s="743">
        <v>0</v>
      </c>
      <c r="N1199" s="747">
        <v>0</v>
      </c>
    </row>
    <row r="1200" spans="2:14" s="517" customFormat="1" x14ac:dyDescent="0.25">
      <c r="B1200" s="362" t="s">
        <v>2907</v>
      </c>
      <c r="C1200" s="681" t="s">
        <v>1762</v>
      </c>
      <c r="D1200" s="96" t="s">
        <v>686</v>
      </c>
      <c r="E1200" s="747">
        <v>3</v>
      </c>
      <c r="F1200" s="747">
        <v>0</v>
      </c>
      <c r="G1200" s="747">
        <v>0</v>
      </c>
      <c r="H1200" s="743">
        <v>0</v>
      </c>
      <c r="I1200" s="749">
        <v>15</v>
      </c>
      <c r="J1200" s="747">
        <v>10</v>
      </c>
      <c r="K1200" s="747">
        <v>0</v>
      </c>
      <c r="L1200" s="747">
        <v>10</v>
      </c>
      <c r="M1200" s="743">
        <v>0</v>
      </c>
      <c r="N1200" s="747">
        <v>15</v>
      </c>
    </row>
    <row r="1201" spans="2:14" x14ac:dyDescent="0.25">
      <c r="B1201" s="718" t="s">
        <v>2907</v>
      </c>
      <c r="C1201" s="681" t="s">
        <v>1763</v>
      </c>
      <c r="D1201" s="96" t="s">
        <v>686</v>
      </c>
      <c r="E1201" s="747">
        <v>3</v>
      </c>
      <c r="F1201" s="747">
        <v>0</v>
      </c>
      <c r="G1201" s="747">
        <v>0</v>
      </c>
      <c r="H1201" s="743">
        <v>0</v>
      </c>
      <c r="I1201" s="749">
        <v>5</v>
      </c>
      <c r="J1201" s="747">
        <v>12</v>
      </c>
      <c r="K1201" s="747">
        <v>0</v>
      </c>
      <c r="L1201" s="747">
        <v>8</v>
      </c>
      <c r="M1201" s="743">
        <v>4</v>
      </c>
      <c r="N1201" s="747">
        <v>4</v>
      </c>
    </row>
    <row r="1202" spans="2:14" x14ac:dyDescent="0.25">
      <c r="B1202" s="718" t="s">
        <v>2907</v>
      </c>
      <c r="C1202" s="681" t="s">
        <v>1764</v>
      </c>
      <c r="D1202" s="96" t="s">
        <v>686</v>
      </c>
      <c r="E1202" s="747">
        <v>0</v>
      </c>
      <c r="F1202" s="747">
        <v>0</v>
      </c>
      <c r="G1202" s="747">
        <v>0</v>
      </c>
      <c r="H1202" s="743">
        <v>0</v>
      </c>
      <c r="I1202" s="749">
        <v>1</v>
      </c>
      <c r="J1202" s="747">
        <v>2</v>
      </c>
      <c r="K1202" s="747">
        <v>0</v>
      </c>
      <c r="L1202" s="747">
        <v>2</v>
      </c>
      <c r="M1202" s="743">
        <v>2</v>
      </c>
      <c r="N1202" s="747">
        <v>3</v>
      </c>
    </row>
    <row r="1203" spans="2:14" x14ac:dyDescent="0.25">
      <c r="B1203" s="718" t="s">
        <v>2907</v>
      </c>
      <c r="C1203" s="681" t="s">
        <v>1765</v>
      </c>
      <c r="D1203" s="96" t="s">
        <v>686</v>
      </c>
      <c r="E1203" s="747">
        <v>0</v>
      </c>
      <c r="F1203" s="747">
        <v>0</v>
      </c>
      <c r="G1203" s="747">
        <v>0</v>
      </c>
      <c r="H1203" s="743">
        <v>0</v>
      </c>
      <c r="I1203" s="749">
        <v>15</v>
      </c>
      <c r="J1203" s="747">
        <v>6</v>
      </c>
      <c r="K1203" s="747">
        <v>0</v>
      </c>
      <c r="L1203" s="747">
        <v>5</v>
      </c>
      <c r="M1203" s="743">
        <v>0</v>
      </c>
      <c r="N1203" s="747">
        <v>30</v>
      </c>
    </row>
    <row r="1204" spans="2:14" x14ac:dyDescent="0.25">
      <c r="B1204" s="718" t="s">
        <v>2907</v>
      </c>
      <c r="C1204" s="681" t="s">
        <v>1766</v>
      </c>
      <c r="D1204" s="107" t="s">
        <v>37</v>
      </c>
      <c r="E1204" s="747">
        <v>0</v>
      </c>
      <c r="F1204" s="747">
        <v>0</v>
      </c>
      <c r="G1204" s="747">
        <v>0</v>
      </c>
      <c r="H1204" s="743">
        <v>0</v>
      </c>
      <c r="I1204" s="749">
        <v>15</v>
      </c>
      <c r="J1204" s="747">
        <v>6</v>
      </c>
      <c r="K1204" s="747">
        <v>0</v>
      </c>
      <c r="L1204" s="747">
        <v>5</v>
      </c>
      <c r="M1204" s="743">
        <v>0</v>
      </c>
      <c r="N1204" s="747">
        <v>45</v>
      </c>
    </row>
    <row r="1205" spans="2:14" x14ac:dyDescent="0.25">
      <c r="B1205" s="718" t="s">
        <v>2907</v>
      </c>
      <c r="C1205" s="681" t="s">
        <v>1767</v>
      </c>
      <c r="D1205" s="107" t="s">
        <v>37</v>
      </c>
      <c r="E1205" s="747"/>
      <c r="F1205" s="747">
        <v>0</v>
      </c>
      <c r="G1205" s="747">
        <v>0</v>
      </c>
      <c r="H1205" s="743">
        <v>0</v>
      </c>
      <c r="I1205" s="747">
        <v>0</v>
      </c>
      <c r="J1205" s="747"/>
      <c r="K1205" s="747">
        <v>10</v>
      </c>
      <c r="L1205" s="747">
        <v>0</v>
      </c>
      <c r="M1205" s="743">
        <v>0</v>
      </c>
      <c r="N1205" s="747">
        <v>0</v>
      </c>
    </row>
    <row r="1206" spans="2:14" x14ac:dyDescent="0.25">
      <c r="B1206" s="718" t="s">
        <v>2907</v>
      </c>
      <c r="C1206" s="681" t="s">
        <v>1768</v>
      </c>
      <c r="D1206" s="107" t="s">
        <v>37</v>
      </c>
      <c r="E1206" s="747"/>
      <c r="F1206" s="747">
        <v>0</v>
      </c>
      <c r="G1206" s="747">
        <v>0</v>
      </c>
      <c r="H1206" s="743">
        <v>0</v>
      </c>
      <c r="I1206" s="747">
        <v>20</v>
      </c>
      <c r="J1206" s="747">
        <v>5</v>
      </c>
      <c r="K1206" s="747">
        <v>0</v>
      </c>
      <c r="L1206" s="747">
        <v>5</v>
      </c>
      <c r="M1206" s="743">
        <v>0</v>
      </c>
      <c r="N1206" s="747">
        <v>40</v>
      </c>
    </row>
    <row r="1207" spans="2:14" x14ac:dyDescent="0.25">
      <c r="B1207" s="718" t="s">
        <v>2907</v>
      </c>
      <c r="C1207" s="681" t="s">
        <v>1769</v>
      </c>
      <c r="D1207" s="107" t="s">
        <v>37</v>
      </c>
      <c r="E1207" s="747"/>
      <c r="F1207" s="747">
        <v>0</v>
      </c>
      <c r="G1207" s="747">
        <v>0</v>
      </c>
      <c r="H1207" s="743">
        <v>0</v>
      </c>
      <c r="I1207" s="747">
        <v>20</v>
      </c>
      <c r="J1207" s="747">
        <v>5</v>
      </c>
      <c r="K1207" s="747">
        <v>0</v>
      </c>
      <c r="L1207" s="747">
        <v>5</v>
      </c>
      <c r="M1207" s="743">
        <v>0</v>
      </c>
      <c r="N1207" s="747">
        <v>40</v>
      </c>
    </row>
    <row r="1208" spans="2:14" x14ac:dyDescent="0.25">
      <c r="B1208" s="718" t="s">
        <v>2907</v>
      </c>
      <c r="C1208" s="681" t="s">
        <v>1770</v>
      </c>
      <c r="D1208" s="107" t="s">
        <v>37</v>
      </c>
      <c r="E1208" s="747"/>
      <c r="F1208" s="747">
        <v>0</v>
      </c>
      <c r="G1208" s="747">
        <v>0</v>
      </c>
      <c r="H1208" s="743">
        <v>0</v>
      </c>
      <c r="I1208" s="747">
        <v>0</v>
      </c>
      <c r="J1208" s="747"/>
      <c r="K1208" s="747">
        <v>0</v>
      </c>
      <c r="L1208" s="747">
        <v>0</v>
      </c>
      <c r="M1208" s="743">
        <v>0</v>
      </c>
      <c r="N1208" s="747">
        <v>10</v>
      </c>
    </row>
    <row r="1209" spans="2:14" x14ac:dyDescent="0.25">
      <c r="B1209" s="718" t="s">
        <v>2907</v>
      </c>
      <c r="C1209" s="681" t="s">
        <v>1771</v>
      </c>
      <c r="D1209" s="107" t="s">
        <v>37</v>
      </c>
      <c r="E1209" s="747"/>
      <c r="F1209" s="747">
        <v>0</v>
      </c>
      <c r="G1209" s="747">
        <v>0</v>
      </c>
      <c r="H1209" s="743">
        <v>0</v>
      </c>
      <c r="I1209" s="747">
        <v>15</v>
      </c>
      <c r="J1209" s="747"/>
      <c r="K1209" s="747">
        <v>0</v>
      </c>
      <c r="L1209" s="747">
        <v>0</v>
      </c>
      <c r="M1209" s="743">
        <v>0</v>
      </c>
      <c r="N1209" s="747">
        <v>30</v>
      </c>
    </row>
    <row r="1210" spans="2:14" x14ac:dyDescent="0.25">
      <c r="B1210" s="718" t="s">
        <v>2907</v>
      </c>
      <c r="C1210" s="681" t="s">
        <v>1772</v>
      </c>
      <c r="D1210" s="107" t="s">
        <v>37</v>
      </c>
      <c r="E1210" s="747"/>
      <c r="F1210" s="747">
        <v>0</v>
      </c>
      <c r="G1210" s="747">
        <v>0</v>
      </c>
      <c r="H1210" s="743">
        <v>0</v>
      </c>
      <c r="I1210" s="747">
        <v>5</v>
      </c>
      <c r="J1210" s="747"/>
      <c r="K1210" s="747">
        <v>0</v>
      </c>
      <c r="L1210" s="747">
        <v>0</v>
      </c>
      <c r="M1210" s="743">
        <v>0</v>
      </c>
      <c r="N1210" s="747">
        <v>15</v>
      </c>
    </row>
    <row r="1211" spans="2:14" x14ac:dyDescent="0.25">
      <c r="B1211" s="718" t="s">
        <v>2907</v>
      </c>
      <c r="C1211" s="681" t="s">
        <v>1773</v>
      </c>
      <c r="D1211" s="107" t="s">
        <v>37</v>
      </c>
      <c r="E1211" s="747"/>
      <c r="F1211" s="747">
        <v>0</v>
      </c>
      <c r="G1211" s="747">
        <v>0</v>
      </c>
      <c r="H1211" s="743">
        <v>0</v>
      </c>
      <c r="I1211" s="747">
        <v>5</v>
      </c>
      <c r="J1211" s="747"/>
      <c r="K1211" s="747">
        <v>0</v>
      </c>
      <c r="L1211" s="747">
        <v>0</v>
      </c>
      <c r="M1211" s="743">
        <v>0</v>
      </c>
      <c r="N1211" s="747">
        <v>16</v>
      </c>
    </row>
    <row r="1212" spans="2:14" x14ac:dyDescent="0.25">
      <c r="B1212" s="718" t="s">
        <v>2907</v>
      </c>
      <c r="C1212" s="681" t="s">
        <v>1774</v>
      </c>
      <c r="D1212" s="107" t="s">
        <v>37</v>
      </c>
      <c r="E1212" s="747"/>
      <c r="F1212" s="747">
        <v>0</v>
      </c>
      <c r="G1212" s="747">
        <v>0</v>
      </c>
      <c r="H1212" s="743">
        <v>0</v>
      </c>
      <c r="I1212" s="747">
        <v>5</v>
      </c>
      <c r="J1212" s="747"/>
      <c r="K1212" s="747">
        <v>0</v>
      </c>
      <c r="L1212" s="747">
        <v>0</v>
      </c>
      <c r="M1212" s="743">
        <v>0</v>
      </c>
      <c r="N1212" s="747">
        <v>5</v>
      </c>
    </row>
    <row r="1213" spans="2:14" x14ac:dyDescent="0.25">
      <c r="B1213" s="718" t="s">
        <v>2907</v>
      </c>
      <c r="C1213" s="681" t="s">
        <v>1775</v>
      </c>
      <c r="D1213" s="107" t="s">
        <v>37</v>
      </c>
      <c r="E1213" s="747">
        <v>0</v>
      </c>
      <c r="F1213" s="747">
        <v>0</v>
      </c>
      <c r="G1213" s="747">
        <v>0</v>
      </c>
      <c r="H1213" s="743">
        <v>0</v>
      </c>
      <c r="I1213" s="747">
        <v>10</v>
      </c>
      <c r="J1213" s="747">
        <v>4</v>
      </c>
      <c r="K1213" s="747">
        <v>0</v>
      </c>
      <c r="L1213" s="747">
        <v>2</v>
      </c>
      <c r="M1213" s="743">
        <v>0</v>
      </c>
      <c r="N1213" s="747">
        <v>20</v>
      </c>
    </row>
    <row r="1214" spans="2:14" x14ac:dyDescent="0.25">
      <c r="B1214" s="718" t="s">
        <v>2907</v>
      </c>
      <c r="C1214" s="681" t="s">
        <v>1776</v>
      </c>
      <c r="D1214" s="107" t="s">
        <v>37</v>
      </c>
      <c r="E1214" s="747"/>
      <c r="F1214" s="747">
        <v>0</v>
      </c>
      <c r="G1214" s="747">
        <v>0</v>
      </c>
      <c r="H1214" s="743">
        <v>0</v>
      </c>
      <c r="I1214" s="747">
        <v>10</v>
      </c>
      <c r="J1214" s="747"/>
      <c r="K1214" s="747">
        <v>0</v>
      </c>
      <c r="L1214" s="747">
        <v>0</v>
      </c>
      <c r="M1214" s="743">
        <v>0</v>
      </c>
      <c r="N1214" s="747">
        <v>30</v>
      </c>
    </row>
    <row r="1215" spans="2:14" x14ac:dyDescent="0.25">
      <c r="B1215" s="718" t="s">
        <v>2907</v>
      </c>
      <c r="C1215" s="681" t="s">
        <v>1777</v>
      </c>
      <c r="D1215" s="107" t="s">
        <v>37</v>
      </c>
      <c r="E1215" s="747"/>
      <c r="F1215" s="747">
        <v>0</v>
      </c>
      <c r="G1215" s="747">
        <v>0</v>
      </c>
      <c r="H1215" s="743">
        <v>0</v>
      </c>
      <c r="I1215" s="747">
        <v>5</v>
      </c>
      <c r="J1215" s="747"/>
      <c r="K1215" s="747">
        <v>0</v>
      </c>
      <c r="L1215" s="747">
        <v>0</v>
      </c>
      <c r="M1215" s="743">
        <v>0</v>
      </c>
      <c r="N1215" s="747">
        <v>50</v>
      </c>
    </row>
    <row r="1216" spans="2:14" x14ac:dyDescent="0.25">
      <c r="B1216" s="718" t="s">
        <v>2907</v>
      </c>
      <c r="C1216" s="681" t="s">
        <v>1778</v>
      </c>
      <c r="D1216" s="107" t="s">
        <v>37</v>
      </c>
      <c r="E1216" s="747"/>
      <c r="F1216" s="747">
        <v>0</v>
      </c>
      <c r="G1216" s="747">
        <v>0</v>
      </c>
      <c r="H1216" s="743">
        <v>0</v>
      </c>
      <c r="I1216" s="747">
        <v>5</v>
      </c>
      <c r="J1216" s="747"/>
      <c r="K1216" s="747">
        <v>10</v>
      </c>
      <c r="L1216" s="747">
        <v>0</v>
      </c>
      <c r="M1216" s="743">
        <v>0</v>
      </c>
      <c r="N1216" s="747">
        <v>50</v>
      </c>
    </row>
    <row r="1217" spans="2:14" x14ac:dyDescent="0.25">
      <c r="B1217" s="718" t="s">
        <v>2907</v>
      </c>
      <c r="C1217" s="681" t="s">
        <v>1779</v>
      </c>
      <c r="D1217" s="107" t="s">
        <v>37</v>
      </c>
      <c r="E1217" s="747"/>
      <c r="F1217" s="747">
        <v>0</v>
      </c>
      <c r="G1217" s="747">
        <v>0</v>
      </c>
      <c r="H1217" s="743">
        <v>0</v>
      </c>
      <c r="I1217" s="747">
        <v>5</v>
      </c>
      <c r="J1217" s="747"/>
      <c r="K1217" s="747">
        <v>10</v>
      </c>
      <c r="L1217" s="747">
        <v>0</v>
      </c>
      <c r="M1217" s="743">
        <v>0</v>
      </c>
      <c r="N1217" s="747">
        <v>50</v>
      </c>
    </row>
    <row r="1218" spans="2:14" x14ac:dyDescent="0.25">
      <c r="B1218" s="718" t="s">
        <v>2907</v>
      </c>
      <c r="C1218" s="681" t="s">
        <v>2416</v>
      </c>
      <c r="D1218" s="107" t="s">
        <v>34</v>
      </c>
      <c r="E1218" s="747"/>
      <c r="F1218" s="747"/>
      <c r="G1218" s="747"/>
      <c r="H1218" s="743"/>
      <c r="I1218" s="747"/>
      <c r="J1218" s="747"/>
      <c r="K1218" s="747"/>
      <c r="L1218" s="747"/>
      <c r="M1218" s="743"/>
      <c r="N1218" s="747">
        <v>40</v>
      </c>
    </row>
    <row r="1219" spans="2:14" x14ac:dyDescent="0.25">
      <c r="B1219" s="718" t="s">
        <v>2907</v>
      </c>
      <c r="C1219" s="681" t="s">
        <v>2234</v>
      </c>
      <c r="D1219" s="107" t="s">
        <v>34</v>
      </c>
      <c r="E1219" s="747"/>
      <c r="F1219" s="747"/>
      <c r="G1219" s="747"/>
      <c r="H1219" s="743"/>
      <c r="I1219" s="747"/>
      <c r="J1219" s="747"/>
      <c r="K1219" s="747"/>
      <c r="L1219" s="747"/>
      <c r="M1219" s="743"/>
      <c r="N1219" s="747">
        <v>40</v>
      </c>
    </row>
    <row r="1220" spans="2:14" x14ac:dyDescent="0.25">
      <c r="B1220" s="718" t="s">
        <v>2907</v>
      </c>
      <c r="C1220" s="681" t="s">
        <v>1780</v>
      </c>
      <c r="D1220" s="107" t="s">
        <v>37</v>
      </c>
      <c r="E1220" s="747"/>
      <c r="F1220" s="747">
        <v>0</v>
      </c>
      <c r="G1220" s="747">
        <v>0</v>
      </c>
      <c r="H1220" s="743">
        <v>0</v>
      </c>
      <c r="I1220" s="749">
        <v>20</v>
      </c>
      <c r="J1220" s="747"/>
      <c r="K1220" s="747">
        <v>0</v>
      </c>
      <c r="L1220" s="747">
        <v>0</v>
      </c>
      <c r="M1220" s="743">
        <v>0</v>
      </c>
      <c r="N1220" s="747">
        <v>20</v>
      </c>
    </row>
    <row r="1221" spans="2:14" x14ac:dyDescent="0.25">
      <c r="B1221" s="718" t="s">
        <v>2907</v>
      </c>
      <c r="C1221" s="681" t="s">
        <v>1781</v>
      </c>
      <c r="D1221" s="107" t="s">
        <v>37</v>
      </c>
      <c r="E1221" s="747"/>
      <c r="F1221" s="747">
        <v>0</v>
      </c>
      <c r="G1221" s="747">
        <v>0</v>
      </c>
      <c r="H1221" s="743">
        <v>0</v>
      </c>
      <c r="I1221" s="749">
        <v>10</v>
      </c>
      <c r="J1221" s="747"/>
      <c r="K1221" s="747">
        <v>0</v>
      </c>
      <c r="L1221" s="747">
        <v>0</v>
      </c>
      <c r="M1221" s="743">
        <v>0</v>
      </c>
      <c r="N1221" s="747">
        <v>10</v>
      </c>
    </row>
    <row r="1222" spans="2:14" x14ac:dyDescent="0.25">
      <c r="B1222" s="718" t="s">
        <v>2907</v>
      </c>
      <c r="C1222" s="681" t="s">
        <v>1782</v>
      </c>
      <c r="D1222" s="107" t="s">
        <v>37</v>
      </c>
      <c r="E1222" s="747"/>
      <c r="F1222" s="747">
        <v>0</v>
      </c>
      <c r="G1222" s="747">
        <v>0</v>
      </c>
      <c r="H1222" s="743">
        <v>0</v>
      </c>
      <c r="I1222" s="749">
        <v>2</v>
      </c>
      <c r="J1222" s="747"/>
      <c r="K1222" s="747">
        <v>0</v>
      </c>
      <c r="L1222" s="747">
        <v>0</v>
      </c>
      <c r="M1222" s="743">
        <v>0</v>
      </c>
      <c r="N1222" s="747">
        <v>2</v>
      </c>
    </row>
    <row r="1223" spans="2:14" x14ac:dyDescent="0.25">
      <c r="B1223" s="718" t="s">
        <v>2907</v>
      </c>
      <c r="C1223" s="727" t="s">
        <v>2602</v>
      </c>
      <c r="D1223" s="107"/>
      <c r="E1223" s="747"/>
      <c r="F1223" s="747"/>
      <c r="G1223" s="747"/>
      <c r="H1223" s="743"/>
      <c r="I1223" s="749"/>
      <c r="J1223" s="747"/>
      <c r="K1223" s="747"/>
      <c r="L1223" s="747"/>
      <c r="M1223" s="743"/>
      <c r="N1223" s="747"/>
    </row>
    <row r="1224" spans="2:14" x14ac:dyDescent="0.25">
      <c r="B1224" s="718" t="s">
        <v>2907</v>
      </c>
      <c r="C1224" s="727" t="s">
        <v>2601</v>
      </c>
      <c r="D1224" s="107"/>
      <c r="E1224" s="747"/>
      <c r="F1224" s="747"/>
      <c r="G1224" s="747"/>
      <c r="H1224" s="743"/>
      <c r="I1224" s="749"/>
      <c r="J1224" s="747"/>
      <c r="K1224" s="747"/>
      <c r="L1224" s="747"/>
      <c r="M1224" s="743"/>
      <c r="N1224" s="747"/>
    </row>
    <row r="1225" spans="2:14" x14ac:dyDescent="0.25">
      <c r="B1225" s="718" t="s">
        <v>2907</v>
      </c>
      <c r="C1225" s="681" t="s">
        <v>1784</v>
      </c>
      <c r="D1225" s="107" t="s">
        <v>37</v>
      </c>
      <c r="E1225" s="747">
        <v>5</v>
      </c>
      <c r="F1225" s="747">
        <v>0</v>
      </c>
      <c r="G1225" s="747">
        <v>0</v>
      </c>
      <c r="H1225" s="743">
        <v>0</v>
      </c>
      <c r="I1225" s="749">
        <v>4</v>
      </c>
      <c r="J1225" s="747">
        <v>40</v>
      </c>
      <c r="K1225" s="747">
        <v>40</v>
      </c>
      <c r="L1225" s="747">
        <v>20</v>
      </c>
      <c r="M1225" s="743">
        <v>6</v>
      </c>
      <c r="N1225" s="747">
        <v>6</v>
      </c>
    </row>
    <row r="1226" spans="2:14" x14ac:dyDescent="0.25">
      <c r="B1226" s="718" t="s">
        <v>2907</v>
      </c>
      <c r="C1226" s="727" t="s">
        <v>2592</v>
      </c>
      <c r="D1226" s="107"/>
      <c r="E1226" s="747"/>
      <c r="F1226" s="747"/>
      <c r="G1226" s="747"/>
      <c r="H1226" s="743"/>
      <c r="I1226" s="749"/>
      <c r="J1226" s="747"/>
      <c r="K1226" s="747"/>
      <c r="L1226" s="747"/>
      <c r="M1226" s="743"/>
      <c r="N1226" s="747"/>
    </row>
    <row r="1227" spans="2:14" x14ac:dyDescent="0.25">
      <c r="B1227" s="657" t="s">
        <v>2907</v>
      </c>
      <c r="C1227" s="697" t="s">
        <v>2591</v>
      </c>
      <c r="D1227" s="107"/>
      <c r="E1227" s="747"/>
      <c r="F1227" s="747"/>
      <c r="G1227" s="747"/>
      <c r="H1227" s="743"/>
      <c r="I1227" s="749">
        <v>25</v>
      </c>
      <c r="J1227" s="747">
        <v>12</v>
      </c>
      <c r="K1227" s="747"/>
      <c r="L1227" s="747">
        <v>5</v>
      </c>
      <c r="M1227" s="743"/>
      <c r="N1227" s="747">
        <v>50</v>
      </c>
    </row>
    <row r="1228" spans="2:14" s="517" customFormat="1" ht="14.25" customHeight="1" x14ac:dyDescent="0.25">
      <c r="B1228" s="718" t="s">
        <v>18</v>
      </c>
      <c r="C1228" s="658" t="s">
        <v>42</v>
      </c>
      <c r="D1228" s="655" t="s">
        <v>37</v>
      </c>
      <c r="E1228" s="747">
        <v>0</v>
      </c>
      <c r="F1228" s="747">
        <v>10</v>
      </c>
      <c r="G1228" s="747">
        <v>0</v>
      </c>
      <c r="H1228" s="743">
        <v>0</v>
      </c>
      <c r="I1228" s="747">
        <v>0</v>
      </c>
      <c r="J1228" s="747">
        <v>2</v>
      </c>
      <c r="K1228" s="747">
        <v>20</v>
      </c>
      <c r="L1228" s="747">
        <v>0</v>
      </c>
      <c r="M1228" s="743">
        <v>0</v>
      </c>
      <c r="N1228" s="747">
        <v>0</v>
      </c>
    </row>
    <row r="1229" spans="2:14" x14ac:dyDescent="0.25">
      <c r="B1229" s="718" t="s">
        <v>18</v>
      </c>
      <c r="C1229" s="658" t="s">
        <v>619</v>
      </c>
      <c r="D1229" s="655" t="s">
        <v>37</v>
      </c>
      <c r="E1229" s="747">
        <v>0</v>
      </c>
      <c r="F1229" s="747">
        <v>3</v>
      </c>
      <c r="G1229" s="747">
        <v>0</v>
      </c>
      <c r="H1229" s="743">
        <v>0</v>
      </c>
      <c r="I1229" s="747">
        <v>0</v>
      </c>
      <c r="J1229" s="747">
        <v>2</v>
      </c>
      <c r="K1229" s="747">
        <v>10</v>
      </c>
      <c r="L1229" s="747">
        <v>0</v>
      </c>
      <c r="M1229" s="743">
        <v>0</v>
      </c>
      <c r="N1229" s="747">
        <v>0</v>
      </c>
    </row>
    <row r="1230" spans="2:14" x14ac:dyDescent="0.25">
      <c r="B1230" s="718" t="s">
        <v>18</v>
      </c>
      <c r="C1230" s="688" t="s">
        <v>480</v>
      </c>
      <c r="D1230" s="655" t="s">
        <v>37</v>
      </c>
      <c r="E1230" s="747">
        <v>0</v>
      </c>
      <c r="F1230" s="747">
        <v>0</v>
      </c>
      <c r="G1230" s="747">
        <v>30</v>
      </c>
      <c r="H1230" s="743">
        <v>0</v>
      </c>
      <c r="I1230" s="747">
        <v>0</v>
      </c>
      <c r="J1230" s="747">
        <v>0</v>
      </c>
      <c r="K1230" s="747">
        <v>0</v>
      </c>
      <c r="L1230" s="747">
        <v>50</v>
      </c>
      <c r="M1230" s="743">
        <v>0</v>
      </c>
      <c r="N1230" s="747">
        <v>0</v>
      </c>
    </row>
    <row r="1231" spans="2:14" x14ac:dyDescent="0.25">
      <c r="B1231" s="718" t="s">
        <v>18</v>
      </c>
      <c r="C1231" s="688" t="s">
        <v>576</v>
      </c>
      <c r="D1231" s="655" t="s">
        <v>37</v>
      </c>
      <c r="E1231" s="747">
        <v>10</v>
      </c>
      <c r="F1231" s="747">
        <v>0</v>
      </c>
      <c r="G1231" s="747">
        <v>0</v>
      </c>
      <c r="H1231" s="743">
        <v>0</v>
      </c>
      <c r="I1231" s="747">
        <v>0</v>
      </c>
      <c r="J1231" s="747">
        <v>40</v>
      </c>
      <c r="K1231" s="747">
        <v>0</v>
      </c>
      <c r="L1231" s="747">
        <v>0</v>
      </c>
      <c r="M1231" s="743">
        <v>0</v>
      </c>
      <c r="N1231" s="747">
        <v>0</v>
      </c>
    </row>
    <row r="1232" spans="2:14" x14ac:dyDescent="0.25">
      <c r="B1232" s="718" t="s">
        <v>18</v>
      </c>
      <c r="C1232" s="688" t="s">
        <v>481</v>
      </c>
      <c r="D1232" s="655" t="s">
        <v>37</v>
      </c>
      <c r="E1232" s="747">
        <v>0</v>
      </c>
      <c r="F1232" s="747">
        <v>0</v>
      </c>
      <c r="G1232" s="747">
        <v>2</v>
      </c>
      <c r="H1232" s="743">
        <v>0</v>
      </c>
      <c r="I1232" s="747">
        <v>0</v>
      </c>
      <c r="J1232" s="747">
        <v>0</v>
      </c>
      <c r="K1232" s="747">
        <v>0</v>
      </c>
      <c r="L1232" s="747">
        <v>5</v>
      </c>
      <c r="M1232" s="743">
        <v>0</v>
      </c>
      <c r="N1232" s="747">
        <v>0</v>
      </c>
    </row>
    <row r="1233" spans="2:14" x14ac:dyDescent="0.25">
      <c r="B1233" s="718" t="s">
        <v>18</v>
      </c>
      <c r="C1233" s="688" t="s">
        <v>482</v>
      </c>
      <c r="D1233" s="655" t="s">
        <v>37</v>
      </c>
      <c r="E1233" s="747">
        <v>0</v>
      </c>
      <c r="F1233" s="747">
        <v>0</v>
      </c>
      <c r="G1233" s="747">
        <v>40</v>
      </c>
      <c r="H1233" s="743">
        <v>0</v>
      </c>
      <c r="I1233" s="747">
        <v>0</v>
      </c>
      <c r="J1233" s="747">
        <v>0</v>
      </c>
      <c r="K1233" s="747">
        <v>0</v>
      </c>
      <c r="L1233" s="747">
        <v>80</v>
      </c>
      <c r="M1233" s="743">
        <v>0</v>
      </c>
      <c r="N1233" s="747">
        <v>0</v>
      </c>
    </row>
    <row r="1234" spans="2:14" x14ac:dyDescent="0.25">
      <c r="B1234" s="718" t="s">
        <v>18</v>
      </c>
      <c r="C1234" s="688" t="s">
        <v>483</v>
      </c>
      <c r="D1234" s="655" t="s">
        <v>37</v>
      </c>
      <c r="E1234" s="747">
        <v>0</v>
      </c>
      <c r="F1234" s="747">
        <v>0</v>
      </c>
      <c r="G1234" s="747">
        <v>30</v>
      </c>
      <c r="H1234" s="743">
        <v>0</v>
      </c>
      <c r="I1234" s="747">
        <v>0</v>
      </c>
      <c r="J1234" s="747">
        <v>0</v>
      </c>
      <c r="K1234" s="747">
        <v>0</v>
      </c>
      <c r="L1234" s="747">
        <v>50</v>
      </c>
      <c r="M1234" s="743">
        <v>0</v>
      </c>
      <c r="N1234" s="747">
        <v>0</v>
      </c>
    </row>
    <row r="1235" spans="2:14" x14ac:dyDescent="0.25">
      <c r="B1235" s="718" t="s">
        <v>18</v>
      </c>
      <c r="C1235" s="688" t="s">
        <v>484</v>
      </c>
      <c r="D1235" s="655" t="s">
        <v>37</v>
      </c>
      <c r="E1235" s="747">
        <v>0</v>
      </c>
      <c r="F1235" s="747">
        <v>0</v>
      </c>
      <c r="G1235" s="747">
        <v>2</v>
      </c>
      <c r="H1235" s="743">
        <v>0</v>
      </c>
      <c r="I1235" s="747">
        <v>0</v>
      </c>
      <c r="J1235" s="747">
        <v>0</v>
      </c>
      <c r="K1235" s="747">
        <v>0</v>
      </c>
      <c r="L1235" s="747">
        <v>12</v>
      </c>
      <c r="M1235" s="743">
        <v>0</v>
      </c>
      <c r="N1235" s="747">
        <v>0</v>
      </c>
    </row>
    <row r="1236" spans="2:14" x14ac:dyDescent="0.25">
      <c r="B1236" s="718" t="s">
        <v>18</v>
      </c>
      <c r="C1236" s="688" t="s">
        <v>609</v>
      </c>
      <c r="D1236" s="655" t="s">
        <v>37</v>
      </c>
      <c r="E1236" s="747">
        <v>0</v>
      </c>
      <c r="F1236" s="747">
        <v>0</v>
      </c>
      <c r="G1236" s="747">
        <v>1</v>
      </c>
      <c r="H1236" s="743">
        <v>0</v>
      </c>
      <c r="I1236" s="747">
        <v>0</v>
      </c>
      <c r="J1236" s="747">
        <v>0</v>
      </c>
      <c r="K1236" s="747">
        <v>0</v>
      </c>
      <c r="L1236" s="747">
        <v>10</v>
      </c>
      <c r="M1236" s="743">
        <v>0</v>
      </c>
      <c r="N1236" s="747">
        <v>0</v>
      </c>
    </row>
    <row r="1237" spans="2:14" x14ac:dyDescent="0.25">
      <c r="B1237" s="718" t="s">
        <v>18</v>
      </c>
      <c r="C1237" s="688" t="s">
        <v>611</v>
      </c>
      <c r="D1237" s="655" t="s">
        <v>37</v>
      </c>
      <c r="E1237" s="747">
        <v>0</v>
      </c>
      <c r="F1237" s="747">
        <v>0</v>
      </c>
      <c r="G1237" s="747">
        <v>4</v>
      </c>
      <c r="H1237" s="743">
        <v>0</v>
      </c>
      <c r="I1237" s="747">
        <v>0</v>
      </c>
      <c r="J1237" s="747">
        <v>0</v>
      </c>
      <c r="K1237" s="747">
        <v>0</v>
      </c>
      <c r="L1237" s="747">
        <v>8</v>
      </c>
      <c r="M1237" s="743">
        <v>0</v>
      </c>
      <c r="N1237" s="747">
        <v>0</v>
      </c>
    </row>
    <row r="1238" spans="2:14" x14ac:dyDescent="0.25">
      <c r="B1238" s="718" t="s">
        <v>18</v>
      </c>
      <c r="C1238" s="688" t="s">
        <v>608</v>
      </c>
      <c r="D1238" s="655" t="s">
        <v>37</v>
      </c>
      <c r="E1238" s="747">
        <v>0</v>
      </c>
      <c r="F1238" s="747">
        <v>0</v>
      </c>
      <c r="G1238" s="747">
        <v>10</v>
      </c>
      <c r="H1238" s="743">
        <v>0</v>
      </c>
      <c r="I1238" s="747">
        <v>0</v>
      </c>
      <c r="J1238" s="747">
        <v>0</v>
      </c>
      <c r="K1238" s="747">
        <v>0</v>
      </c>
      <c r="L1238" s="747">
        <v>20</v>
      </c>
      <c r="M1238" s="743">
        <v>0</v>
      </c>
      <c r="N1238" s="747">
        <v>0</v>
      </c>
    </row>
    <row r="1239" spans="2:14" x14ac:dyDescent="0.25">
      <c r="B1239" s="718" t="s">
        <v>18</v>
      </c>
      <c r="C1239" s="688" t="s">
        <v>607</v>
      </c>
      <c r="D1239" s="655" t="s">
        <v>37</v>
      </c>
      <c r="E1239" s="747">
        <v>0</v>
      </c>
      <c r="F1239" s="747">
        <v>0</v>
      </c>
      <c r="G1239" s="747">
        <v>10</v>
      </c>
      <c r="H1239" s="743">
        <v>0</v>
      </c>
      <c r="I1239" s="747">
        <v>0</v>
      </c>
      <c r="J1239" s="747">
        <v>0</v>
      </c>
      <c r="K1239" s="747">
        <v>0</v>
      </c>
      <c r="L1239" s="747">
        <v>30</v>
      </c>
      <c r="M1239" s="743">
        <v>0</v>
      </c>
      <c r="N1239" s="747">
        <v>0</v>
      </c>
    </row>
    <row r="1240" spans="2:14" x14ac:dyDescent="0.25">
      <c r="B1240" s="657" t="s">
        <v>18</v>
      </c>
      <c r="C1240" s="688" t="s">
        <v>485</v>
      </c>
      <c r="D1240" s="655" t="s">
        <v>37</v>
      </c>
      <c r="E1240" s="747">
        <v>0</v>
      </c>
      <c r="F1240" s="747">
        <v>0</v>
      </c>
      <c r="G1240" s="747">
        <v>2</v>
      </c>
      <c r="H1240" s="743">
        <v>0</v>
      </c>
      <c r="I1240" s="747">
        <v>0</v>
      </c>
      <c r="J1240" s="747">
        <v>0</v>
      </c>
      <c r="K1240" s="747">
        <v>0</v>
      </c>
      <c r="L1240" s="747">
        <v>10</v>
      </c>
      <c r="M1240" s="743">
        <v>0</v>
      </c>
      <c r="N1240" s="747">
        <v>0</v>
      </c>
    </row>
    <row r="1241" spans="2:14" x14ac:dyDescent="0.25">
      <c r="B1241" s="519" t="s">
        <v>19</v>
      </c>
      <c r="C1241" s="698"/>
      <c r="E1241" s="747">
        <v>0</v>
      </c>
      <c r="F1241" s="747">
        <v>0</v>
      </c>
      <c r="G1241" s="747">
        <v>0</v>
      </c>
      <c r="H1241" s="743">
        <v>0</v>
      </c>
      <c r="I1241" s="747">
        <v>0</v>
      </c>
      <c r="J1241" s="747">
        <v>0</v>
      </c>
      <c r="K1241" s="747">
        <v>0</v>
      </c>
      <c r="L1241" s="747">
        <v>0</v>
      </c>
      <c r="M1241" s="743">
        <v>0</v>
      </c>
      <c r="N1241" s="747">
        <v>0</v>
      </c>
    </row>
    <row r="1242" spans="2:14" x14ac:dyDescent="0.25">
      <c r="B1242" s="520" t="s">
        <v>19</v>
      </c>
      <c r="C1242" s="699"/>
      <c r="D1242" s="530" t="s">
        <v>758</v>
      </c>
      <c r="E1242" s="747">
        <v>0</v>
      </c>
      <c r="F1242" s="747">
        <v>0</v>
      </c>
      <c r="G1242" s="747">
        <v>0</v>
      </c>
      <c r="H1242" s="743">
        <v>0</v>
      </c>
      <c r="I1242" s="747">
        <v>0</v>
      </c>
      <c r="J1242" s="747">
        <v>0</v>
      </c>
      <c r="K1242" s="747">
        <v>0</v>
      </c>
      <c r="L1242" s="747">
        <v>0</v>
      </c>
      <c r="M1242" s="743">
        <v>0</v>
      </c>
      <c r="N1242" s="747">
        <v>0</v>
      </c>
    </row>
    <row r="1243" spans="2:14" s="517" customFormat="1" x14ac:dyDescent="0.25">
      <c r="B1243" s="362" t="s">
        <v>20</v>
      </c>
      <c r="C1243" s="658" t="s">
        <v>38</v>
      </c>
      <c r="D1243" s="655" t="s">
        <v>37</v>
      </c>
      <c r="E1243" s="747">
        <v>50</v>
      </c>
      <c r="F1243" s="747">
        <v>100</v>
      </c>
      <c r="G1243" s="747">
        <v>60</v>
      </c>
      <c r="H1243" s="743">
        <v>20</v>
      </c>
      <c r="I1243" s="747">
        <v>12</v>
      </c>
      <c r="J1243" s="747">
        <v>70</v>
      </c>
      <c r="K1243" s="747">
        <v>200</v>
      </c>
      <c r="L1243" s="747">
        <v>50</v>
      </c>
      <c r="M1243" s="743">
        <v>30</v>
      </c>
      <c r="N1243" s="747">
        <v>30</v>
      </c>
    </row>
    <row r="1244" spans="2:14" s="517" customFormat="1" x14ac:dyDescent="0.25">
      <c r="B1244" s="718" t="s">
        <v>20</v>
      </c>
      <c r="C1244" s="658" t="s">
        <v>39</v>
      </c>
      <c r="D1244" s="655" t="s">
        <v>37</v>
      </c>
      <c r="E1244" s="747">
        <v>250</v>
      </c>
      <c r="F1244" s="747">
        <v>200</v>
      </c>
      <c r="G1244" s="747">
        <v>200</v>
      </c>
      <c r="H1244" s="743">
        <v>20</v>
      </c>
      <c r="I1244" s="747">
        <v>30</v>
      </c>
      <c r="J1244" s="747">
        <v>800</v>
      </c>
      <c r="K1244" s="747">
        <v>400</v>
      </c>
      <c r="L1244" s="747">
        <v>600</v>
      </c>
      <c r="M1244" s="743">
        <v>120</v>
      </c>
      <c r="N1244" s="747">
        <v>150</v>
      </c>
    </row>
    <row r="1245" spans="2:14" s="517" customFormat="1" x14ac:dyDescent="0.25">
      <c r="B1245" s="718" t="s">
        <v>20</v>
      </c>
      <c r="C1245" s="658" t="s">
        <v>40</v>
      </c>
      <c r="D1245" s="655" t="s">
        <v>37</v>
      </c>
      <c r="E1245" s="747">
        <v>400</v>
      </c>
      <c r="F1245" s="747">
        <v>360</v>
      </c>
      <c r="G1245" s="747">
        <v>350</v>
      </c>
      <c r="H1245" s="743">
        <v>80</v>
      </c>
      <c r="I1245" s="747">
        <v>120</v>
      </c>
      <c r="J1245" s="747">
        <v>2500</v>
      </c>
      <c r="K1245" s="747">
        <v>1200</v>
      </c>
      <c r="L1245" s="747">
        <v>700</v>
      </c>
      <c r="M1245" s="743">
        <v>650</v>
      </c>
      <c r="N1245" s="747">
        <v>450</v>
      </c>
    </row>
    <row r="1246" spans="2:14" s="517" customFormat="1" x14ac:dyDescent="0.25">
      <c r="B1246" s="718" t="s">
        <v>20</v>
      </c>
      <c r="C1246" s="658" t="s">
        <v>760</v>
      </c>
      <c r="D1246" s="655" t="s">
        <v>37</v>
      </c>
      <c r="E1246" s="747">
        <v>20</v>
      </c>
      <c r="F1246" s="747">
        <v>10</v>
      </c>
      <c r="G1246" s="747">
        <v>0</v>
      </c>
      <c r="H1246" s="743">
        <v>0</v>
      </c>
      <c r="I1246" s="747">
        <v>2</v>
      </c>
      <c r="J1246" s="747">
        <v>0</v>
      </c>
      <c r="K1246" s="747">
        <v>50</v>
      </c>
      <c r="L1246" s="747">
        <v>10</v>
      </c>
      <c r="M1246" s="743">
        <v>0</v>
      </c>
      <c r="N1246" s="747">
        <v>6</v>
      </c>
    </row>
    <row r="1247" spans="2:14" s="517" customFormat="1" x14ac:dyDescent="0.25">
      <c r="B1247" s="718" t="s">
        <v>20</v>
      </c>
      <c r="C1247" s="658" t="s">
        <v>44</v>
      </c>
      <c r="D1247" s="655" t="s">
        <v>37</v>
      </c>
      <c r="E1247" s="747">
        <v>20</v>
      </c>
      <c r="F1247" s="747">
        <v>15</v>
      </c>
      <c r="G1247" s="747">
        <v>10</v>
      </c>
      <c r="H1247" s="743">
        <v>0</v>
      </c>
      <c r="I1247" s="747">
        <v>3</v>
      </c>
      <c r="J1247" s="747">
        <v>30</v>
      </c>
      <c r="K1247" s="747">
        <v>30</v>
      </c>
      <c r="L1247" s="747">
        <v>20</v>
      </c>
      <c r="M1247" s="743">
        <v>0</v>
      </c>
      <c r="N1247" s="747">
        <v>12</v>
      </c>
    </row>
    <row r="1248" spans="2:14" s="517" customFormat="1" x14ac:dyDescent="0.25">
      <c r="B1248" s="657" t="s">
        <v>20</v>
      </c>
      <c r="C1248" s="658" t="s">
        <v>41</v>
      </c>
      <c r="D1248" s="655" t="s">
        <v>37</v>
      </c>
      <c r="E1248" s="747">
        <v>0</v>
      </c>
      <c r="F1248" s="747">
        <v>120</v>
      </c>
      <c r="G1248" s="747">
        <v>0</v>
      </c>
      <c r="H1248" s="743">
        <v>20</v>
      </c>
      <c r="I1248" s="747">
        <v>2</v>
      </c>
      <c r="J1248" s="747">
        <v>0</v>
      </c>
      <c r="K1248" s="747">
        <v>450</v>
      </c>
      <c r="L1248" s="747">
        <v>0</v>
      </c>
      <c r="M1248" s="743">
        <v>60</v>
      </c>
      <c r="N1248" s="747">
        <v>10</v>
      </c>
    </row>
    <row r="1249" spans="2:14" s="517" customFormat="1" x14ac:dyDescent="0.25">
      <c r="B1249" s="549" t="s">
        <v>1451</v>
      </c>
      <c r="C1249" s="689" t="s">
        <v>282</v>
      </c>
      <c r="D1249" s="107" t="s">
        <v>37</v>
      </c>
      <c r="E1249" s="747">
        <v>0</v>
      </c>
      <c r="F1249" s="747">
        <v>0</v>
      </c>
      <c r="G1249" s="747">
        <v>3</v>
      </c>
      <c r="H1249" s="743">
        <v>0</v>
      </c>
      <c r="I1249" s="747">
        <v>0</v>
      </c>
      <c r="J1249" s="747">
        <v>0</v>
      </c>
      <c r="K1249" s="747">
        <v>0</v>
      </c>
      <c r="L1249" s="747">
        <v>12</v>
      </c>
      <c r="M1249" s="743">
        <v>0</v>
      </c>
      <c r="N1249" s="747">
        <v>0</v>
      </c>
    </row>
    <row r="1250" spans="2:14" s="517" customFormat="1" x14ac:dyDescent="0.25">
      <c r="B1250" s="521" t="s">
        <v>1451</v>
      </c>
      <c r="C1250" s="689" t="s">
        <v>281</v>
      </c>
      <c r="D1250" s="107" t="s">
        <v>37</v>
      </c>
      <c r="E1250" s="747">
        <v>0</v>
      </c>
      <c r="F1250" s="747">
        <v>0</v>
      </c>
      <c r="G1250" s="747">
        <v>10</v>
      </c>
      <c r="H1250" s="743">
        <v>0</v>
      </c>
      <c r="I1250" s="747">
        <v>0</v>
      </c>
      <c r="J1250" s="747">
        <v>0</v>
      </c>
      <c r="K1250" s="747">
        <v>0</v>
      </c>
      <c r="L1250" s="747">
        <v>20</v>
      </c>
      <c r="M1250" s="743">
        <v>0</v>
      </c>
      <c r="N1250" s="747">
        <v>0</v>
      </c>
    </row>
    <row r="1251" spans="2:14" x14ac:dyDescent="0.25">
      <c r="B1251" s="521" t="s">
        <v>1451</v>
      </c>
      <c r="C1251" s="689" t="s">
        <v>283</v>
      </c>
      <c r="D1251" s="107" t="s">
        <v>37</v>
      </c>
      <c r="E1251" s="747">
        <v>0</v>
      </c>
      <c r="F1251" s="747">
        <v>0</v>
      </c>
      <c r="G1251" s="747">
        <v>15</v>
      </c>
      <c r="H1251" s="743">
        <v>0</v>
      </c>
      <c r="I1251" s="747">
        <v>0</v>
      </c>
      <c r="J1251" s="747">
        <v>0</v>
      </c>
      <c r="K1251" s="747">
        <v>0</v>
      </c>
      <c r="L1251" s="747">
        <v>26</v>
      </c>
      <c r="M1251" s="743">
        <v>0</v>
      </c>
      <c r="N1251" s="747">
        <v>0</v>
      </c>
    </row>
    <row r="1252" spans="2:14" x14ac:dyDescent="0.25">
      <c r="B1252" s="521" t="s">
        <v>1451</v>
      </c>
      <c r="C1252" s="689" t="s">
        <v>284</v>
      </c>
      <c r="D1252" s="107" t="s">
        <v>37</v>
      </c>
      <c r="E1252" s="747">
        <v>0</v>
      </c>
      <c r="F1252" s="747">
        <v>0</v>
      </c>
      <c r="G1252" s="747">
        <v>30</v>
      </c>
      <c r="H1252" s="743">
        <v>0</v>
      </c>
      <c r="I1252" s="747">
        <v>0</v>
      </c>
      <c r="J1252" s="747">
        <v>0</v>
      </c>
      <c r="K1252" s="747">
        <v>0</v>
      </c>
      <c r="L1252" s="747">
        <v>60</v>
      </c>
      <c r="M1252" s="743">
        <v>0</v>
      </c>
      <c r="N1252" s="747">
        <v>0</v>
      </c>
    </row>
    <row r="1253" spans="2:14" x14ac:dyDescent="0.25">
      <c r="B1253" s="521" t="s">
        <v>1451</v>
      </c>
      <c r="C1253" s="689" t="s">
        <v>285</v>
      </c>
      <c r="D1253" s="107" t="s">
        <v>37</v>
      </c>
      <c r="E1253" s="747">
        <v>0</v>
      </c>
      <c r="F1253" s="747">
        <v>0</v>
      </c>
      <c r="G1253" s="747">
        <v>30</v>
      </c>
      <c r="H1253" s="743">
        <v>0</v>
      </c>
      <c r="I1253" s="747">
        <v>0</v>
      </c>
      <c r="J1253" s="747">
        <v>0</v>
      </c>
      <c r="K1253" s="747">
        <v>0</v>
      </c>
      <c r="L1253" s="747">
        <v>60</v>
      </c>
      <c r="M1253" s="743">
        <v>0</v>
      </c>
      <c r="N1253" s="747">
        <v>0</v>
      </c>
    </row>
    <row r="1254" spans="2:14" x14ac:dyDescent="0.25">
      <c r="B1254" s="521" t="s">
        <v>1451</v>
      </c>
      <c r="C1254" s="689" t="s">
        <v>286</v>
      </c>
      <c r="D1254" s="107" t="s">
        <v>37</v>
      </c>
      <c r="E1254" s="747">
        <v>0</v>
      </c>
      <c r="F1254" s="747">
        <v>0</v>
      </c>
      <c r="G1254" s="747">
        <v>24</v>
      </c>
      <c r="H1254" s="743">
        <v>0</v>
      </c>
      <c r="I1254" s="747">
        <v>0</v>
      </c>
      <c r="J1254" s="747">
        <v>0</v>
      </c>
      <c r="K1254" s="747">
        <v>0</v>
      </c>
      <c r="L1254" s="747">
        <v>36</v>
      </c>
      <c r="M1254" s="743">
        <v>0</v>
      </c>
      <c r="N1254" s="747">
        <v>0</v>
      </c>
    </row>
    <row r="1255" spans="2:14" x14ac:dyDescent="0.25">
      <c r="B1255" s="521" t="s">
        <v>1451</v>
      </c>
      <c r="C1255" s="689" t="s">
        <v>287</v>
      </c>
      <c r="D1255" s="107" t="s">
        <v>37</v>
      </c>
      <c r="E1255" s="747">
        <v>0</v>
      </c>
      <c r="F1255" s="747">
        <v>0</v>
      </c>
      <c r="G1255" s="747">
        <v>10</v>
      </c>
      <c r="H1255" s="743">
        <v>0</v>
      </c>
      <c r="I1255" s="747">
        <v>0</v>
      </c>
      <c r="J1255" s="747">
        <v>0</v>
      </c>
      <c r="K1255" s="747">
        <v>0</v>
      </c>
      <c r="L1255" s="747">
        <v>10</v>
      </c>
      <c r="M1255" s="743">
        <v>0</v>
      </c>
      <c r="N1255" s="747">
        <v>0</v>
      </c>
    </row>
    <row r="1256" spans="2:14" x14ac:dyDescent="0.25">
      <c r="B1256" s="521" t="s">
        <v>1451</v>
      </c>
      <c r="C1256" s="689" t="s">
        <v>288</v>
      </c>
      <c r="D1256" s="107" t="s">
        <v>37</v>
      </c>
      <c r="E1256" s="747">
        <v>0</v>
      </c>
      <c r="F1256" s="747">
        <v>0</v>
      </c>
      <c r="G1256" s="747">
        <v>10</v>
      </c>
      <c r="H1256" s="743">
        <v>0</v>
      </c>
      <c r="I1256" s="747">
        <v>0</v>
      </c>
      <c r="J1256" s="747">
        <v>0</v>
      </c>
      <c r="K1256" s="747">
        <v>0</v>
      </c>
      <c r="L1256" s="747">
        <v>10</v>
      </c>
      <c r="M1256" s="743">
        <v>0</v>
      </c>
      <c r="N1256" s="747">
        <v>0</v>
      </c>
    </row>
    <row r="1257" spans="2:14" x14ac:dyDescent="0.25">
      <c r="B1257" s="521" t="s">
        <v>1451</v>
      </c>
      <c r="C1257" s="689" t="s">
        <v>289</v>
      </c>
      <c r="D1257" s="107" t="s">
        <v>37</v>
      </c>
      <c r="E1257" s="747">
        <v>0</v>
      </c>
      <c r="F1257" s="747">
        <v>0</v>
      </c>
      <c r="G1257" s="747">
        <v>50</v>
      </c>
      <c r="H1257" s="743">
        <v>0</v>
      </c>
      <c r="I1257" s="747">
        <v>0</v>
      </c>
      <c r="J1257" s="747">
        <v>0</v>
      </c>
      <c r="K1257" s="747">
        <v>0</v>
      </c>
      <c r="L1257" s="747">
        <v>50</v>
      </c>
      <c r="M1257" s="743">
        <v>0</v>
      </c>
      <c r="N1257" s="747">
        <v>0</v>
      </c>
    </row>
    <row r="1258" spans="2:14" x14ac:dyDescent="0.25">
      <c r="B1258" s="521" t="s">
        <v>1451</v>
      </c>
      <c r="C1258" s="689" t="s">
        <v>290</v>
      </c>
      <c r="D1258" s="107" t="s">
        <v>37</v>
      </c>
      <c r="E1258" s="747">
        <v>0</v>
      </c>
      <c r="F1258" s="747">
        <v>0</v>
      </c>
      <c r="G1258" s="747">
        <v>10</v>
      </c>
      <c r="H1258" s="743">
        <v>0</v>
      </c>
      <c r="I1258" s="747">
        <v>0</v>
      </c>
      <c r="J1258" s="747">
        <v>0</v>
      </c>
      <c r="K1258" s="747">
        <v>0</v>
      </c>
      <c r="L1258" s="747">
        <v>10</v>
      </c>
      <c r="M1258" s="743">
        <v>0</v>
      </c>
      <c r="N1258" s="747">
        <v>0</v>
      </c>
    </row>
    <row r="1259" spans="2:14" x14ac:dyDescent="0.25">
      <c r="B1259" s="521" t="s">
        <v>1451</v>
      </c>
      <c r="C1259" s="689" t="s">
        <v>291</v>
      </c>
      <c r="D1259" s="107" t="s">
        <v>37</v>
      </c>
      <c r="E1259" s="747">
        <v>0</v>
      </c>
      <c r="F1259" s="747">
        <v>0</v>
      </c>
      <c r="G1259" s="747">
        <v>60</v>
      </c>
      <c r="H1259" s="743">
        <v>0</v>
      </c>
      <c r="I1259" s="747">
        <v>0</v>
      </c>
      <c r="J1259" s="747">
        <v>0</v>
      </c>
      <c r="K1259" s="747">
        <v>0</v>
      </c>
      <c r="L1259" s="747">
        <v>120</v>
      </c>
      <c r="M1259" s="743">
        <v>0</v>
      </c>
      <c r="N1259" s="747">
        <v>0</v>
      </c>
    </row>
    <row r="1260" spans="2:14" x14ac:dyDescent="0.25">
      <c r="B1260" s="521" t="s">
        <v>1451</v>
      </c>
      <c r="C1260" s="689" t="s">
        <v>496</v>
      </c>
      <c r="D1260" s="107" t="s">
        <v>37</v>
      </c>
      <c r="E1260" s="747">
        <v>0</v>
      </c>
      <c r="F1260" s="747">
        <v>0</v>
      </c>
      <c r="G1260" s="747">
        <v>6</v>
      </c>
      <c r="H1260" s="743">
        <v>0</v>
      </c>
      <c r="I1260" s="747">
        <v>0</v>
      </c>
      <c r="J1260" s="747">
        <v>0</v>
      </c>
      <c r="K1260" s="747">
        <v>0</v>
      </c>
      <c r="L1260" s="747">
        <v>6</v>
      </c>
      <c r="M1260" s="743">
        <v>0</v>
      </c>
      <c r="N1260" s="747">
        <v>0</v>
      </c>
    </row>
    <row r="1261" spans="2:14" x14ac:dyDescent="0.25">
      <c r="B1261" s="521" t="s">
        <v>1451</v>
      </c>
      <c r="C1261" s="689" t="s">
        <v>292</v>
      </c>
      <c r="D1261" s="107" t="s">
        <v>37</v>
      </c>
      <c r="E1261" s="747">
        <v>0</v>
      </c>
      <c r="F1261" s="747">
        <v>0</v>
      </c>
      <c r="G1261" s="747">
        <v>10</v>
      </c>
      <c r="H1261" s="743">
        <v>0</v>
      </c>
      <c r="I1261" s="747">
        <v>0</v>
      </c>
      <c r="J1261" s="747">
        <v>0</v>
      </c>
      <c r="K1261" s="747">
        <v>0</v>
      </c>
      <c r="L1261" s="747">
        <v>10</v>
      </c>
      <c r="M1261" s="743">
        <v>0</v>
      </c>
      <c r="N1261" s="747">
        <v>0</v>
      </c>
    </row>
    <row r="1262" spans="2:14" x14ac:dyDescent="0.25">
      <c r="B1262" s="521" t="s">
        <v>1451</v>
      </c>
      <c r="C1262" s="689" t="s">
        <v>293</v>
      </c>
      <c r="D1262" s="107" t="s">
        <v>37</v>
      </c>
      <c r="E1262" s="747">
        <v>0</v>
      </c>
      <c r="F1262" s="747">
        <v>0</v>
      </c>
      <c r="G1262" s="747">
        <v>10</v>
      </c>
      <c r="H1262" s="743">
        <v>0</v>
      </c>
      <c r="I1262" s="747">
        <v>0</v>
      </c>
      <c r="J1262" s="747">
        <v>0</v>
      </c>
      <c r="K1262" s="747">
        <v>0</v>
      </c>
      <c r="L1262" s="747">
        <v>10</v>
      </c>
      <c r="M1262" s="743">
        <v>0</v>
      </c>
      <c r="N1262" s="747">
        <v>0</v>
      </c>
    </row>
    <row r="1263" spans="2:14" x14ac:dyDescent="0.25">
      <c r="B1263" s="521" t="s">
        <v>1451</v>
      </c>
      <c r="C1263" s="689" t="s">
        <v>294</v>
      </c>
      <c r="D1263" s="107" t="s">
        <v>37</v>
      </c>
      <c r="E1263" s="747">
        <v>0</v>
      </c>
      <c r="F1263" s="747">
        <v>0</v>
      </c>
      <c r="G1263" s="747">
        <v>10</v>
      </c>
      <c r="H1263" s="743">
        <v>0</v>
      </c>
      <c r="I1263" s="747">
        <v>0</v>
      </c>
      <c r="J1263" s="747">
        <v>0</v>
      </c>
      <c r="K1263" s="747">
        <v>0</v>
      </c>
      <c r="L1263" s="747">
        <v>10</v>
      </c>
      <c r="M1263" s="743">
        <v>0</v>
      </c>
      <c r="N1263" s="747">
        <v>0</v>
      </c>
    </row>
    <row r="1264" spans="2:14" x14ac:dyDescent="0.25">
      <c r="B1264" s="521" t="s">
        <v>1451</v>
      </c>
      <c r="C1264" s="689" t="s">
        <v>295</v>
      </c>
      <c r="D1264" s="107" t="s">
        <v>37</v>
      </c>
      <c r="E1264" s="747">
        <v>0</v>
      </c>
      <c r="F1264" s="747">
        <v>0</v>
      </c>
      <c r="G1264" s="747">
        <v>10</v>
      </c>
      <c r="H1264" s="743">
        <v>0</v>
      </c>
      <c r="I1264" s="747">
        <v>0</v>
      </c>
      <c r="J1264" s="747">
        <v>0</v>
      </c>
      <c r="K1264" s="747">
        <v>0</v>
      </c>
      <c r="L1264" s="747">
        <v>10</v>
      </c>
      <c r="M1264" s="743">
        <v>0</v>
      </c>
      <c r="N1264" s="747">
        <v>0</v>
      </c>
    </row>
    <row r="1265" spans="2:14" x14ac:dyDescent="0.25">
      <c r="B1265" s="521" t="s">
        <v>1451</v>
      </c>
      <c r="C1265" s="689" t="s">
        <v>296</v>
      </c>
      <c r="D1265" s="107" t="s">
        <v>37</v>
      </c>
      <c r="E1265" s="747">
        <v>0</v>
      </c>
      <c r="F1265" s="747">
        <v>0</v>
      </c>
      <c r="G1265" s="747">
        <v>10</v>
      </c>
      <c r="H1265" s="743">
        <v>0</v>
      </c>
      <c r="I1265" s="747">
        <v>0</v>
      </c>
      <c r="J1265" s="747">
        <v>0</v>
      </c>
      <c r="K1265" s="747">
        <v>0</v>
      </c>
      <c r="L1265" s="747">
        <v>10</v>
      </c>
      <c r="M1265" s="743">
        <v>0</v>
      </c>
      <c r="N1265" s="747">
        <v>0</v>
      </c>
    </row>
    <row r="1266" spans="2:14" x14ac:dyDescent="0.25">
      <c r="B1266" s="521" t="s">
        <v>1451</v>
      </c>
      <c r="C1266" s="689" t="s">
        <v>1452</v>
      </c>
      <c r="D1266" s="107" t="s">
        <v>37</v>
      </c>
      <c r="E1266" s="747">
        <v>0</v>
      </c>
      <c r="F1266" s="747">
        <v>0</v>
      </c>
      <c r="G1266" s="747">
        <v>6</v>
      </c>
      <c r="H1266" s="743">
        <v>0</v>
      </c>
      <c r="I1266" s="747">
        <v>0</v>
      </c>
      <c r="J1266" s="747">
        <v>0</v>
      </c>
      <c r="K1266" s="747">
        <v>0</v>
      </c>
      <c r="L1266" s="747">
        <v>8</v>
      </c>
      <c r="M1266" s="743">
        <v>0</v>
      </c>
      <c r="N1266" s="747">
        <v>0</v>
      </c>
    </row>
    <row r="1267" spans="2:14" x14ac:dyDescent="0.25">
      <c r="B1267" s="521" t="s">
        <v>1451</v>
      </c>
      <c r="C1267" s="689" t="s">
        <v>297</v>
      </c>
      <c r="D1267" s="107" t="s">
        <v>37</v>
      </c>
      <c r="E1267" s="747">
        <v>0</v>
      </c>
      <c r="F1267" s="747">
        <v>0</v>
      </c>
      <c r="G1267" s="747">
        <v>24</v>
      </c>
      <c r="H1267" s="743">
        <v>0</v>
      </c>
      <c r="I1267" s="747">
        <v>0</v>
      </c>
      <c r="J1267" s="747">
        <v>0</v>
      </c>
      <c r="K1267" s="747">
        <v>0</v>
      </c>
      <c r="L1267" s="747">
        <v>120</v>
      </c>
      <c r="M1267" s="743">
        <v>0</v>
      </c>
      <c r="N1267" s="747">
        <v>0</v>
      </c>
    </row>
    <row r="1268" spans="2:14" x14ac:dyDescent="0.25">
      <c r="B1268" s="521" t="s">
        <v>1451</v>
      </c>
      <c r="C1268" s="689" t="s">
        <v>298</v>
      </c>
      <c r="D1268" s="107" t="s">
        <v>37</v>
      </c>
      <c r="E1268" s="747">
        <v>0</v>
      </c>
      <c r="F1268" s="747">
        <v>0</v>
      </c>
      <c r="G1268" s="747">
        <v>50</v>
      </c>
      <c r="H1268" s="743">
        <v>0</v>
      </c>
      <c r="I1268" s="747">
        <v>0</v>
      </c>
      <c r="J1268" s="747">
        <v>0</v>
      </c>
      <c r="K1268" s="747">
        <v>0</v>
      </c>
      <c r="L1268" s="747">
        <v>100</v>
      </c>
      <c r="M1268" s="743">
        <v>0</v>
      </c>
      <c r="N1268" s="747">
        <v>0</v>
      </c>
    </row>
    <row r="1269" spans="2:14" x14ac:dyDescent="0.25">
      <c r="B1269" s="521" t="s">
        <v>1451</v>
      </c>
      <c r="C1269" s="689" t="s">
        <v>299</v>
      </c>
      <c r="D1269" s="107" t="s">
        <v>37</v>
      </c>
      <c r="E1269" s="747">
        <v>0</v>
      </c>
      <c r="F1269" s="747">
        <v>0</v>
      </c>
      <c r="G1269" s="747">
        <v>0</v>
      </c>
      <c r="H1269" s="743">
        <v>0</v>
      </c>
      <c r="I1269" s="747">
        <v>0</v>
      </c>
      <c r="J1269" s="747">
        <v>0</v>
      </c>
      <c r="K1269" s="747">
        <v>0</v>
      </c>
      <c r="L1269" s="747">
        <v>3</v>
      </c>
      <c r="M1269" s="743">
        <v>0</v>
      </c>
      <c r="N1269" s="747">
        <v>0</v>
      </c>
    </row>
    <row r="1270" spans="2:14" x14ac:dyDescent="0.25">
      <c r="B1270" s="521" t="s">
        <v>1451</v>
      </c>
      <c r="C1270" s="689" t="s">
        <v>300</v>
      </c>
      <c r="D1270" s="107" t="s">
        <v>37</v>
      </c>
      <c r="E1270" s="747">
        <v>0</v>
      </c>
      <c r="F1270" s="747">
        <v>0</v>
      </c>
      <c r="G1270" s="747">
        <v>0</v>
      </c>
      <c r="H1270" s="743">
        <v>0</v>
      </c>
      <c r="I1270" s="747">
        <v>0</v>
      </c>
      <c r="J1270" s="747">
        <v>0</v>
      </c>
      <c r="K1270" s="747">
        <v>0</v>
      </c>
      <c r="L1270" s="747">
        <v>3</v>
      </c>
      <c r="M1270" s="743">
        <v>0</v>
      </c>
      <c r="N1270" s="747">
        <v>0</v>
      </c>
    </row>
    <row r="1271" spans="2:14" x14ac:dyDescent="0.25">
      <c r="B1271" s="521" t="s">
        <v>1451</v>
      </c>
      <c r="C1271" s="689" t="s">
        <v>301</v>
      </c>
      <c r="D1271" s="107" t="s">
        <v>37</v>
      </c>
      <c r="E1271" s="747">
        <v>0</v>
      </c>
      <c r="F1271" s="747">
        <v>0</v>
      </c>
      <c r="G1271" s="747">
        <v>2</v>
      </c>
      <c r="H1271" s="743">
        <v>0</v>
      </c>
      <c r="I1271" s="747">
        <v>0</v>
      </c>
      <c r="J1271" s="747">
        <v>0</v>
      </c>
      <c r="K1271" s="747">
        <v>0</v>
      </c>
      <c r="L1271" s="747">
        <v>12</v>
      </c>
      <c r="M1271" s="743">
        <v>0</v>
      </c>
      <c r="N1271" s="747">
        <v>0</v>
      </c>
    </row>
    <row r="1272" spans="2:14" x14ac:dyDescent="0.25">
      <c r="B1272" s="521" t="s">
        <v>1451</v>
      </c>
      <c r="C1272" s="689" t="s">
        <v>302</v>
      </c>
      <c r="D1272" s="107" t="s">
        <v>37</v>
      </c>
      <c r="E1272" s="747">
        <v>0</v>
      </c>
      <c r="F1272" s="747">
        <v>0</v>
      </c>
      <c r="G1272" s="747">
        <v>0</v>
      </c>
      <c r="H1272" s="743">
        <v>0</v>
      </c>
      <c r="I1272" s="747">
        <v>0</v>
      </c>
      <c r="J1272" s="747">
        <v>0</v>
      </c>
      <c r="K1272" s="747">
        <v>0</v>
      </c>
      <c r="L1272" s="747">
        <v>2</v>
      </c>
      <c r="M1272" s="743">
        <v>0</v>
      </c>
      <c r="N1272" s="747">
        <v>0</v>
      </c>
    </row>
    <row r="1273" spans="2:14" x14ac:dyDescent="0.25">
      <c r="B1273" s="521" t="s">
        <v>1451</v>
      </c>
      <c r="C1273" s="689" t="s">
        <v>303</v>
      </c>
      <c r="D1273" s="107" t="s">
        <v>37</v>
      </c>
      <c r="E1273" s="747">
        <v>0</v>
      </c>
      <c r="F1273" s="747">
        <v>0</v>
      </c>
      <c r="G1273" s="747">
        <v>20</v>
      </c>
      <c r="H1273" s="743">
        <v>0</v>
      </c>
      <c r="I1273" s="747">
        <v>0</v>
      </c>
      <c r="J1273" s="747">
        <v>0</v>
      </c>
      <c r="K1273" s="747">
        <v>0</v>
      </c>
      <c r="L1273" s="747">
        <v>20</v>
      </c>
      <c r="M1273" s="743">
        <v>0</v>
      </c>
      <c r="N1273" s="747">
        <v>0</v>
      </c>
    </row>
    <row r="1274" spans="2:14" x14ac:dyDescent="0.25">
      <c r="B1274" s="521" t="s">
        <v>1451</v>
      </c>
      <c r="C1274" s="689" t="s">
        <v>304</v>
      </c>
      <c r="D1274" s="107" t="s">
        <v>37</v>
      </c>
      <c r="E1274" s="747">
        <v>0</v>
      </c>
      <c r="F1274" s="747">
        <v>0</v>
      </c>
      <c r="G1274" s="747">
        <v>12</v>
      </c>
      <c r="H1274" s="743">
        <v>0</v>
      </c>
      <c r="I1274" s="747">
        <v>0</v>
      </c>
      <c r="J1274" s="747">
        <v>0</v>
      </c>
      <c r="K1274" s="747">
        <v>0</v>
      </c>
      <c r="L1274" s="747">
        <v>36</v>
      </c>
      <c r="M1274" s="743">
        <v>0</v>
      </c>
      <c r="N1274" s="747">
        <v>0</v>
      </c>
    </row>
    <row r="1275" spans="2:14" x14ac:dyDescent="0.25">
      <c r="B1275" s="521" t="s">
        <v>1451</v>
      </c>
      <c r="C1275" s="689" t="s">
        <v>305</v>
      </c>
      <c r="D1275" s="107" t="s">
        <v>37</v>
      </c>
      <c r="E1275" s="747">
        <v>0</v>
      </c>
      <c r="F1275" s="747">
        <v>0</v>
      </c>
      <c r="G1275" s="747">
        <v>12</v>
      </c>
      <c r="H1275" s="743">
        <v>0</v>
      </c>
      <c r="I1275" s="747">
        <v>0</v>
      </c>
      <c r="J1275" s="747">
        <v>0</v>
      </c>
      <c r="K1275" s="747">
        <v>0</v>
      </c>
      <c r="L1275" s="747">
        <v>24</v>
      </c>
      <c r="M1275" s="743">
        <v>0</v>
      </c>
      <c r="N1275" s="747">
        <v>0</v>
      </c>
    </row>
    <row r="1276" spans="2:14" x14ac:dyDescent="0.25">
      <c r="B1276" s="521" t="s">
        <v>1451</v>
      </c>
      <c r="C1276" s="689" t="s">
        <v>306</v>
      </c>
      <c r="D1276" s="107" t="s">
        <v>37</v>
      </c>
      <c r="E1276" s="747">
        <v>0</v>
      </c>
      <c r="F1276" s="747">
        <v>0</v>
      </c>
      <c r="G1276" s="747">
        <v>1</v>
      </c>
      <c r="H1276" s="743">
        <v>0</v>
      </c>
      <c r="I1276" s="747">
        <v>0</v>
      </c>
      <c r="J1276" s="747">
        <v>0</v>
      </c>
      <c r="K1276" s="747">
        <v>0</v>
      </c>
      <c r="L1276" s="747">
        <v>5</v>
      </c>
      <c r="M1276" s="743">
        <v>0</v>
      </c>
      <c r="N1276" s="747">
        <v>0</v>
      </c>
    </row>
    <row r="1277" spans="2:14" x14ac:dyDescent="0.25">
      <c r="B1277" s="521" t="s">
        <v>1451</v>
      </c>
      <c r="C1277" s="689" t="s">
        <v>307</v>
      </c>
      <c r="D1277" s="107" t="s">
        <v>37</v>
      </c>
      <c r="E1277" s="747">
        <v>0</v>
      </c>
      <c r="F1277" s="747">
        <v>0</v>
      </c>
      <c r="G1277" s="747">
        <v>20</v>
      </c>
      <c r="H1277" s="743">
        <v>0</v>
      </c>
      <c r="I1277" s="747">
        <v>0</v>
      </c>
      <c r="J1277" s="747">
        <v>0</v>
      </c>
      <c r="K1277" s="747">
        <v>0</v>
      </c>
      <c r="L1277" s="747">
        <v>100</v>
      </c>
      <c r="M1277" s="743">
        <v>0</v>
      </c>
      <c r="N1277" s="747">
        <v>0</v>
      </c>
    </row>
    <row r="1278" spans="2:14" x14ac:dyDescent="0.25">
      <c r="B1278" s="521" t="s">
        <v>1451</v>
      </c>
      <c r="C1278" s="689" t="s">
        <v>308</v>
      </c>
      <c r="D1278" s="107" t="s">
        <v>37</v>
      </c>
      <c r="E1278" s="747">
        <v>0</v>
      </c>
      <c r="F1278" s="747">
        <v>0</v>
      </c>
      <c r="G1278" s="747">
        <v>15</v>
      </c>
      <c r="H1278" s="743">
        <v>0</v>
      </c>
      <c r="I1278" s="747">
        <v>0</v>
      </c>
      <c r="J1278" s="747">
        <v>0</v>
      </c>
      <c r="K1278" s="747">
        <v>0</v>
      </c>
      <c r="L1278" s="747">
        <v>2</v>
      </c>
      <c r="M1278" s="743">
        <v>0</v>
      </c>
      <c r="N1278" s="747">
        <v>0</v>
      </c>
    </row>
    <row r="1279" spans="2:14" x14ac:dyDescent="0.25">
      <c r="B1279" s="521" t="s">
        <v>1451</v>
      </c>
      <c r="C1279" s="689" t="s">
        <v>309</v>
      </c>
      <c r="D1279" s="107" t="s">
        <v>37</v>
      </c>
      <c r="E1279" s="747">
        <v>0</v>
      </c>
      <c r="F1279" s="747">
        <v>0</v>
      </c>
      <c r="G1279" s="747">
        <v>10</v>
      </c>
      <c r="H1279" s="743">
        <v>0</v>
      </c>
      <c r="I1279" s="747">
        <v>0</v>
      </c>
      <c r="J1279" s="747">
        <v>0</v>
      </c>
      <c r="K1279" s="747">
        <v>0</v>
      </c>
      <c r="L1279" s="747">
        <v>10</v>
      </c>
      <c r="M1279" s="743">
        <v>0</v>
      </c>
      <c r="N1279" s="747">
        <v>0</v>
      </c>
    </row>
    <row r="1280" spans="2:14" x14ac:dyDescent="0.25">
      <c r="B1280" s="521" t="s">
        <v>1451</v>
      </c>
      <c r="C1280" s="689" t="s">
        <v>310</v>
      </c>
      <c r="D1280" s="107" t="s">
        <v>37</v>
      </c>
      <c r="E1280" s="747">
        <v>0</v>
      </c>
      <c r="F1280" s="747">
        <v>0</v>
      </c>
      <c r="G1280" s="747">
        <v>10</v>
      </c>
      <c r="H1280" s="743">
        <v>0</v>
      </c>
      <c r="I1280" s="747">
        <v>0</v>
      </c>
      <c r="J1280" s="747">
        <v>0</v>
      </c>
      <c r="K1280" s="747">
        <v>0</v>
      </c>
      <c r="L1280" s="747">
        <v>10</v>
      </c>
      <c r="M1280" s="743">
        <v>0</v>
      </c>
      <c r="N1280" s="747">
        <v>0</v>
      </c>
    </row>
    <row r="1281" spans="2:14" x14ac:dyDescent="0.25">
      <c r="B1281" s="521" t="s">
        <v>1451</v>
      </c>
      <c r="C1281" s="689" t="s">
        <v>311</v>
      </c>
      <c r="D1281" s="107" t="s">
        <v>37</v>
      </c>
      <c r="E1281" s="747">
        <v>0</v>
      </c>
      <c r="F1281" s="747">
        <v>0</v>
      </c>
      <c r="G1281" s="747">
        <v>10</v>
      </c>
      <c r="H1281" s="743">
        <v>0</v>
      </c>
      <c r="I1281" s="747">
        <v>0</v>
      </c>
      <c r="J1281" s="747">
        <v>0</v>
      </c>
      <c r="K1281" s="747">
        <v>0</v>
      </c>
      <c r="L1281" s="747">
        <v>10</v>
      </c>
      <c r="M1281" s="743">
        <v>0</v>
      </c>
      <c r="N1281" s="747">
        <v>0</v>
      </c>
    </row>
    <row r="1282" spans="2:14" x14ac:dyDescent="0.25">
      <c r="B1282" s="521" t="s">
        <v>1451</v>
      </c>
      <c r="C1282" s="689" t="s">
        <v>312</v>
      </c>
      <c r="D1282" s="107" t="s">
        <v>37</v>
      </c>
      <c r="E1282" s="747">
        <v>0</v>
      </c>
      <c r="F1282" s="747">
        <v>0</v>
      </c>
      <c r="G1282" s="747">
        <v>1</v>
      </c>
      <c r="H1282" s="743">
        <v>0</v>
      </c>
      <c r="I1282" s="747">
        <v>0</v>
      </c>
      <c r="J1282" s="747">
        <v>0</v>
      </c>
      <c r="K1282" s="747">
        <v>0</v>
      </c>
      <c r="L1282" s="747">
        <v>2</v>
      </c>
      <c r="M1282" s="743">
        <v>0</v>
      </c>
      <c r="N1282" s="747">
        <v>0</v>
      </c>
    </row>
    <row r="1283" spans="2:14" x14ac:dyDescent="0.25">
      <c r="B1283" s="521" t="s">
        <v>1451</v>
      </c>
      <c r="C1283" s="689" t="s">
        <v>313</v>
      </c>
      <c r="D1283" s="107" t="s">
        <v>37</v>
      </c>
      <c r="E1283" s="747">
        <v>0</v>
      </c>
      <c r="F1283" s="747">
        <v>0</v>
      </c>
      <c r="G1283" s="747">
        <v>20</v>
      </c>
      <c r="H1283" s="743">
        <v>0</v>
      </c>
      <c r="I1283" s="747">
        <v>0</v>
      </c>
      <c r="J1283" s="747">
        <v>0</v>
      </c>
      <c r="K1283" s="747">
        <v>0</v>
      </c>
      <c r="L1283" s="747">
        <v>20</v>
      </c>
      <c r="M1283" s="743">
        <v>0</v>
      </c>
      <c r="N1283" s="747">
        <v>0</v>
      </c>
    </row>
    <row r="1284" spans="2:14" x14ac:dyDescent="0.25">
      <c r="B1284" s="521" t="s">
        <v>1451</v>
      </c>
      <c r="C1284" s="689" t="s">
        <v>314</v>
      </c>
      <c r="D1284" s="107" t="s">
        <v>37</v>
      </c>
      <c r="E1284" s="747">
        <v>0</v>
      </c>
      <c r="F1284" s="747">
        <v>0</v>
      </c>
      <c r="G1284" s="747">
        <v>12</v>
      </c>
      <c r="H1284" s="743">
        <v>0</v>
      </c>
      <c r="I1284" s="747">
        <v>0</v>
      </c>
      <c r="J1284" s="747">
        <v>0</v>
      </c>
      <c r="K1284" s="747">
        <v>0</v>
      </c>
      <c r="L1284" s="747">
        <v>0</v>
      </c>
      <c r="M1284" s="743">
        <v>0</v>
      </c>
      <c r="N1284" s="747">
        <v>0</v>
      </c>
    </row>
    <row r="1285" spans="2:14" x14ac:dyDescent="0.25">
      <c r="B1285" s="521" t="s">
        <v>1451</v>
      </c>
      <c r="C1285" s="689" t="s">
        <v>315</v>
      </c>
      <c r="D1285" s="107" t="s">
        <v>37</v>
      </c>
      <c r="E1285" s="747">
        <v>0</v>
      </c>
      <c r="F1285" s="747">
        <v>0</v>
      </c>
      <c r="G1285" s="747">
        <v>12</v>
      </c>
      <c r="H1285" s="743">
        <v>0</v>
      </c>
      <c r="I1285" s="747">
        <v>0</v>
      </c>
      <c r="J1285" s="747">
        <v>0</v>
      </c>
      <c r="K1285" s="747">
        <v>0</v>
      </c>
      <c r="L1285" s="747">
        <v>36</v>
      </c>
      <c r="M1285" s="743">
        <v>0</v>
      </c>
      <c r="N1285" s="747">
        <v>0</v>
      </c>
    </row>
    <row r="1286" spans="2:14" x14ac:dyDescent="0.25">
      <c r="B1286" s="521" t="s">
        <v>1451</v>
      </c>
      <c r="C1286" s="689" t="s">
        <v>316</v>
      </c>
      <c r="D1286" s="107" t="s">
        <v>37</v>
      </c>
      <c r="E1286" s="747">
        <v>0</v>
      </c>
      <c r="F1286" s="747">
        <v>0</v>
      </c>
      <c r="G1286" s="747">
        <v>30</v>
      </c>
      <c r="H1286" s="743">
        <v>0</v>
      </c>
      <c r="I1286" s="747">
        <v>0</v>
      </c>
      <c r="J1286" s="747">
        <v>0</v>
      </c>
      <c r="K1286" s="747">
        <v>0</v>
      </c>
      <c r="L1286" s="747">
        <v>60</v>
      </c>
      <c r="M1286" s="743">
        <v>0</v>
      </c>
      <c r="N1286" s="747">
        <v>0</v>
      </c>
    </row>
    <row r="1287" spans="2:14" x14ac:dyDescent="0.25">
      <c r="B1287" s="521" t="s">
        <v>1451</v>
      </c>
      <c r="C1287" s="689" t="s">
        <v>317</v>
      </c>
      <c r="D1287" s="107" t="s">
        <v>37</v>
      </c>
      <c r="E1287" s="747">
        <v>0</v>
      </c>
      <c r="F1287" s="747">
        <v>0</v>
      </c>
      <c r="G1287" s="747">
        <v>20</v>
      </c>
      <c r="H1287" s="743">
        <v>0</v>
      </c>
      <c r="I1287" s="747">
        <v>0</v>
      </c>
      <c r="J1287" s="747">
        <v>0</v>
      </c>
      <c r="K1287" s="747">
        <v>0</v>
      </c>
      <c r="L1287" s="747">
        <v>30</v>
      </c>
      <c r="M1287" s="743">
        <v>0</v>
      </c>
      <c r="N1287" s="747">
        <v>0</v>
      </c>
    </row>
    <row r="1288" spans="2:14" x14ac:dyDescent="0.25">
      <c r="B1288" s="521" t="s">
        <v>1451</v>
      </c>
      <c r="C1288" s="689" t="s">
        <v>318</v>
      </c>
      <c r="D1288" s="107" t="s">
        <v>37</v>
      </c>
      <c r="E1288" s="747">
        <v>0</v>
      </c>
      <c r="F1288" s="747">
        <v>0</v>
      </c>
      <c r="G1288" s="747">
        <v>2</v>
      </c>
      <c r="H1288" s="743">
        <v>0</v>
      </c>
      <c r="I1288" s="747">
        <v>0</v>
      </c>
      <c r="J1288" s="747">
        <v>0</v>
      </c>
      <c r="K1288" s="747">
        <v>0</v>
      </c>
      <c r="L1288" s="747">
        <v>100</v>
      </c>
      <c r="M1288" s="743">
        <v>0</v>
      </c>
      <c r="N1288" s="747">
        <v>0</v>
      </c>
    </row>
    <row r="1289" spans="2:14" ht="30" x14ac:dyDescent="0.25">
      <c r="B1289" s="521" t="s">
        <v>1451</v>
      </c>
      <c r="C1289" s="689" t="s">
        <v>1453</v>
      </c>
      <c r="D1289" s="107" t="s">
        <v>37</v>
      </c>
      <c r="E1289" s="747">
        <v>0</v>
      </c>
      <c r="F1289" s="747">
        <v>0</v>
      </c>
      <c r="G1289" s="747">
        <v>1</v>
      </c>
      <c r="H1289" s="743">
        <v>0</v>
      </c>
      <c r="I1289" s="747">
        <v>0</v>
      </c>
      <c r="J1289" s="747">
        <v>0</v>
      </c>
      <c r="K1289" s="747">
        <v>0</v>
      </c>
      <c r="L1289" s="747">
        <v>3</v>
      </c>
      <c r="M1289" s="743">
        <v>0</v>
      </c>
      <c r="N1289" s="747">
        <v>0</v>
      </c>
    </row>
    <row r="1290" spans="2:14" x14ac:dyDescent="0.25">
      <c r="B1290" s="521" t="s">
        <v>1451</v>
      </c>
      <c r="C1290" s="689" t="s">
        <v>319</v>
      </c>
      <c r="D1290" s="107" t="s">
        <v>37</v>
      </c>
      <c r="E1290" s="747">
        <v>0</v>
      </c>
      <c r="F1290" s="747">
        <v>0</v>
      </c>
      <c r="G1290" s="747">
        <v>3</v>
      </c>
      <c r="H1290" s="743">
        <v>0</v>
      </c>
      <c r="I1290" s="747">
        <v>0</v>
      </c>
      <c r="J1290" s="747">
        <v>0</v>
      </c>
      <c r="K1290" s="747">
        <v>0</v>
      </c>
      <c r="L1290" s="747">
        <v>6</v>
      </c>
      <c r="M1290" s="743">
        <v>0</v>
      </c>
      <c r="N1290" s="747">
        <v>0</v>
      </c>
    </row>
    <row r="1291" spans="2:14" x14ac:dyDescent="0.25">
      <c r="B1291" s="521" t="s">
        <v>1451</v>
      </c>
      <c r="C1291" s="689" t="s">
        <v>320</v>
      </c>
      <c r="D1291" s="107" t="s">
        <v>37</v>
      </c>
      <c r="E1291" s="747">
        <v>0</v>
      </c>
      <c r="F1291" s="747">
        <v>0</v>
      </c>
      <c r="G1291" s="747">
        <v>3</v>
      </c>
      <c r="H1291" s="743">
        <v>0</v>
      </c>
      <c r="I1291" s="747">
        <v>0</v>
      </c>
      <c r="J1291" s="747">
        <v>0</v>
      </c>
      <c r="K1291" s="747">
        <v>0</v>
      </c>
      <c r="L1291" s="747">
        <v>6</v>
      </c>
      <c r="M1291" s="743">
        <v>0</v>
      </c>
      <c r="N1291" s="747">
        <v>0</v>
      </c>
    </row>
    <row r="1292" spans="2:14" x14ac:dyDescent="0.25">
      <c r="B1292" s="521" t="s">
        <v>1451</v>
      </c>
      <c r="C1292" s="689" t="s">
        <v>321</v>
      </c>
      <c r="D1292" s="107" t="s">
        <v>37</v>
      </c>
      <c r="E1292" s="747">
        <v>0</v>
      </c>
      <c r="F1292" s="747">
        <v>0</v>
      </c>
      <c r="G1292" s="747">
        <v>12</v>
      </c>
      <c r="H1292" s="743">
        <v>0</v>
      </c>
      <c r="I1292" s="747">
        <v>0</v>
      </c>
      <c r="J1292" s="747">
        <v>0</v>
      </c>
      <c r="K1292" s="747">
        <v>0</v>
      </c>
      <c r="L1292" s="747">
        <v>24</v>
      </c>
      <c r="M1292" s="743">
        <v>0</v>
      </c>
      <c r="N1292" s="747">
        <v>0</v>
      </c>
    </row>
    <row r="1293" spans="2:14" x14ac:dyDescent="0.25">
      <c r="B1293" s="521" t="s">
        <v>1451</v>
      </c>
      <c r="C1293" s="689" t="s">
        <v>322</v>
      </c>
      <c r="D1293" s="107" t="s">
        <v>37</v>
      </c>
      <c r="E1293" s="747">
        <v>0</v>
      </c>
      <c r="F1293" s="747">
        <v>0</v>
      </c>
      <c r="G1293" s="747">
        <v>12</v>
      </c>
      <c r="H1293" s="743">
        <v>0</v>
      </c>
      <c r="I1293" s="747">
        <v>0</v>
      </c>
      <c r="J1293" s="747">
        <v>0</v>
      </c>
      <c r="K1293" s="747">
        <v>0</v>
      </c>
      <c r="L1293" s="747">
        <v>24</v>
      </c>
      <c r="M1293" s="743">
        <v>0</v>
      </c>
      <c r="N1293" s="747">
        <v>0</v>
      </c>
    </row>
    <row r="1294" spans="2:14" x14ac:dyDescent="0.25">
      <c r="B1294" s="521" t="s">
        <v>1451</v>
      </c>
      <c r="C1294" s="689" t="s">
        <v>323</v>
      </c>
      <c r="D1294" s="107" t="s">
        <v>37</v>
      </c>
      <c r="E1294" s="747">
        <v>0</v>
      </c>
      <c r="F1294" s="747">
        <v>0</v>
      </c>
      <c r="G1294" s="747">
        <v>3</v>
      </c>
      <c r="H1294" s="743">
        <v>0</v>
      </c>
      <c r="I1294" s="747">
        <v>0</v>
      </c>
      <c r="J1294" s="747">
        <v>0</v>
      </c>
      <c r="K1294" s="747">
        <v>0</v>
      </c>
      <c r="L1294" s="747">
        <v>6</v>
      </c>
      <c r="M1294" s="743">
        <v>0</v>
      </c>
      <c r="N1294" s="747">
        <v>0</v>
      </c>
    </row>
    <row r="1295" spans="2:14" x14ac:dyDescent="0.25">
      <c r="B1295" s="521" t="s">
        <v>1451</v>
      </c>
      <c r="C1295" s="689" t="s">
        <v>324</v>
      </c>
      <c r="D1295" s="107" t="s">
        <v>37</v>
      </c>
      <c r="E1295" s="747">
        <v>0</v>
      </c>
      <c r="F1295" s="747">
        <v>0</v>
      </c>
      <c r="G1295" s="747">
        <v>3</v>
      </c>
      <c r="H1295" s="743">
        <v>0</v>
      </c>
      <c r="I1295" s="747">
        <v>0</v>
      </c>
      <c r="J1295" s="747">
        <v>0</v>
      </c>
      <c r="K1295" s="747">
        <v>0</v>
      </c>
      <c r="L1295" s="747">
        <v>6</v>
      </c>
      <c r="M1295" s="743">
        <v>0</v>
      </c>
      <c r="N1295" s="747">
        <v>0</v>
      </c>
    </row>
    <row r="1296" spans="2:14" x14ac:dyDescent="0.25">
      <c r="B1296" s="521" t="s">
        <v>1451</v>
      </c>
      <c r="C1296" s="689" t="s">
        <v>325</v>
      </c>
      <c r="D1296" s="107" t="s">
        <v>37</v>
      </c>
      <c r="E1296" s="747">
        <v>0</v>
      </c>
      <c r="F1296" s="747">
        <v>0</v>
      </c>
      <c r="G1296" s="747">
        <v>3</v>
      </c>
      <c r="H1296" s="743">
        <v>0</v>
      </c>
      <c r="I1296" s="747">
        <v>0</v>
      </c>
      <c r="J1296" s="747">
        <v>0</v>
      </c>
      <c r="K1296" s="747">
        <v>0</v>
      </c>
      <c r="L1296" s="747">
        <v>6</v>
      </c>
      <c r="M1296" s="743">
        <v>0</v>
      </c>
      <c r="N1296" s="747">
        <v>0</v>
      </c>
    </row>
    <row r="1297" spans="2:14" x14ac:dyDescent="0.25">
      <c r="B1297" s="521" t="s">
        <v>1451</v>
      </c>
      <c r="C1297" s="689" t="s">
        <v>326</v>
      </c>
      <c r="D1297" s="107" t="s">
        <v>37</v>
      </c>
      <c r="E1297" s="747">
        <v>0</v>
      </c>
      <c r="F1297" s="747">
        <v>0</v>
      </c>
      <c r="G1297" s="747">
        <v>3</v>
      </c>
      <c r="H1297" s="743">
        <v>0</v>
      </c>
      <c r="I1297" s="747">
        <v>0</v>
      </c>
      <c r="J1297" s="747">
        <v>0</v>
      </c>
      <c r="K1297" s="747">
        <v>0</v>
      </c>
      <c r="L1297" s="747">
        <v>6</v>
      </c>
      <c r="M1297" s="743">
        <v>0</v>
      </c>
      <c r="N1297" s="747">
        <v>0</v>
      </c>
    </row>
    <row r="1298" spans="2:14" x14ac:dyDescent="0.25">
      <c r="B1298" s="521" t="s">
        <v>1451</v>
      </c>
      <c r="C1298" s="689" t="s">
        <v>327</v>
      </c>
      <c r="D1298" s="107" t="s">
        <v>37</v>
      </c>
      <c r="E1298" s="747">
        <v>0</v>
      </c>
      <c r="F1298" s="747">
        <v>0</v>
      </c>
      <c r="G1298" s="747">
        <v>18</v>
      </c>
      <c r="H1298" s="743">
        <v>0</v>
      </c>
      <c r="I1298" s="747">
        <v>0</v>
      </c>
      <c r="J1298" s="747">
        <v>0</v>
      </c>
      <c r="K1298" s="747">
        <v>0</v>
      </c>
      <c r="L1298" s="747">
        <v>36</v>
      </c>
      <c r="M1298" s="743">
        <v>0</v>
      </c>
      <c r="N1298" s="747">
        <v>0</v>
      </c>
    </row>
    <row r="1299" spans="2:14" x14ac:dyDescent="0.25">
      <c r="B1299" s="521" t="s">
        <v>1451</v>
      </c>
      <c r="C1299" s="689" t="s">
        <v>328</v>
      </c>
      <c r="D1299" s="107" t="s">
        <v>37</v>
      </c>
      <c r="E1299" s="747">
        <v>0</v>
      </c>
      <c r="F1299" s="747">
        <v>0</v>
      </c>
      <c r="G1299" s="747">
        <v>18</v>
      </c>
      <c r="H1299" s="743">
        <v>0</v>
      </c>
      <c r="I1299" s="747">
        <v>0</v>
      </c>
      <c r="J1299" s="747">
        <v>0</v>
      </c>
      <c r="K1299" s="747">
        <v>0</v>
      </c>
      <c r="L1299" s="747">
        <v>36</v>
      </c>
      <c r="M1299" s="743">
        <v>0</v>
      </c>
      <c r="N1299" s="747">
        <v>0</v>
      </c>
    </row>
    <row r="1300" spans="2:14" x14ac:dyDescent="0.25">
      <c r="B1300" s="521" t="s">
        <v>1451</v>
      </c>
      <c r="C1300" s="688" t="s">
        <v>329</v>
      </c>
      <c r="D1300" s="107" t="s">
        <v>37</v>
      </c>
      <c r="E1300" s="747">
        <v>0</v>
      </c>
      <c r="F1300" s="747">
        <v>0</v>
      </c>
      <c r="G1300" s="747">
        <v>40</v>
      </c>
      <c r="H1300" s="743">
        <v>0</v>
      </c>
      <c r="I1300" s="747">
        <v>0</v>
      </c>
      <c r="J1300" s="747">
        <v>0</v>
      </c>
      <c r="K1300" s="747">
        <v>0</v>
      </c>
      <c r="L1300" s="747">
        <v>40</v>
      </c>
      <c r="M1300" s="743">
        <v>0</v>
      </c>
      <c r="N1300" s="747">
        <v>0</v>
      </c>
    </row>
    <row r="1301" spans="2:14" x14ac:dyDescent="0.25">
      <c r="B1301" s="521" t="s">
        <v>1451</v>
      </c>
      <c r="C1301" s="688" t="s">
        <v>330</v>
      </c>
      <c r="D1301" s="107" t="s">
        <v>37</v>
      </c>
      <c r="E1301" s="747">
        <v>0</v>
      </c>
      <c r="F1301" s="747">
        <v>0</v>
      </c>
      <c r="G1301" s="747">
        <v>12</v>
      </c>
      <c r="H1301" s="743">
        <v>0</v>
      </c>
      <c r="I1301" s="747">
        <v>0</v>
      </c>
      <c r="J1301" s="747">
        <v>0</v>
      </c>
      <c r="K1301" s="747">
        <v>0</v>
      </c>
      <c r="L1301" s="747">
        <v>24</v>
      </c>
      <c r="M1301" s="743">
        <v>0</v>
      </c>
      <c r="N1301" s="747">
        <v>0</v>
      </c>
    </row>
    <row r="1302" spans="2:14" x14ac:dyDescent="0.25">
      <c r="B1302" s="521" t="s">
        <v>1451</v>
      </c>
      <c r="C1302" s="688" t="s">
        <v>331</v>
      </c>
      <c r="D1302" s="107" t="s">
        <v>37</v>
      </c>
      <c r="E1302" s="747">
        <v>0</v>
      </c>
      <c r="F1302" s="747">
        <v>0</v>
      </c>
      <c r="G1302" s="747">
        <v>12</v>
      </c>
      <c r="H1302" s="743">
        <v>0</v>
      </c>
      <c r="I1302" s="747">
        <v>0</v>
      </c>
      <c r="J1302" s="747">
        <v>0</v>
      </c>
      <c r="K1302" s="747">
        <v>0</v>
      </c>
      <c r="L1302" s="747">
        <v>36</v>
      </c>
      <c r="M1302" s="743">
        <v>0</v>
      </c>
      <c r="N1302" s="747">
        <v>0</v>
      </c>
    </row>
    <row r="1303" spans="2:14" x14ac:dyDescent="0.25">
      <c r="B1303" s="521" t="s">
        <v>1451</v>
      </c>
      <c r="C1303" s="688" t="s">
        <v>332</v>
      </c>
      <c r="D1303" s="107" t="s">
        <v>37</v>
      </c>
      <c r="E1303" s="747">
        <v>0</v>
      </c>
      <c r="F1303" s="747">
        <v>0</v>
      </c>
      <c r="G1303" s="747">
        <v>10</v>
      </c>
      <c r="H1303" s="743">
        <v>0</v>
      </c>
      <c r="I1303" s="747">
        <v>0</v>
      </c>
      <c r="J1303" s="747">
        <v>0</v>
      </c>
      <c r="K1303" s="747">
        <v>0</v>
      </c>
      <c r="L1303" s="747">
        <v>10</v>
      </c>
      <c r="M1303" s="743">
        <v>0</v>
      </c>
      <c r="N1303" s="747">
        <v>0</v>
      </c>
    </row>
    <row r="1304" spans="2:14" x14ac:dyDescent="0.25">
      <c r="B1304" s="521" t="s">
        <v>1451</v>
      </c>
      <c r="C1304" s="688" t="s">
        <v>339</v>
      </c>
      <c r="D1304" s="107" t="s">
        <v>37</v>
      </c>
      <c r="E1304" s="747">
        <v>0</v>
      </c>
      <c r="F1304" s="747">
        <v>0</v>
      </c>
      <c r="G1304" s="747">
        <v>10</v>
      </c>
      <c r="H1304" s="743">
        <v>0</v>
      </c>
      <c r="I1304" s="747">
        <v>0</v>
      </c>
      <c r="J1304" s="747">
        <v>0</v>
      </c>
      <c r="K1304" s="747">
        <v>0</v>
      </c>
      <c r="L1304" s="747">
        <v>10</v>
      </c>
      <c r="M1304" s="743">
        <v>0</v>
      </c>
      <c r="N1304" s="747">
        <v>0</v>
      </c>
    </row>
    <row r="1305" spans="2:14" x14ac:dyDescent="0.25">
      <c r="B1305" s="521" t="s">
        <v>1451</v>
      </c>
      <c r="C1305" s="688" t="s">
        <v>340</v>
      </c>
      <c r="D1305" s="107" t="s">
        <v>37</v>
      </c>
      <c r="E1305" s="747">
        <v>0</v>
      </c>
      <c r="F1305" s="747">
        <v>0</v>
      </c>
      <c r="G1305" s="747">
        <v>10</v>
      </c>
      <c r="H1305" s="743">
        <v>0</v>
      </c>
      <c r="I1305" s="747">
        <v>0</v>
      </c>
      <c r="J1305" s="747">
        <v>0</v>
      </c>
      <c r="K1305" s="747">
        <v>0</v>
      </c>
      <c r="L1305" s="747">
        <v>10</v>
      </c>
      <c r="M1305" s="743">
        <v>0</v>
      </c>
      <c r="N1305" s="747">
        <v>0</v>
      </c>
    </row>
    <row r="1306" spans="2:14" x14ac:dyDescent="0.25">
      <c r="B1306" s="521" t="s">
        <v>1451</v>
      </c>
      <c r="C1306" s="688" t="s">
        <v>333</v>
      </c>
      <c r="D1306" s="107" t="s">
        <v>37</v>
      </c>
      <c r="E1306" s="747">
        <v>0</v>
      </c>
      <c r="F1306" s="747">
        <v>0</v>
      </c>
      <c r="G1306" s="747">
        <v>6</v>
      </c>
      <c r="H1306" s="743">
        <v>0</v>
      </c>
      <c r="I1306" s="747">
        <v>0</v>
      </c>
      <c r="J1306" s="747">
        <v>0</v>
      </c>
      <c r="K1306" s="747">
        <v>0</v>
      </c>
      <c r="L1306" s="747">
        <v>10</v>
      </c>
      <c r="M1306" s="743">
        <v>0</v>
      </c>
      <c r="N1306" s="747">
        <v>0</v>
      </c>
    </row>
    <row r="1307" spans="2:14" x14ac:dyDescent="0.25">
      <c r="B1307" s="521" t="s">
        <v>1451</v>
      </c>
      <c r="C1307" s="688" t="s">
        <v>334</v>
      </c>
      <c r="D1307" s="107" t="s">
        <v>37</v>
      </c>
      <c r="E1307" s="747">
        <v>0</v>
      </c>
      <c r="F1307" s="747">
        <v>0</v>
      </c>
      <c r="G1307" s="747">
        <v>60</v>
      </c>
      <c r="H1307" s="743">
        <v>0</v>
      </c>
      <c r="I1307" s="747">
        <v>0</v>
      </c>
      <c r="J1307" s="747">
        <v>0</v>
      </c>
      <c r="K1307" s="747">
        <v>0</v>
      </c>
      <c r="L1307" s="747">
        <v>120</v>
      </c>
      <c r="M1307" s="743">
        <v>0</v>
      </c>
      <c r="N1307" s="747">
        <v>0</v>
      </c>
    </row>
    <row r="1308" spans="2:14" x14ac:dyDescent="0.25">
      <c r="B1308" s="521" t="s">
        <v>1451</v>
      </c>
      <c r="C1308" s="688" t="s">
        <v>335</v>
      </c>
      <c r="D1308" s="107" t="s">
        <v>37</v>
      </c>
      <c r="E1308" s="747">
        <v>0</v>
      </c>
      <c r="F1308" s="747">
        <v>0</v>
      </c>
      <c r="G1308" s="747">
        <v>60</v>
      </c>
      <c r="H1308" s="743">
        <v>0</v>
      </c>
      <c r="I1308" s="747">
        <v>0</v>
      </c>
      <c r="J1308" s="747">
        <v>0</v>
      </c>
      <c r="K1308" s="747">
        <v>0</v>
      </c>
      <c r="L1308" s="747">
        <v>120</v>
      </c>
      <c r="M1308" s="743">
        <v>0</v>
      </c>
      <c r="N1308" s="747">
        <v>0</v>
      </c>
    </row>
    <row r="1309" spans="2:14" x14ac:dyDescent="0.25">
      <c r="B1309" s="521" t="s">
        <v>1451</v>
      </c>
      <c r="C1309" s="688" t="s">
        <v>336</v>
      </c>
      <c r="D1309" s="107" t="s">
        <v>37</v>
      </c>
      <c r="E1309" s="747">
        <v>0</v>
      </c>
      <c r="F1309" s="747">
        <v>0</v>
      </c>
      <c r="G1309" s="747">
        <v>60</v>
      </c>
      <c r="H1309" s="743">
        <v>0</v>
      </c>
      <c r="I1309" s="747">
        <v>0</v>
      </c>
      <c r="J1309" s="747">
        <v>0</v>
      </c>
      <c r="K1309" s="747">
        <v>0</v>
      </c>
      <c r="L1309" s="747">
        <v>120</v>
      </c>
      <c r="M1309" s="743">
        <v>0</v>
      </c>
      <c r="N1309" s="747">
        <v>0</v>
      </c>
    </row>
    <row r="1310" spans="2:14" x14ac:dyDescent="0.25">
      <c r="B1310" s="521" t="s">
        <v>1451</v>
      </c>
      <c r="C1310" s="688" t="s">
        <v>337</v>
      </c>
      <c r="D1310" s="107" t="s">
        <v>37</v>
      </c>
      <c r="E1310" s="747">
        <v>0</v>
      </c>
      <c r="F1310" s="747">
        <v>0</v>
      </c>
      <c r="G1310" s="747">
        <v>60</v>
      </c>
      <c r="H1310" s="743">
        <v>0</v>
      </c>
      <c r="I1310" s="747">
        <v>0</v>
      </c>
      <c r="J1310" s="747">
        <v>0</v>
      </c>
      <c r="K1310" s="747">
        <v>0</v>
      </c>
      <c r="L1310" s="747">
        <v>120</v>
      </c>
      <c r="M1310" s="743">
        <v>0</v>
      </c>
      <c r="N1310" s="747">
        <v>0</v>
      </c>
    </row>
    <row r="1311" spans="2:14" x14ac:dyDescent="0.25">
      <c r="B1311" s="521" t="s">
        <v>1451</v>
      </c>
      <c r="C1311" s="688" t="s">
        <v>338</v>
      </c>
      <c r="D1311" s="107" t="s">
        <v>37</v>
      </c>
      <c r="E1311" s="747">
        <v>0</v>
      </c>
      <c r="F1311" s="747">
        <v>0</v>
      </c>
      <c r="G1311" s="747">
        <v>60</v>
      </c>
      <c r="H1311" s="743">
        <v>0</v>
      </c>
      <c r="I1311" s="747">
        <v>0</v>
      </c>
      <c r="J1311" s="747">
        <v>0</v>
      </c>
      <c r="K1311" s="747">
        <v>0</v>
      </c>
      <c r="L1311" s="747">
        <v>120</v>
      </c>
      <c r="M1311" s="743">
        <v>0</v>
      </c>
      <c r="N1311" s="747">
        <v>0</v>
      </c>
    </row>
    <row r="1312" spans="2:14" x14ac:dyDescent="0.25">
      <c r="B1312" s="521" t="s">
        <v>1451</v>
      </c>
      <c r="C1312" s="688" t="s">
        <v>1454</v>
      </c>
      <c r="D1312" s="107" t="s">
        <v>37</v>
      </c>
      <c r="E1312" s="747">
        <v>0</v>
      </c>
      <c r="F1312" s="747">
        <v>0</v>
      </c>
      <c r="G1312" s="747">
        <v>3</v>
      </c>
      <c r="H1312" s="743">
        <v>0</v>
      </c>
      <c r="I1312" s="747">
        <v>0</v>
      </c>
      <c r="J1312" s="747">
        <v>0</v>
      </c>
      <c r="K1312" s="747">
        <v>0</v>
      </c>
      <c r="L1312" s="747">
        <v>4</v>
      </c>
      <c r="M1312" s="743">
        <v>0</v>
      </c>
      <c r="N1312" s="747">
        <v>0</v>
      </c>
    </row>
    <row r="1313" spans="2:14" x14ac:dyDescent="0.25">
      <c r="B1313" s="521" t="s">
        <v>1451</v>
      </c>
      <c r="C1313" s="729" t="s">
        <v>1980</v>
      </c>
      <c r="D1313" s="107" t="s">
        <v>37</v>
      </c>
      <c r="E1313" s="747">
        <v>0</v>
      </c>
      <c r="F1313" s="747">
        <v>0</v>
      </c>
      <c r="G1313" s="747">
        <v>0</v>
      </c>
      <c r="H1313" s="743">
        <v>0</v>
      </c>
      <c r="I1313" s="747">
        <v>0</v>
      </c>
      <c r="J1313" s="747">
        <v>0</v>
      </c>
      <c r="K1313" s="747">
        <v>0</v>
      </c>
      <c r="L1313" s="747">
        <v>3</v>
      </c>
      <c r="M1313" s="743">
        <v>0</v>
      </c>
      <c r="N1313" s="747">
        <v>0</v>
      </c>
    </row>
    <row r="1314" spans="2:14" x14ac:dyDescent="0.25">
      <c r="B1314" s="521" t="s">
        <v>1451</v>
      </c>
      <c r="C1314" s="729" t="s">
        <v>1981</v>
      </c>
      <c r="D1314" s="107" t="s">
        <v>37</v>
      </c>
      <c r="E1314" s="747">
        <v>0</v>
      </c>
      <c r="F1314" s="747">
        <v>0</v>
      </c>
      <c r="G1314" s="747">
        <v>0</v>
      </c>
      <c r="H1314" s="743">
        <v>0</v>
      </c>
      <c r="I1314" s="747">
        <v>0</v>
      </c>
      <c r="J1314" s="747">
        <v>0</v>
      </c>
      <c r="K1314" s="747">
        <v>0</v>
      </c>
      <c r="L1314" s="747">
        <v>36</v>
      </c>
      <c r="M1314" s="743">
        <v>0</v>
      </c>
      <c r="N1314" s="747">
        <v>0</v>
      </c>
    </row>
    <row r="1315" spans="2:14" x14ac:dyDescent="0.25">
      <c r="B1315" s="521" t="s">
        <v>1451</v>
      </c>
      <c r="C1315" s="729" t="s">
        <v>1982</v>
      </c>
      <c r="D1315" s="107" t="s">
        <v>37</v>
      </c>
      <c r="E1315" s="747">
        <v>0</v>
      </c>
      <c r="F1315" s="747">
        <v>0</v>
      </c>
      <c r="G1315" s="747">
        <v>0</v>
      </c>
      <c r="H1315" s="743">
        <v>0</v>
      </c>
      <c r="I1315" s="747">
        <v>0</v>
      </c>
      <c r="J1315" s="747">
        <v>0</v>
      </c>
      <c r="K1315" s="747">
        <v>0</v>
      </c>
      <c r="L1315" s="747">
        <v>10</v>
      </c>
      <c r="M1315" s="743">
        <v>0</v>
      </c>
      <c r="N1315" s="747">
        <v>0</v>
      </c>
    </row>
    <row r="1316" spans="2:14" x14ac:dyDescent="0.25">
      <c r="B1316" s="521" t="s">
        <v>1451</v>
      </c>
      <c r="C1316" s="729" t="s">
        <v>1983</v>
      </c>
      <c r="D1316" s="107" t="s">
        <v>37</v>
      </c>
      <c r="E1316" s="747">
        <v>0</v>
      </c>
      <c r="F1316" s="747">
        <v>0</v>
      </c>
      <c r="G1316" s="747">
        <v>0</v>
      </c>
      <c r="H1316" s="743">
        <v>0</v>
      </c>
      <c r="I1316" s="747">
        <v>0</v>
      </c>
      <c r="J1316" s="747">
        <v>0</v>
      </c>
      <c r="K1316" s="747">
        <v>0</v>
      </c>
      <c r="L1316" s="747">
        <v>10</v>
      </c>
      <c r="M1316" s="743">
        <v>0</v>
      </c>
      <c r="N1316" s="747">
        <v>0</v>
      </c>
    </row>
    <row r="1317" spans="2:14" x14ac:dyDescent="0.25">
      <c r="B1317" s="521" t="s">
        <v>1451</v>
      </c>
      <c r="C1317" s="729" t="s">
        <v>1984</v>
      </c>
      <c r="D1317" s="107" t="s">
        <v>37</v>
      </c>
      <c r="E1317" s="747">
        <v>0</v>
      </c>
      <c r="F1317" s="747">
        <v>0</v>
      </c>
      <c r="G1317" s="747">
        <v>0</v>
      </c>
      <c r="H1317" s="743">
        <v>0</v>
      </c>
      <c r="I1317" s="747">
        <v>0</v>
      </c>
      <c r="J1317" s="747">
        <v>0</v>
      </c>
      <c r="K1317" s="747">
        <v>0</v>
      </c>
      <c r="L1317" s="747">
        <v>20</v>
      </c>
      <c r="M1317" s="743">
        <v>0</v>
      </c>
      <c r="N1317" s="747">
        <v>0</v>
      </c>
    </row>
    <row r="1318" spans="2:14" x14ac:dyDescent="0.25">
      <c r="B1318" s="521" t="s">
        <v>1451</v>
      </c>
      <c r="C1318" s="729" t="s">
        <v>1985</v>
      </c>
      <c r="D1318" s="107" t="s">
        <v>37</v>
      </c>
      <c r="E1318" s="747">
        <v>0</v>
      </c>
      <c r="F1318" s="747">
        <v>0</v>
      </c>
      <c r="G1318" s="747">
        <v>0</v>
      </c>
      <c r="H1318" s="743">
        <v>0</v>
      </c>
      <c r="I1318" s="747">
        <v>0</v>
      </c>
      <c r="J1318" s="747">
        <v>0</v>
      </c>
      <c r="K1318" s="747">
        <v>0</v>
      </c>
      <c r="L1318" s="747">
        <v>1</v>
      </c>
      <c r="M1318" s="743">
        <v>0</v>
      </c>
      <c r="N1318" s="747">
        <v>0</v>
      </c>
    </row>
    <row r="1319" spans="2:14" s="517" customFormat="1" x14ac:dyDescent="0.25">
      <c r="B1319" s="549" t="s">
        <v>1920</v>
      </c>
      <c r="C1319" s="689" t="s">
        <v>497</v>
      </c>
      <c r="D1319" s="107" t="s">
        <v>37</v>
      </c>
      <c r="E1319" s="747">
        <v>0</v>
      </c>
      <c r="F1319" s="747">
        <v>0</v>
      </c>
      <c r="G1319" s="747">
        <v>0</v>
      </c>
      <c r="H1319" s="743">
        <v>0</v>
      </c>
      <c r="I1319" s="747">
        <v>0</v>
      </c>
      <c r="J1319" s="747">
        <v>0</v>
      </c>
      <c r="K1319" s="747">
        <v>0</v>
      </c>
      <c r="L1319" s="747">
        <v>2</v>
      </c>
      <c r="M1319" s="743">
        <v>0</v>
      </c>
      <c r="N1319" s="747">
        <v>0</v>
      </c>
    </row>
    <row r="1320" spans="2:14" x14ac:dyDescent="0.25">
      <c r="B1320" s="521" t="s">
        <v>1920</v>
      </c>
      <c r="C1320" s="689" t="s">
        <v>498</v>
      </c>
      <c r="D1320" s="107" t="s">
        <v>37</v>
      </c>
      <c r="E1320" s="747">
        <v>0</v>
      </c>
      <c r="F1320" s="747">
        <v>0</v>
      </c>
      <c r="G1320" s="747">
        <v>0</v>
      </c>
      <c r="H1320" s="743">
        <v>0</v>
      </c>
      <c r="I1320" s="747">
        <v>0</v>
      </c>
      <c r="J1320" s="747">
        <v>0</v>
      </c>
      <c r="K1320" s="747">
        <v>0</v>
      </c>
      <c r="L1320" s="747">
        <v>8</v>
      </c>
      <c r="M1320" s="743">
        <v>0</v>
      </c>
      <c r="N1320" s="747">
        <v>0</v>
      </c>
    </row>
    <row r="1321" spans="2:14" x14ac:dyDescent="0.25">
      <c r="B1321" s="521" t="s">
        <v>1920</v>
      </c>
      <c r="C1321" s="689" t="s">
        <v>499</v>
      </c>
      <c r="D1321" s="107" t="s">
        <v>37</v>
      </c>
      <c r="E1321" s="747">
        <v>0</v>
      </c>
      <c r="F1321" s="747">
        <v>0</v>
      </c>
      <c r="G1321" s="747">
        <v>0</v>
      </c>
      <c r="H1321" s="743">
        <v>0</v>
      </c>
      <c r="I1321" s="747">
        <v>0</v>
      </c>
      <c r="J1321" s="747">
        <v>0</v>
      </c>
      <c r="K1321" s="747">
        <v>0</v>
      </c>
      <c r="L1321" s="747">
        <v>8</v>
      </c>
      <c r="M1321" s="743">
        <v>0</v>
      </c>
      <c r="N1321" s="747">
        <v>0</v>
      </c>
    </row>
    <row r="1322" spans="2:14" x14ac:dyDescent="0.25">
      <c r="B1322" s="521" t="s">
        <v>1920</v>
      </c>
      <c r="C1322" s="689" t="s">
        <v>500</v>
      </c>
      <c r="D1322" s="107" t="s">
        <v>37</v>
      </c>
      <c r="E1322" s="747">
        <v>0</v>
      </c>
      <c r="F1322" s="747">
        <v>0</v>
      </c>
      <c r="G1322" s="747">
        <v>2</v>
      </c>
      <c r="H1322" s="743">
        <v>0</v>
      </c>
      <c r="I1322" s="747">
        <v>0</v>
      </c>
      <c r="J1322" s="747">
        <v>0</v>
      </c>
      <c r="K1322" s="747">
        <v>0</v>
      </c>
      <c r="L1322" s="747">
        <v>2</v>
      </c>
      <c r="M1322" s="743">
        <v>0</v>
      </c>
      <c r="N1322" s="747">
        <v>0</v>
      </c>
    </row>
    <row r="1323" spans="2:14" x14ac:dyDescent="0.25">
      <c r="B1323" s="522" t="s">
        <v>1920</v>
      </c>
      <c r="C1323" s="689" t="s">
        <v>494</v>
      </c>
      <c r="D1323" s="107" t="s">
        <v>37</v>
      </c>
      <c r="E1323" s="747">
        <v>0</v>
      </c>
      <c r="F1323" s="747">
        <v>0</v>
      </c>
      <c r="G1323" s="747">
        <v>1</v>
      </c>
      <c r="H1323" s="743">
        <v>0</v>
      </c>
      <c r="I1323" s="747">
        <v>0</v>
      </c>
      <c r="J1323" s="747">
        <v>0</v>
      </c>
      <c r="K1323" s="747">
        <v>0</v>
      </c>
      <c r="L1323" s="747">
        <v>2</v>
      </c>
      <c r="M1323" s="743">
        <v>0</v>
      </c>
      <c r="N1323" s="747">
        <v>0</v>
      </c>
    </row>
    <row r="1324" spans="2:14" s="517" customFormat="1" x14ac:dyDescent="0.25">
      <c r="B1324" s="362" t="s">
        <v>21</v>
      </c>
      <c r="C1324" s="658" t="s">
        <v>150</v>
      </c>
      <c r="D1324" s="107" t="s">
        <v>37</v>
      </c>
      <c r="E1324" s="747">
        <v>0</v>
      </c>
      <c r="F1324" s="747">
        <v>5</v>
      </c>
      <c r="G1324" s="747">
        <v>6</v>
      </c>
      <c r="H1324" s="743">
        <v>0</v>
      </c>
      <c r="I1324" s="747">
        <v>0</v>
      </c>
      <c r="J1324" s="747">
        <v>0</v>
      </c>
      <c r="K1324" s="747">
        <v>20</v>
      </c>
      <c r="L1324" s="747">
        <v>12</v>
      </c>
      <c r="M1324" s="743">
        <v>0</v>
      </c>
      <c r="N1324" s="747">
        <v>0</v>
      </c>
    </row>
    <row r="1325" spans="2:14" x14ac:dyDescent="0.25">
      <c r="B1325" s="718" t="s">
        <v>21</v>
      </c>
      <c r="C1325" s="658" t="s">
        <v>1628</v>
      </c>
      <c r="D1325" s="107" t="s">
        <v>37</v>
      </c>
      <c r="E1325" s="747">
        <v>0</v>
      </c>
      <c r="F1325" s="747">
        <v>2</v>
      </c>
      <c r="G1325" s="747">
        <v>15</v>
      </c>
      <c r="H1325" s="743">
        <v>0</v>
      </c>
      <c r="I1325" s="747">
        <v>0</v>
      </c>
      <c r="J1325" s="747">
        <v>0</v>
      </c>
      <c r="K1325" s="747">
        <v>20</v>
      </c>
      <c r="L1325" s="747">
        <v>20</v>
      </c>
      <c r="M1325" s="743">
        <v>0</v>
      </c>
      <c r="N1325" s="747">
        <v>0</v>
      </c>
    </row>
    <row r="1326" spans="2:14" x14ac:dyDescent="0.25">
      <c r="B1326" s="718" t="s">
        <v>21</v>
      </c>
      <c r="C1326" s="688" t="s">
        <v>502</v>
      </c>
      <c r="D1326" s="107" t="s">
        <v>37</v>
      </c>
      <c r="E1326" s="747">
        <v>0</v>
      </c>
      <c r="F1326" s="747">
        <v>0</v>
      </c>
      <c r="G1326" s="747">
        <v>10</v>
      </c>
      <c r="H1326" s="743">
        <v>0</v>
      </c>
      <c r="I1326" s="747">
        <v>0</v>
      </c>
      <c r="J1326" s="747">
        <v>0</v>
      </c>
      <c r="K1326" s="747">
        <v>0</v>
      </c>
      <c r="L1326" s="747">
        <v>16</v>
      </c>
      <c r="M1326" s="743">
        <v>0</v>
      </c>
      <c r="N1326" s="747">
        <v>0</v>
      </c>
    </row>
    <row r="1327" spans="2:14" x14ac:dyDescent="0.25">
      <c r="B1327" s="718" t="s">
        <v>21</v>
      </c>
      <c r="C1327" s="688" t="s">
        <v>503</v>
      </c>
      <c r="D1327" s="107" t="s">
        <v>37</v>
      </c>
      <c r="E1327" s="747">
        <v>0</v>
      </c>
      <c r="F1327" s="747">
        <v>0</v>
      </c>
      <c r="G1327" s="747">
        <v>5</v>
      </c>
      <c r="H1327" s="743">
        <v>0</v>
      </c>
      <c r="I1327" s="747">
        <v>0</v>
      </c>
      <c r="J1327" s="747">
        <v>0</v>
      </c>
      <c r="K1327" s="747">
        <v>0</v>
      </c>
      <c r="L1327" s="747">
        <v>10</v>
      </c>
      <c r="M1327" s="743">
        <v>0</v>
      </c>
      <c r="N1327" s="747">
        <v>0</v>
      </c>
    </row>
    <row r="1328" spans="2:14" ht="30" x14ac:dyDescent="0.25">
      <c r="B1328" s="718" t="s">
        <v>21</v>
      </c>
      <c r="C1328" s="688" t="s">
        <v>1760</v>
      </c>
      <c r="D1328" s="107" t="s">
        <v>37</v>
      </c>
      <c r="E1328" s="747">
        <v>0</v>
      </c>
      <c r="F1328" s="747">
        <v>0</v>
      </c>
      <c r="G1328" s="747">
        <v>8</v>
      </c>
      <c r="H1328" s="743">
        <v>0</v>
      </c>
      <c r="I1328" s="747">
        <v>0</v>
      </c>
      <c r="J1328" s="747">
        <v>0</v>
      </c>
      <c r="K1328" s="747">
        <v>0</v>
      </c>
      <c r="L1328" s="747">
        <v>16</v>
      </c>
      <c r="M1328" s="743">
        <v>0</v>
      </c>
      <c r="N1328" s="747">
        <v>0</v>
      </c>
    </row>
    <row r="1329" spans="2:14" x14ac:dyDescent="0.25">
      <c r="B1329" s="657" t="s">
        <v>21</v>
      </c>
      <c r="C1329" s="658" t="s">
        <v>501</v>
      </c>
      <c r="D1329" s="107" t="s">
        <v>37</v>
      </c>
      <c r="E1329" s="747">
        <v>0</v>
      </c>
      <c r="F1329" s="747">
        <v>0</v>
      </c>
      <c r="G1329" s="747">
        <v>40</v>
      </c>
      <c r="H1329" s="743">
        <v>0</v>
      </c>
      <c r="I1329" s="747">
        <v>0</v>
      </c>
      <c r="J1329" s="747">
        <v>0</v>
      </c>
      <c r="K1329" s="747">
        <v>0</v>
      </c>
      <c r="L1329" s="747">
        <v>250</v>
      </c>
      <c r="M1329" s="743">
        <v>0</v>
      </c>
      <c r="N1329" s="747">
        <v>0</v>
      </c>
    </row>
    <row r="1330" spans="2:14" s="517" customFormat="1" x14ac:dyDescent="0.25">
      <c r="B1330" s="362" t="s">
        <v>22</v>
      </c>
      <c r="C1330" s="688" t="s">
        <v>603</v>
      </c>
      <c r="D1330" s="107" t="s">
        <v>37</v>
      </c>
      <c r="E1330" s="747">
        <v>2</v>
      </c>
      <c r="F1330" s="747">
        <v>3</v>
      </c>
      <c r="G1330" s="747">
        <v>0</v>
      </c>
      <c r="H1330" s="743">
        <v>0</v>
      </c>
      <c r="I1330" s="747">
        <v>0</v>
      </c>
      <c r="J1330" s="747">
        <v>6</v>
      </c>
      <c r="K1330" s="747">
        <v>15</v>
      </c>
      <c r="L1330" s="747">
        <v>0</v>
      </c>
      <c r="M1330" s="743">
        <v>0</v>
      </c>
      <c r="N1330" s="747">
        <v>0</v>
      </c>
    </row>
    <row r="1331" spans="2:14" s="517" customFormat="1" x14ac:dyDescent="0.25">
      <c r="B1331" s="718" t="s">
        <v>22</v>
      </c>
      <c r="C1331" s="688" t="s">
        <v>604</v>
      </c>
      <c r="D1331" s="107" t="s">
        <v>37</v>
      </c>
      <c r="E1331" s="747">
        <v>2</v>
      </c>
      <c r="F1331" s="747">
        <v>2</v>
      </c>
      <c r="G1331" s="747">
        <v>0</v>
      </c>
      <c r="H1331" s="743">
        <v>0</v>
      </c>
      <c r="I1331" s="747">
        <v>0</v>
      </c>
      <c r="J1331" s="747">
        <v>6</v>
      </c>
      <c r="K1331" s="747">
        <v>10</v>
      </c>
      <c r="L1331" s="747">
        <v>0</v>
      </c>
      <c r="M1331" s="743">
        <v>0</v>
      </c>
      <c r="N1331" s="747">
        <v>0</v>
      </c>
    </row>
    <row r="1332" spans="2:14" s="517" customFormat="1" x14ac:dyDescent="0.25">
      <c r="B1332" s="718" t="s">
        <v>22</v>
      </c>
      <c r="C1332" s="658" t="s">
        <v>84</v>
      </c>
      <c r="D1332" s="107" t="s">
        <v>37</v>
      </c>
      <c r="E1332" s="747">
        <v>5</v>
      </c>
      <c r="F1332" s="747">
        <v>20</v>
      </c>
      <c r="G1332" s="747">
        <v>8</v>
      </c>
      <c r="H1332" s="743">
        <v>0</v>
      </c>
      <c r="I1332" s="747">
        <v>0</v>
      </c>
      <c r="J1332" s="747">
        <v>10</v>
      </c>
      <c r="K1332" s="747">
        <v>50</v>
      </c>
      <c r="L1332" s="747">
        <v>8</v>
      </c>
      <c r="M1332" s="743">
        <v>0</v>
      </c>
      <c r="N1332" s="747">
        <v>0</v>
      </c>
    </row>
    <row r="1333" spans="2:14" s="517" customFormat="1" x14ac:dyDescent="0.25">
      <c r="B1333" s="657" t="s">
        <v>22</v>
      </c>
      <c r="C1333" s="658" t="s">
        <v>85</v>
      </c>
      <c r="D1333" s="107" t="s">
        <v>37</v>
      </c>
      <c r="E1333" s="747">
        <v>5</v>
      </c>
      <c r="F1333" s="747">
        <v>4</v>
      </c>
      <c r="G1333" s="747">
        <v>15</v>
      </c>
      <c r="H1333" s="743">
        <v>0</v>
      </c>
      <c r="I1333" s="747">
        <v>0</v>
      </c>
      <c r="J1333" s="747">
        <v>10</v>
      </c>
      <c r="K1333" s="747">
        <v>20</v>
      </c>
      <c r="L1333" s="747">
        <v>16</v>
      </c>
      <c r="M1333" s="743">
        <v>0</v>
      </c>
      <c r="N1333" s="747">
        <v>0</v>
      </c>
    </row>
    <row r="1334" spans="2:14" s="517" customFormat="1" x14ac:dyDescent="0.25">
      <c r="B1334" s="362" t="s">
        <v>2336</v>
      </c>
      <c r="C1334" s="701" t="s">
        <v>761</v>
      </c>
      <c r="D1334" s="107" t="s">
        <v>37</v>
      </c>
      <c r="E1334" s="747">
        <v>80</v>
      </c>
      <c r="F1334" s="747">
        <v>0</v>
      </c>
      <c r="G1334" s="747">
        <v>0</v>
      </c>
      <c r="H1334" s="743">
        <v>0</v>
      </c>
      <c r="I1334" s="747">
        <v>0</v>
      </c>
      <c r="J1334" s="747">
        <v>200</v>
      </c>
      <c r="K1334" s="747">
        <v>0</v>
      </c>
      <c r="L1334" s="747">
        <v>0</v>
      </c>
      <c r="M1334" s="743">
        <v>0</v>
      </c>
      <c r="N1334" s="747">
        <v>0</v>
      </c>
    </row>
    <row r="1335" spans="2:14" s="517" customFormat="1" x14ac:dyDescent="0.25">
      <c r="B1335" s="718" t="s">
        <v>2336</v>
      </c>
      <c r="C1335" s="701" t="s">
        <v>762</v>
      </c>
      <c r="D1335" s="107" t="s">
        <v>37</v>
      </c>
      <c r="E1335" s="747">
        <v>80</v>
      </c>
      <c r="F1335" s="747">
        <v>0</v>
      </c>
      <c r="G1335" s="747">
        <v>0</v>
      </c>
      <c r="H1335" s="743">
        <v>0</v>
      </c>
      <c r="I1335" s="747">
        <v>0</v>
      </c>
      <c r="J1335" s="747">
        <v>200</v>
      </c>
      <c r="K1335" s="747">
        <v>0</v>
      </c>
      <c r="L1335" s="747">
        <v>0</v>
      </c>
      <c r="M1335" s="743">
        <v>0</v>
      </c>
      <c r="N1335" s="747">
        <v>0</v>
      </c>
    </row>
    <row r="1336" spans="2:14" s="517" customFormat="1" x14ac:dyDescent="0.25">
      <c r="B1336" s="657" t="s">
        <v>2336</v>
      </c>
      <c r="C1336" s="701" t="s">
        <v>763</v>
      </c>
      <c r="D1336" s="107" t="s">
        <v>37</v>
      </c>
      <c r="E1336" s="747">
        <v>2000</v>
      </c>
      <c r="F1336" s="747">
        <v>0</v>
      </c>
      <c r="G1336" s="747">
        <v>0</v>
      </c>
      <c r="H1336" s="743">
        <v>0</v>
      </c>
      <c r="I1336" s="747">
        <v>0</v>
      </c>
      <c r="J1336" s="747">
        <v>3000</v>
      </c>
      <c r="K1336" s="747">
        <v>0</v>
      </c>
      <c r="L1336" s="747">
        <v>0</v>
      </c>
      <c r="M1336" s="743">
        <v>0</v>
      </c>
      <c r="N1336" s="747">
        <v>0</v>
      </c>
    </row>
    <row r="1337" spans="2:14" s="517" customFormat="1" x14ac:dyDescent="0.25">
      <c r="B1337" s="536" t="s">
        <v>1630</v>
      </c>
      <c r="C1337" s="689" t="s">
        <v>36</v>
      </c>
      <c r="D1337" s="107" t="s">
        <v>37</v>
      </c>
      <c r="E1337" s="747">
        <v>0</v>
      </c>
      <c r="F1337" s="747">
        <v>7500</v>
      </c>
      <c r="G1337" s="747">
        <v>0</v>
      </c>
      <c r="H1337" s="743">
        <v>0</v>
      </c>
      <c r="I1337" s="747">
        <v>0</v>
      </c>
      <c r="J1337" s="747">
        <v>0</v>
      </c>
      <c r="K1337" s="747">
        <v>22000</v>
      </c>
      <c r="L1337" s="747">
        <v>0</v>
      </c>
      <c r="M1337" s="743">
        <v>0</v>
      </c>
      <c r="N1337" s="747">
        <v>0</v>
      </c>
    </row>
    <row r="1338" spans="2:14" s="517" customFormat="1" ht="30" x14ac:dyDescent="0.25">
      <c r="B1338" s="362" t="s">
        <v>24</v>
      </c>
      <c r="C1338" s="701" t="s">
        <v>280</v>
      </c>
      <c r="D1338" s="107" t="s">
        <v>112</v>
      </c>
      <c r="E1338" s="747">
        <v>0</v>
      </c>
      <c r="F1338" s="747">
        <v>0</v>
      </c>
      <c r="G1338" s="747">
        <v>0</v>
      </c>
      <c r="H1338" s="743">
        <v>0</v>
      </c>
      <c r="I1338" s="747">
        <v>0</v>
      </c>
      <c r="J1338" s="747">
        <v>0</v>
      </c>
      <c r="K1338" s="747">
        <v>0</v>
      </c>
      <c r="L1338" s="747">
        <v>0</v>
      </c>
      <c r="M1338" s="743">
        <v>0</v>
      </c>
      <c r="N1338" s="747">
        <v>0</v>
      </c>
    </row>
    <row r="1339" spans="2:14" s="517" customFormat="1" ht="45" x14ac:dyDescent="0.25">
      <c r="B1339" s="657" t="s">
        <v>24</v>
      </c>
      <c r="C1339" s="701" t="s">
        <v>279</v>
      </c>
      <c r="D1339" s="107" t="s">
        <v>1631</v>
      </c>
      <c r="E1339" s="747">
        <v>0</v>
      </c>
      <c r="F1339" s="747">
        <v>0</v>
      </c>
      <c r="G1339" s="747">
        <v>100</v>
      </c>
      <c r="H1339" s="743">
        <v>0</v>
      </c>
      <c r="I1339" s="747">
        <v>30</v>
      </c>
      <c r="J1339" s="747">
        <v>0</v>
      </c>
      <c r="K1339" s="747">
        <v>0</v>
      </c>
      <c r="L1339" s="747">
        <v>300</v>
      </c>
      <c r="M1339" s="743">
        <v>0</v>
      </c>
      <c r="N1339" s="747">
        <v>50</v>
      </c>
    </row>
    <row r="1340" spans="2:14" s="517" customFormat="1" x14ac:dyDescent="0.25">
      <c r="B1340" s="362" t="s">
        <v>25</v>
      </c>
      <c r="C1340" s="701" t="s">
        <v>508</v>
      </c>
      <c r="D1340" s="655" t="s">
        <v>37</v>
      </c>
      <c r="E1340" s="747">
        <v>0</v>
      </c>
      <c r="F1340" s="747">
        <v>0</v>
      </c>
      <c r="G1340" s="747">
        <v>10</v>
      </c>
      <c r="H1340" s="743">
        <v>0</v>
      </c>
      <c r="I1340" s="747">
        <v>0</v>
      </c>
      <c r="J1340" s="747">
        <v>0</v>
      </c>
      <c r="K1340" s="747">
        <v>0</v>
      </c>
      <c r="L1340" s="747">
        <v>10</v>
      </c>
      <c r="M1340" s="743">
        <v>0</v>
      </c>
      <c r="N1340" s="747">
        <v>0</v>
      </c>
    </row>
    <row r="1341" spans="2:14" s="517" customFormat="1" x14ac:dyDescent="0.25">
      <c r="B1341" s="718" t="s">
        <v>25</v>
      </c>
      <c r="C1341" s="701" t="s">
        <v>509</v>
      </c>
      <c r="D1341" s="655" t="s">
        <v>37</v>
      </c>
      <c r="E1341" s="747">
        <v>0</v>
      </c>
      <c r="F1341" s="747">
        <v>0</v>
      </c>
      <c r="G1341" s="747">
        <v>60</v>
      </c>
      <c r="H1341" s="743">
        <v>0</v>
      </c>
      <c r="I1341" s="747">
        <v>0</v>
      </c>
      <c r="J1341" s="747">
        <v>0</v>
      </c>
      <c r="K1341" s="747">
        <v>0</v>
      </c>
      <c r="L1341" s="747">
        <v>80</v>
      </c>
      <c r="M1341" s="743">
        <v>0</v>
      </c>
      <c r="N1341" s="747">
        <v>0</v>
      </c>
    </row>
    <row r="1342" spans="2:14" s="517" customFormat="1" x14ac:dyDescent="0.25">
      <c r="B1342" s="657" t="s">
        <v>25</v>
      </c>
      <c r="C1342" s="701" t="s">
        <v>510</v>
      </c>
      <c r="D1342" s="655" t="s">
        <v>37</v>
      </c>
      <c r="E1342" s="747">
        <v>0</v>
      </c>
      <c r="F1342" s="747">
        <v>0</v>
      </c>
      <c r="G1342" s="747">
        <v>10</v>
      </c>
      <c r="H1342" s="743">
        <v>0</v>
      </c>
      <c r="I1342" s="747">
        <v>0</v>
      </c>
      <c r="J1342" s="747">
        <v>0</v>
      </c>
      <c r="K1342" s="747">
        <v>0</v>
      </c>
      <c r="L1342" s="747">
        <v>10</v>
      </c>
      <c r="M1342" s="743">
        <v>0</v>
      </c>
      <c r="N1342" s="747">
        <v>0</v>
      </c>
    </row>
    <row r="1343" spans="2:14" s="517" customFormat="1" ht="30" x14ac:dyDescent="0.25">
      <c r="B1343" s="362" t="s">
        <v>2068</v>
      </c>
      <c r="C1343" s="688" t="s">
        <v>2065</v>
      </c>
      <c r="D1343" s="655" t="s">
        <v>37</v>
      </c>
      <c r="E1343" s="747">
        <v>0</v>
      </c>
      <c r="F1343" s="747">
        <v>80</v>
      </c>
      <c r="G1343" s="747">
        <v>0</v>
      </c>
      <c r="H1343" s="743">
        <v>0</v>
      </c>
      <c r="I1343" s="747">
        <v>0</v>
      </c>
      <c r="J1343" s="747">
        <v>300</v>
      </c>
      <c r="K1343" s="747">
        <v>100</v>
      </c>
      <c r="L1343" s="747">
        <v>0</v>
      </c>
      <c r="M1343" s="743">
        <v>0</v>
      </c>
      <c r="N1343" s="747">
        <v>0</v>
      </c>
    </row>
    <row r="1344" spans="2:14" s="517" customFormat="1" ht="30" x14ac:dyDescent="0.25">
      <c r="B1344" s="718" t="s">
        <v>2068</v>
      </c>
      <c r="C1344" s="688" t="s">
        <v>2066</v>
      </c>
      <c r="D1344" s="655" t="s">
        <v>37</v>
      </c>
      <c r="E1344" s="747">
        <v>0</v>
      </c>
      <c r="F1344" s="747">
        <v>0</v>
      </c>
      <c r="G1344" s="747">
        <v>0</v>
      </c>
      <c r="H1344" s="743">
        <v>0</v>
      </c>
      <c r="I1344" s="747">
        <v>0</v>
      </c>
      <c r="J1344" s="747">
        <v>0</v>
      </c>
      <c r="K1344" s="747">
        <v>0</v>
      </c>
      <c r="L1344" s="747">
        <v>0</v>
      </c>
      <c r="M1344" s="743">
        <v>0</v>
      </c>
      <c r="N1344" s="747">
        <v>0</v>
      </c>
    </row>
    <row r="1345" spans="2:14" s="517" customFormat="1" ht="30" x14ac:dyDescent="0.25">
      <c r="B1345" s="718" t="s">
        <v>2068</v>
      </c>
      <c r="C1345" s="688" t="s">
        <v>2067</v>
      </c>
      <c r="D1345" s="655" t="s">
        <v>37</v>
      </c>
      <c r="E1345" s="747">
        <v>0</v>
      </c>
      <c r="F1345" s="747">
        <v>0</v>
      </c>
      <c r="G1345" s="747">
        <v>0</v>
      </c>
      <c r="H1345" s="743">
        <v>0</v>
      </c>
      <c r="I1345" s="747">
        <v>0</v>
      </c>
      <c r="J1345" s="747">
        <v>15</v>
      </c>
      <c r="K1345" s="747">
        <v>0</v>
      </c>
      <c r="L1345" s="747">
        <v>0</v>
      </c>
      <c r="M1345" s="743">
        <v>0</v>
      </c>
      <c r="N1345" s="747">
        <v>0</v>
      </c>
    </row>
    <row r="1346" spans="2:14" s="517" customFormat="1" x14ac:dyDescent="0.25">
      <c r="B1346" s="718" t="s">
        <v>2068</v>
      </c>
      <c r="C1346" s="688" t="s">
        <v>2069</v>
      </c>
      <c r="D1346" s="655" t="s">
        <v>37</v>
      </c>
      <c r="E1346" s="747">
        <v>0</v>
      </c>
      <c r="F1346" s="747">
        <v>0</v>
      </c>
      <c r="G1346" s="747">
        <v>0</v>
      </c>
      <c r="H1346" s="743">
        <v>0</v>
      </c>
      <c r="I1346" s="747">
        <v>0</v>
      </c>
      <c r="J1346" s="747">
        <v>0</v>
      </c>
      <c r="K1346" s="747">
        <v>0</v>
      </c>
      <c r="L1346" s="747">
        <v>0</v>
      </c>
      <c r="M1346" s="743">
        <v>0</v>
      </c>
      <c r="N1346" s="747">
        <v>0</v>
      </c>
    </row>
    <row r="1347" spans="2:14" s="517" customFormat="1" x14ac:dyDescent="0.25">
      <c r="B1347" s="718" t="s">
        <v>2068</v>
      </c>
      <c r="C1347" s="688" t="s">
        <v>2070</v>
      </c>
      <c r="D1347" s="655" t="s">
        <v>37</v>
      </c>
      <c r="E1347" s="747">
        <v>0</v>
      </c>
      <c r="F1347" s="747">
        <v>0</v>
      </c>
      <c r="G1347" s="747">
        <v>0</v>
      </c>
      <c r="H1347" s="743">
        <v>0</v>
      </c>
      <c r="I1347" s="747">
        <v>0</v>
      </c>
      <c r="J1347" s="747">
        <v>0</v>
      </c>
      <c r="K1347" s="747">
        <v>0</v>
      </c>
      <c r="L1347" s="747">
        <v>0</v>
      </c>
      <c r="M1347" s="743">
        <v>0</v>
      </c>
      <c r="N1347" s="747">
        <v>0</v>
      </c>
    </row>
    <row r="1348" spans="2:14" s="517" customFormat="1" x14ac:dyDescent="0.25">
      <c r="B1348" s="718" t="s">
        <v>2068</v>
      </c>
      <c r="C1348" s="701" t="s">
        <v>511</v>
      </c>
      <c r="D1348" s="655" t="s">
        <v>37</v>
      </c>
      <c r="E1348" s="747">
        <v>0</v>
      </c>
      <c r="F1348" s="747">
        <v>0</v>
      </c>
      <c r="G1348" s="747">
        <v>0</v>
      </c>
      <c r="H1348" s="743">
        <v>0</v>
      </c>
      <c r="I1348" s="747">
        <v>0</v>
      </c>
      <c r="J1348" s="747">
        <v>0</v>
      </c>
      <c r="K1348" s="747">
        <v>0</v>
      </c>
      <c r="L1348" s="747">
        <v>10</v>
      </c>
      <c r="M1348" s="743">
        <v>0</v>
      </c>
      <c r="N1348" s="747">
        <v>0</v>
      </c>
    </row>
    <row r="1349" spans="2:14" s="517" customFormat="1" x14ac:dyDescent="0.25">
      <c r="B1349" s="657" t="s">
        <v>2068</v>
      </c>
      <c r="C1349" s="701" t="s">
        <v>512</v>
      </c>
      <c r="D1349" s="655" t="s">
        <v>37</v>
      </c>
      <c r="E1349" s="747">
        <v>0</v>
      </c>
      <c r="F1349" s="747">
        <v>0</v>
      </c>
      <c r="G1349" s="747">
        <v>40</v>
      </c>
      <c r="H1349" s="743">
        <v>0</v>
      </c>
      <c r="I1349" s="747">
        <v>0</v>
      </c>
      <c r="J1349" s="747">
        <v>0</v>
      </c>
      <c r="K1349" s="747">
        <v>0</v>
      </c>
      <c r="L1349" s="747">
        <v>6</v>
      </c>
      <c r="M1349" s="743">
        <v>0</v>
      </c>
      <c r="N1349" s="747">
        <v>0</v>
      </c>
    </row>
    <row r="1350" spans="2:14" s="517" customFormat="1" x14ac:dyDescent="0.25">
      <c r="B1350" s="362" t="s">
        <v>26</v>
      </c>
      <c r="C1350" s="658" t="s">
        <v>65</v>
      </c>
      <c r="D1350" s="655" t="s">
        <v>37</v>
      </c>
      <c r="E1350" s="747">
        <v>120</v>
      </c>
      <c r="F1350" s="747">
        <v>80</v>
      </c>
      <c r="G1350" s="747">
        <v>40</v>
      </c>
      <c r="H1350" s="743">
        <v>10</v>
      </c>
      <c r="I1350" s="747">
        <v>20</v>
      </c>
      <c r="J1350" s="747">
        <v>600</v>
      </c>
      <c r="K1350" s="747">
        <v>320</v>
      </c>
      <c r="L1350" s="747">
        <v>300</v>
      </c>
      <c r="M1350" s="743">
        <v>50</v>
      </c>
      <c r="N1350" s="747">
        <v>45</v>
      </c>
    </row>
    <row r="1351" spans="2:14" s="517" customFormat="1" x14ac:dyDescent="0.25">
      <c r="B1351" s="718" t="s">
        <v>26</v>
      </c>
      <c r="C1351" s="658" t="s">
        <v>66</v>
      </c>
      <c r="D1351" s="655" t="s">
        <v>37</v>
      </c>
      <c r="E1351" s="747">
        <v>40</v>
      </c>
      <c r="F1351" s="747">
        <v>0</v>
      </c>
      <c r="G1351" s="747">
        <v>20</v>
      </c>
      <c r="H1351" s="743">
        <v>0</v>
      </c>
      <c r="I1351" s="747"/>
      <c r="J1351" s="747">
        <v>500</v>
      </c>
      <c r="K1351" s="747">
        <v>50</v>
      </c>
      <c r="L1351" s="747">
        <v>150</v>
      </c>
      <c r="M1351" s="743">
        <v>0</v>
      </c>
      <c r="N1351" s="747">
        <v>10</v>
      </c>
    </row>
    <row r="1352" spans="2:14" s="517" customFormat="1" ht="30" x14ac:dyDescent="0.25">
      <c r="B1352" s="718" t="s">
        <v>26</v>
      </c>
      <c r="C1352" s="658" t="s">
        <v>67</v>
      </c>
      <c r="D1352" s="655" t="s">
        <v>37</v>
      </c>
      <c r="E1352" s="747">
        <v>0</v>
      </c>
      <c r="F1352" s="747">
        <v>0</v>
      </c>
      <c r="G1352" s="747">
        <v>30</v>
      </c>
      <c r="H1352" s="743">
        <v>0</v>
      </c>
      <c r="I1352" s="747">
        <v>3</v>
      </c>
      <c r="J1352" s="747">
        <v>80</v>
      </c>
      <c r="K1352" s="747">
        <v>40</v>
      </c>
      <c r="L1352" s="747">
        <v>50</v>
      </c>
      <c r="M1352" s="743">
        <v>0</v>
      </c>
      <c r="N1352" s="747">
        <v>5</v>
      </c>
    </row>
    <row r="1353" spans="2:14" s="517" customFormat="1" x14ac:dyDescent="0.25">
      <c r="B1353" s="718" t="s">
        <v>26</v>
      </c>
      <c r="C1353" s="658" t="s">
        <v>68</v>
      </c>
      <c r="D1353" s="655" t="s">
        <v>37</v>
      </c>
      <c r="E1353" s="747">
        <v>0</v>
      </c>
      <c r="F1353" s="747">
        <v>80</v>
      </c>
      <c r="G1353" s="747">
        <v>0</v>
      </c>
      <c r="H1353" s="743">
        <v>0</v>
      </c>
      <c r="I1353" s="747"/>
      <c r="J1353" s="747">
        <v>30</v>
      </c>
      <c r="K1353" s="747">
        <v>60</v>
      </c>
      <c r="L1353" s="747">
        <v>0</v>
      </c>
      <c r="M1353" s="743">
        <v>0</v>
      </c>
      <c r="N1353" s="747">
        <v>5</v>
      </c>
    </row>
    <row r="1354" spans="2:14" s="517" customFormat="1" x14ac:dyDescent="0.25">
      <c r="B1354" s="718" t="s">
        <v>26</v>
      </c>
      <c r="C1354" s="701" t="s">
        <v>562</v>
      </c>
      <c r="D1354" s="655" t="s">
        <v>37</v>
      </c>
      <c r="E1354" s="747">
        <v>0</v>
      </c>
      <c r="F1354" s="747">
        <v>15</v>
      </c>
      <c r="G1354" s="747">
        <v>300</v>
      </c>
      <c r="H1354" s="743">
        <v>0</v>
      </c>
      <c r="I1354" s="747">
        <v>7</v>
      </c>
      <c r="J1354" s="747">
        <v>30</v>
      </c>
      <c r="K1354" s="747">
        <v>10</v>
      </c>
      <c r="L1354" s="747">
        <v>500</v>
      </c>
      <c r="M1354" s="743">
        <v>0</v>
      </c>
      <c r="N1354" s="747">
        <v>20</v>
      </c>
    </row>
    <row r="1355" spans="2:14" s="517" customFormat="1" x14ac:dyDescent="0.25">
      <c r="B1355" s="718" t="s">
        <v>26</v>
      </c>
      <c r="C1355" s="701" t="s">
        <v>563</v>
      </c>
      <c r="D1355" s="655" t="s">
        <v>37</v>
      </c>
      <c r="E1355" s="747">
        <v>0</v>
      </c>
      <c r="F1355" s="747">
        <v>20</v>
      </c>
      <c r="G1355" s="747">
        <v>500</v>
      </c>
      <c r="H1355" s="743">
        <v>0</v>
      </c>
      <c r="I1355" s="747">
        <v>7</v>
      </c>
      <c r="J1355" s="747">
        <v>40</v>
      </c>
      <c r="K1355" s="747">
        <v>5</v>
      </c>
      <c r="L1355" s="747">
        <v>1000</v>
      </c>
      <c r="M1355" s="743">
        <v>0</v>
      </c>
      <c r="N1355" s="747">
        <v>20</v>
      </c>
    </row>
    <row r="1356" spans="2:14" s="517" customFormat="1" x14ac:dyDescent="0.25">
      <c r="B1356" s="718" t="s">
        <v>26</v>
      </c>
      <c r="C1356" s="701" t="s">
        <v>618</v>
      </c>
      <c r="D1356" s="655" t="s">
        <v>37</v>
      </c>
      <c r="E1356" s="747">
        <v>20</v>
      </c>
      <c r="F1356" s="747">
        <v>15</v>
      </c>
      <c r="G1356" s="747">
        <v>0</v>
      </c>
      <c r="H1356" s="743">
        <v>0</v>
      </c>
      <c r="I1356" s="747">
        <v>3</v>
      </c>
      <c r="J1356" s="747">
        <v>50</v>
      </c>
      <c r="K1356" s="747">
        <v>0</v>
      </c>
      <c r="L1356" s="747">
        <v>0</v>
      </c>
      <c r="M1356" s="743">
        <v>0</v>
      </c>
      <c r="N1356" s="747">
        <v>3</v>
      </c>
    </row>
    <row r="1357" spans="2:14" s="517" customFormat="1" x14ac:dyDescent="0.25">
      <c r="B1357" s="718" t="s">
        <v>26</v>
      </c>
      <c r="C1357" s="701" t="s">
        <v>853</v>
      </c>
      <c r="D1357" s="655" t="s">
        <v>112</v>
      </c>
      <c r="E1357" s="747">
        <v>200</v>
      </c>
      <c r="F1357" s="747">
        <v>0</v>
      </c>
      <c r="G1357" s="747">
        <v>20</v>
      </c>
      <c r="H1357" s="743">
        <v>0</v>
      </c>
      <c r="I1357" s="747">
        <v>100</v>
      </c>
      <c r="J1357" s="747">
        <v>900</v>
      </c>
      <c r="K1357" s="747">
        <v>500</v>
      </c>
      <c r="L1357" s="747">
        <v>50</v>
      </c>
      <c r="M1357" s="743">
        <v>0</v>
      </c>
      <c r="N1357" s="747">
        <v>300</v>
      </c>
    </row>
    <row r="1358" spans="2:14" s="517" customFormat="1" x14ac:dyDescent="0.25">
      <c r="B1358" s="657" t="s">
        <v>26</v>
      </c>
      <c r="C1358" s="701" t="s">
        <v>573</v>
      </c>
      <c r="D1358" s="655" t="s">
        <v>112</v>
      </c>
      <c r="E1358" s="747">
        <v>120</v>
      </c>
      <c r="F1358" s="747">
        <v>0</v>
      </c>
      <c r="G1358" s="747">
        <v>0</v>
      </c>
      <c r="H1358" s="743">
        <v>0</v>
      </c>
      <c r="I1358" s="747">
        <v>0</v>
      </c>
      <c r="J1358" s="747">
        <v>500</v>
      </c>
      <c r="K1358" s="747">
        <v>0</v>
      </c>
      <c r="L1358" s="747">
        <v>0</v>
      </c>
      <c r="M1358" s="743">
        <v>0</v>
      </c>
      <c r="N1358" s="747">
        <v>0</v>
      </c>
    </row>
    <row r="1359" spans="2:14" s="517" customFormat="1" ht="30" x14ac:dyDescent="0.25">
      <c r="B1359" s="362" t="s">
        <v>1633</v>
      </c>
      <c r="C1359" s="702" t="s">
        <v>2086</v>
      </c>
      <c r="D1359" s="530"/>
      <c r="E1359" s="747">
        <v>0</v>
      </c>
      <c r="F1359" s="747">
        <v>0</v>
      </c>
      <c r="G1359" s="747">
        <v>0</v>
      </c>
      <c r="H1359" s="743">
        <v>0</v>
      </c>
      <c r="I1359" s="747">
        <v>0</v>
      </c>
      <c r="J1359" s="747">
        <v>0</v>
      </c>
      <c r="K1359" s="747">
        <v>0</v>
      </c>
      <c r="L1359" s="747">
        <v>0</v>
      </c>
      <c r="M1359" s="743">
        <v>0</v>
      </c>
      <c r="N1359" s="747">
        <v>0</v>
      </c>
    </row>
    <row r="1360" spans="2:14" s="517" customFormat="1" ht="30" x14ac:dyDescent="0.25">
      <c r="B1360" s="657" t="s">
        <v>1633</v>
      </c>
      <c r="C1360" s="702" t="s">
        <v>764</v>
      </c>
      <c r="D1360" s="530"/>
      <c r="E1360" s="747">
        <v>0</v>
      </c>
      <c r="F1360" s="747">
        <v>0</v>
      </c>
      <c r="G1360" s="747">
        <v>0</v>
      </c>
      <c r="H1360" s="743">
        <v>0</v>
      </c>
      <c r="I1360" s="747">
        <v>0</v>
      </c>
      <c r="J1360" s="747">
        <v>0</v>
      </c>
      <c r="K1360" s="747">
        <v>0</v>
      </c>
      <c r="L1360" s="747">
        <v>0</v>
      </c>
      <c r="M1360" s="743">
        <v>0</v>
      </c>
      <c r="N1360" s="747">
        <v>0</v>
      </c>
    </row>
    <row r="1361" spans="2:14" s="517" customFormat="1" x14ac:dyDescent="0.25">
      <c r="B1361" s="362" t="s">
        <v>1634</v>
      </c>
      <c r="C1361" s="688" t="s">
        <v>118</v>
      </c>
      <c r="D1361" s="655" t="s">
        <v>37</v>
      </c>
      <c r="E1361" s="747">
        <v>0</v>
      </c>
      <c r="F1361" s="747">
        <v>0</v>
      </c>
      <c r="G1361" s="747">
        <v>0</v>
      </c>
      <c r="H1361" s="743">
        <v>0</v>
      </c>
      <c r="I1361" s="747">
        <v>0</v>
      </c>
      <c r="J1361" s="747">
        <v>0</v>
      </c>
      <c r="K1361" s="747">
        <v>24</v>
      </c>
      <c r="L1361" s="747">
        <v>0</v>
      </c>
      <c r="M1361" s="743">
        <v>0</v>
      </c>
      <c r="N1361" s="747">
        <v>0</v>
      </c>
    </row>
    <row r="1362" spans="2:14" s="517" customFormat="1" x14ac:dyDescent="0.25">
      <c r="B1362" s="718" t="s">
        <v>1634</v>
      </c>
      <c r="C1362" s="688" t="s">
        <v>119</v>
      </c>
      <c r="D1362" s="655" t="s">
        <v>37</v>
      </c>
      <c r="E1362" s="747">
        <v>0</v>
      </c>
      <c r="F1362" s="747">
        <v>0</v>
      </c>
      <c r="G1362" s="747">
        <v>0</v>
      </c>
      <c r="H1362" s="743">
        <v>0</v>
      </c>
      <c r="I1362" s="747">
        <v>0</v>
      </c>
      <c r="J1362" s="747">
        <v>0</v>
      </c>
      <c r="K1362" s="747">
        <v>10</v>
      </c>
      <c r="L1362" s="747">
        <v>0</v>
      </c>
      <c r="M1362" s="743">
        <v>0</v>
      </c>
      <c r="N1362" s="747">
        <v>0</v>
      </c>
    </row>
    <row r="1363" spans="2:14" s="517" customFormat="1" x14ac:dyDescent="0.25">
      <c r="B1363" s="718" t="s">
        <v>1634</v>
      </c>
      <c r="C1363" s="658" t="s">
        <v>120</v>
      </c>
      <c r="D1363" s="655" t="s">
        <v>37</v>
      </c>
      <c r="E1363" s="747">
        <v>0</v>
      </c>
      <c r="F1363" s="747">
        <v>0</v>
      </c>
      <c r="G1363" s="747">
        <v>0</v>
      </c>
      <c r="H1363" s="743">
        <v>0</v>
      </c>
      <c r="I1363" s="747">
        <v>0</v>
      </c>
      <c r="J1363" s="747">
        <v>0</v>
      </c>
      <c r="K1363" s="747">
        <v>500</v>
      </c>
      <c r="L1363" s="747">
        <v>0</v>
      </c>
      <c r="M1363" s="743">
        <v>0</v>
      </c>
      <c r="N1363" s="747">
        <v>0</v>
      </c>
    </row>
    <row r="1364" spans="2:14" s="517" customFormat="1" x14ac:dyDescent="0.25">
      <c r="B1364" s="718" t="s">
        <v>1634</v>
      </c>
      <c r="C1364" s="658" t="s">
        <v>121</v>
      </c>
      <c r="D1364" s="655" t="s">
        <v>37</v>
      </c>
      <c r="E1364" s="747">
        <v>0</v>
      </c>
      <c r="F1364" s="747">
        <v>0</v>
      </c>
      <c r="G1364" s="747">
        <v>0</v>
      </c>
      <c r="H1364" s="743">
        <v>0</v>
      </c>
      <c r="I1364" s="747">
        <v>0</v>
      </c>
      <c r="J1364" s="747">
        <v>0</v>
      </c>
      <c r="K1364" s="747">
        <v>200</v>
      </c>
      <c r="L1364" s="747">
        <v>0</v>
      </c>
      <c r="M1364" s="743">
        <v>0</v>
      </c>
      <c r="N1364" s="747">
        <v>0</v>
      </c>
    </row>
    <row r="1365" spans="2:14" s="517" customFormat="1" x14ac:dyDescent="0.25">
      <c r="B1365" s="718" t="s">
        <v>1634</v>
      </c>
      <c r="C1365" s="658" t="s">
        <v>122</v>
      </c>
      <c r="D1365" s="655" t="s">
        <v>112</v>
      </c>
      <c r="E1365" s="747">
        <v>0</v>
      </c>
      <c r="F1365" s="747">
        <v>0</v>
      </c>
      <c r="G1365" s="747">
        <v>0</v>
      </c>
      <c r="H1365" s="743">
        <v>0</v>
      </c>
      <c r="I1365" s="747">
        <v>0</v>
      </c>
      <c r="J1365" s="747">
        <v>0</v>
      </c>
      <c r="K1365" s="747">
        <v>200</v>
      </c>
      <c r="L1365" s="747">
        <v>0</v>
      </c>
      <c r="M1365" s="743">
        <v>0</v>
      </c>
      <c r="N1365" s="747">
        <v>0</v>
      </c>
    </row>
    <row r="1366" spans="2:14" s="517" customFormat="1" x14ac:dyDescent="0.25">
      <c r="B1366" s="718" t="s">
        <v>1634</v>
      </c>
      <c r="C1366" s="658" t="s">
        <v>123</v>
      </c>
      <c r="D1366" s="655" t="s">
        <v>1638</v>
      </c>
      <c r="E1366" s="747">
        <v>0</v>
      </c>
      <c r="F1366" s="747">
        <v>0</v>
      </c>
      <c r="G1366" s="747">
        <v>0</v>
      </c>
      <c r="H1366" s="743">
        <v>0</v>
      </c>
      <c r="I1366" s="747">
        <v>0</v>
      </c>
      <c r="J1366" s="747">
        <v>0</v>
      </c>
      <c r="K1366" s="747">
        <v>0</v>
      </c>
      <c r="L1366" s="747">
        <v>0</v>
      </c>
      <c r="M1366" s="743">
        <v>0</v>
      </c>
      <c r="N1366" s="747">
        <v>0</v>
      </c>
    </row>
    <row r="1367" spans="2:14" s="517" customFormat="1" x14ac:dyDescent="0.25">
      <c r="B1367" s="718" t="s">
        <v>1634</v>
      </c>
      <c r="C1367" s="658" t="s">
        <v>124</v>
      </c>
      <c r="D1367" s="655" t="s">
        <v>34</v>
      </c>
      <c r="E1367" s="747">
        <v>0</v>
      </c>
      <c r="F1367" s="747">
        <v>0</v>
      </c>
      <c r="G1367" s="747">
        <v>0</v>
      </c>
      <c r="H1367" s="743">
        <v>0</v>
      </c>
      <c r="I1367" s="747">
        <v>0</v>
      </c>
      <c r="J1367" s="747">
        <v>0</v>
      </c>
      <c r="K1367" s="747">
        <v>0</v>
      </c>
      <c r="L1367" s="747">
        <v>0</v>
      </c>
      <c r="M1367" s="743">
        <v>0</v>
      </c>
      <c r="N1367" s="747">
        <v>0</v>
      </c>
    </row>
    <row r="1368" spans="2:14" s="517" customFormat="1" x14ac:dyDescent="0.25">
      <c r="B1368" s="718" t="s">
        <v>1634</v>
      </c>
      <c r="C1368" s="658" t="s">
        <v>125</v>
      </c>
      <c r="D1368" s="655" t="s">
        <v>34</v>
      </c>
      <c r="E1368" s="747">
        <v>0</v>
      </c>
      <c r="F1368" s="747">
        <v>0</v>
      </c>
      <c r="G1368" s="747">
        <v>0</v>
      </c>
      <c r="H1368" s="743">
        <v>0</v>
      </c>
      <c r="I1368" s="747">
        <v>0</v>
      </c>
      <c r="J1368" s="747">
        <v>0</v>
      </c>
      <c r="K1368" s="747">
        <v>12</v>
      </c>
      <c r="L1368" s="747">
        <v>0</v>
      </c>
      <c r="M1368" s="743">
        <v>0</v>
      </c>
      <c r="N1368" s="747">
        <v>0</v>
      </c>
    </row>
    <row r="1369" spans="2:14" s="517" customFormat="1" x14ac:dyDescent="0.25">
      <c r="B1369" s="718" t="s">
        <v>1634</v>
      </c>
      <c r="C1369" s="658" t="s">
        <v>126</v>
      </c>
      <c r="D1369" s="655" t="s">
        <v>37</v>
      </c>
      <c r="E1369" s="747">
        <v>0</v>
      </c>
      <c r="F1369" s="747">
        <v>0</v>
      </c>
      <c r="G1369" s="747">
        <v>0</v>
      </c>
      <c r="H1369" s="743">
        <v>0</v>
      </c>
      <c r="I1369" s="747">
        <v>0</v>
      </c>
      <c r="J1369" s="747">
        <v>0</v>
      </c>
      <c r="K1369" s="747">
        <v>12</v>
      </c>
      <c r="L1369" s="747">
        <v>0</v>
      </c>
      <c r="M1369" s="743">
        <v>0</v>
      </c>
      <c r="N1369" s="747">
        <v>0</v>
      </c>
    </row>
    <row r="1370" spans="2:14" s="517" customFormat="1" x14ac:dyDescent="0.25">
      <c r="B1370" s="718" t="s">
        <v>1634</v>
      </c>
      <c r="C1370" s="658" t="s">
        <v>127</v>
      </c>
      <c r="D1370" s="655" t="s">
        <v>37</v>
      </c>
      <c r="E1370" s="747">
        <v>0</v>
      </c>
      <c r="F1370" s="747">
        <v>0</v>
      </c>
      <c r="G1370" s="747">
        <v>0</v>
      </c>
      <c r="H1370" s="743">
        <v>0</v>
      </c>
      <c r="I1370" s="747">
        <v>0</v>
      </c>
      <c r="J1370" s="747">
        <v>0</v>
      </c>
      <c r="K1370" s="747">
        <v>300</v>
      </c>
      <c r="L1370" s="747">
        <v>0</v>
      </c>
      <c r="M1370" s="743">
        <v>0</v>
      </c>
      <c r="N1370" s="747">
        <v>0</v>
      </c>
    </row>
    <row r="1371" spans="2:14" s="517" customFormat="1" x14ac:dyDescent="0.25">
      <c r="B1371" s="718" t="s">
        <v>1634</v>
      </c>
      <c r="C1371" s="658" t="s">
        <v>128</v>
      </c>
      <c r="D1371" s="655" t="s">
        <v>37</v>
      </c>
      <c r="E1371" s="747">
        <v>0</v>
      </c>
      <c r="F1371" s="747">
        <v>0</v>
      </c>
      <c r="G1371" s="747">
        <v>0</v>
      </c>
      <c r="H1371" s="743">
        <v>0</v>
      </c>
      <c r="I1371" s="747">
        <v>0</v>
      </c>
      <c r="J1371" s="747">
        <v>0</v>
      </c>
      <c r="K1371" s="747">
        <v>150</v>
      </c>
      <c r="L1371" s="747">
        <v>0</v>
      </c>
      <c r="M1371" s="743">
        <v>0</v>
      </c>
      <c r="N1371" s="747">
        <v>0</v>
      </c>
    </row>
    <row r="1372" spans="2:14" s="517" customFormat="1" x14ac:dyDescent="0.25">
      <c r="B1372" s="718" t="s">
        <v>1634</v>
      </c>
      <c r="C1372" s="658" t="s">
        <v>129</v>
      </c>
      <c r="D1372" s="655" t="s">
        <v>37</v>
      </c>
      <c r="E1372" s="747">
        <v>0</v>
      </c>
      <c r="F1372" s="747">
        <v>0</v>
      </c>
      <c r="G1372" s="747">
        <v>0</v>
      </c>
      <c r="H1372" s="743">
        <v>0</v>
      </c>
      <c r="I1372" s="747">
        <v>0</v>
      </c>
      <c r="J1372" s="747">
        <v>0</v>
      </c>
      <c r="K1372" s="747">
        <v>0</v>
      </c>
      <c r="L1372" s="747">
        <v>0</v>
      </c>
      <c r="M1372" s="743">
        <v>0</v>
      </c>
      <c r="N1372" s="747">
        <v>0</v>
      </c>
    </row>
    <row r="1373" spans="2:14" s="517" customFormat="1" x14ac:dyDescent="0.25">
      <c r="B1373" s="718" t="s">
        <v>1634</v>
      </c>
      <c r="C1373" s="658" t="s">
        <v>130</v>
      </c>
      <c r="D1373" s="655" t="s">
        <v>37</v>
      </c>
      <c r="E1373" s="747">
        <v>0</v>
      </c>
      <c r="F1373" s="747">
        <v>0</v>
      </c>
      <c r="G1373" s="747">
        <v>0</v>
      </c>
      <c r="H1373" s="743">
        <v>0</v>
      </c>
      <c r="I1373" s="747">
        <v>0</v>
      </c>
      <c r="J1373" s="747">
        <v>0</v>
      </c>
      <c r="K1373" s="747">
        <v>0</v>
      </c>
      <c r="L1373" s="747">
        <v>0</v>
      </c>
      <c r="M1373" s="743">
        <v>0</v>
      </c>
      <c r="N1373" s="747">
        <v>0</v>
      </c>
    </row>
    <row r="1374" spans="2:14" s="517" customFormat="1" x14ac:dyDescent="0.25">
      <c r="B1374" s="718" t="s">
        <v>1634</v>
      </c>
      <c r="C1374" s="688" t="s">
        <v>131</v>
      </c>
      <c r="D1374" s="655" t="s">
        <v>37</v>
      </c>
      <c r="E1374" s="747">
        <v>0</v>
      </c>
      <c r="F1374" s="747">
        <v>0</v>
      </c>
      <c r="G1374" s="747">
        <v>0</v>
      </c>
      <c r="H1374" s="743">
        <v>0</v>
      </c>
      <c r="I1374" s="747">
        <v>0</v>
      </c>
      <c r="J1374" s="747">
        <v>0</v>
      </c>
      <c r="K1374" s="747">
        <v>50</v>
      </c>
      <c r="L1374" s="747">
        <v>0</v>
      </c>
      <c r="M1374" s="743">
        <v>0</v>
      </c>
      <c r="N1374" s="747">
        <v>0</v>
      </c>
    </row>
    <row r="1375" spans="2:14" s="517" customFormat="1" x14ac:dyDescent="0.25">
      <c r="B1375" s="718" t="s">
        <v>1634</v>
      </c>
      <c r="C1375" s="688" t="s">
        <v>132</v>
      </c>
      <c r="D1375" s="655" t="s">
        <v>37</v>
      </c>
      <c r="E1375" s="747">
        <v>0</v>
      </c>
      <c r="F1375" s="747">
        <v>0</v>
      </c>
      <c r="G1375" s="747">
        <v>0</v>
      </c>
      <c r="H1375" s="743">
        <v>0</v>
      </c>
      <c r="I1375" s="747">
        <v>0</v>
      </c>
      <c r="J1375" s="747">
        <v>0</v>
      </c>
      <c r="K1375" s="747">
        <v>50</v>
      </c>
      <c r="L1375" s="747">
        <v>0</v>
      </c>
      <c r="M1375" s="743">
        <v>0</v>
      </c>
      <c r="N1375" s="747">
        <v>0</v>
      </c>
    </row>
    <row r="1376" spans="2:14" s="517" customFormat="1" x14ac:dyDescent="0.25">
      <c r="B1376" s="657" t="s">
        <v>1634</v>
      </c>
      <c r="C1376" s="688" t="s">
        <v>213</v>
      </c>
      <c r="D1376" s="655" t="s">
        <v>37</v>
      </c>
      <c r="E1376" s="747">
        <v>0</v>
      </c>
      <c r="F1376" s="747">
        <v>0</v>
      </c>
      <c r="G1376" s="747">
        <v>0</v>
      </c>
      <c r="H1376" s="743">
        <v>0</v>
      </c>
      <c r="I1376" s="747">
        <v>0</v>
      </c>
      <c r="J1376" s="747">
        <v>0</v>
      </c>
      <c r="K1376" s="747">
        <v>5</v>
      </c>
      <c r="L1376" s="747">
        <v>0</v>
      </c>
      <c r="M1376" s="743">
        <v>0</v>
      </c>
      <c r="N1376" s="747">
        <v>0</v>
      </c>
    </row>
    <row r="1377" spans="2:14" s="517" customFormat="1" x14ac:dyDescent="0.25">
      <c r="B1377" s="362" t="s">
        <v>27</v>
      </c>
      <c r="C1377" s="703" t="s">
        <v>791</v>
      </c>
      <c r="D1377" s="655" t="s">
        <v>37</v>
      </c>
      <c r="E1377" s="747">
        <v>0</v>
      </c>
      <c r="F1377" s="747">
        <v>0</v>
      </c>
      <c r="G1377" s="747">
        <v>15</v>
      </c>
      <c r="H1377" s="743">
        <v>0</v>
      </c>
      <c r="I1377" s="747">
        <v>0</v>
      </c>
      <c r="J1377" s="747">
        <v>0</v>
      </c>
      <c r="K1377" s="747">
        <v>0</v>
      </c>
      <c r="L1377" s="747">
        <v>30</v>
      </c>
      <c r="M1377" s="743">
        <v>0</v>
      </c>
      <c r="N1377" s="747">
        <v>10</v>
      </c>
    </row>
    <row r="1378" spans="2:14" s="517" customFormat="1" x14ac:dyDescent="0.25">
      <c r="B1378" s="718" t="s">
        <v>27</v>
      </c>
      <c r="C1378" s="703" t="s">
        <v>792</v>
      </c>
      <c r="D1378" s="655" t="s">
        <v>37</v>
      </c>
      <c r="E1378" s="747">
        <v>0</v>
      </c>
      <c r="F1378" s="747">
        <v>0</v>
      </c>
      <c r="G1378" s="747">
        <v>10</v>
      </c>
      <c r="H1378" s="743">
        <v>0</v>
      </c>
      <c r="I1378" s="747">
        <v>0</v>
      </c>
      <c r="J1378" s="747">
        <v>0</v>
      </c>
      <c r="K1378" s="747">
        <v>0</v>
      </c>
      <c r="L1378" s="747">
        <v>20</v>
      </c>
      <c r="M1378" s="743">
        <v>0</v>
      </c>
      <c r="N1378" s="747">
        <v>10</v>
      </c>
    </row>
    <row r="1379" spans="2:14" s="517" customFormat="1" x14ac:dyDescent="0.25">
      <c r="B1379" s="718" t="s">
        <v>27</v>
      </c>
      <c r="C1379" s="703" t="s">
        <v>793</v>
      </c>
      <c r="D1379" s="655" t="s">
        <v>37</v>
      </c>
      <c r="E1379" s="747">
        <v>0</v>
      </c>
      <c r="F1379" s="747">
        <v>0</v>
      </c>
      <c r="G1379" s="747">
        <v>10</v>
      </c>
      <c r="H1379" s="743">
        <v>0</v>
      </c>
      <c r="I1379" s="747">
        <v>0</v>
      </c>
      <c r="J1379" s="747">
        <v>0</v>
      </c>
      <c r="K1379" s="747">
        <v>0</v>
      </c>
      <c r="L1379" s="747">
        <v>20</v>
      </c>
      <c r="M1379" s="743">
        <v>0</v>
      </c>
      <c r="N1379" s="747">
        <v>10</v>
      </c>
    </row>
    <row r="1380" spans="2:14" s="517" customFormat="1" x14ac:dyDescent="0.25">
      <c r="B1380" s="718" t="s">
        <v>27</v>
      </c>
      <c r="C1380" s="703" t="s">
        <v>794</v>
      </c>
      <c r="D1380" s="655" t="s">
        <v>37</v>
      </c>
      <c r="E1380" s="747">
        <v>0</v>
      </c>
      <c r="F1380" s="747">
        <v>0</v>
      </c>
      <c r="G1380" s="747">
        <v>3</v>
      </c>
      <c r="H1380" s="743">
        <v>0</v>
      </c>
      <c r="I1380" s="747">
        <v>1</v>
      </c>
      <c r="J1380" s="747">
        <v>0</v>
      </c>
      <c r="K1380" s="747">
        <v>0</v>
      </c>
      <c r="L1380" s="747">
        <v>3</v>
      </c>
      <c r="M1380" s="743">
        <v>0</v>
      </c>
      <c r="N1380" s="747">
        <v>3</v>
      </c>
    </row>
    <row r="1381" spans="2:14" s="517" customFormat="1" x14ac:dyDescent="0.25">
      <c r="B1381" s="718" t="s">
        <v>27</v>
      </c>
      <c r="C1381" s="703" t="s">
        <v>795</v>
      </c>
      <c r="D1381" s="655" t="s">
        <v>37</v>
      </c>
      <c r="E1381" s="747">
        <v>0</v>
      </c>
      <c r="F1381" s="747">
        <v>0</v>
      </c>
      <c r="G1381" s="747">
        <v>20</v>
      </c>
      <c r="H1381" s="743">
        <v>0</v>
      </c>
      <c r="I1381" s="747">
        <v>6</v>
      </c>
      <c r="J1381" s="747">
        <v>0</v>
      </c>
      <c r="K1381" s="747">
        <v>0</v>
      </c>
      <c r="L1381" s="747">
        <v>20</v>
      </c>
      <c r="M1381" s="743">
        <v>0</v>
      </c>
      <c r="N1381" s="747">
        <v>12</v>
      </c>
    </row>
    <row r="1382" spans="2:14" s="517" customFormat="1" x14ac:dyDescent="0.25">
      <c r="B1382" s="718" t="s">
        <v>27</v>
      </c>
      <c r="C1382" s="703" t="s">
        <v>796</v>
      </c>
      <c r="D1382" s="655" t="s">
        <v>37</v>
      </c>
      <c r="E1382" s="747">
        <v>0</v>
      </c>
      <c r="F1382" s="747">
        <v>0</v>
      </c>
      <c r="G1382" s="747">
        <v>2</v>
      </c>
      <c r="H1382" s="743">
        <v>0</v>
      </c>
      <c r="I1382" s="747">
        <v>0</v>
      </c>
      <c r="J1382" s="747">
        <v>0</v>
      </c>
      <c r="K1382" s="747">
        <v>0</v>
      </c>
      <c r="L1382" s="747">
        <v>2</v>
      </c>
      <c r="M1382" s="743">
        <v>0</v>
      </c>
      <c r="N1382" s="747">
        <v>2</v>
      </c>
    </row>
    <row r="1383" spans="2:14" s="517" customFormat="1" x14ac:dyDescent="0.25">
      <c r="B1383" s="718" t="s">
        <v>27</v>
      </c>
      <c r="C1383" s="703" t="s">
        <v>797</v>
      </c>
      <c r="D1383" s="655" t="s">
        <v>37</v>
      </c>
      <c r="E1383" s="747">
        <v>0</v>
      </c>
      <c r="F1383" s="747">
        <v>0</v>
      </c>
      <c r="G1383" s="747">
        <v>3</v>
      </c>
      <c r="H1383" s="743">
        <v>0</v>
      </c>
      <c r="I1383" s="747">
        <v>0</v>
      </c>
      <c r="J1383" s="747">
        <v>0</v>
      </c>
      <c r="K1383" s="747">
        <v>0</v>
      </c>
      <c r="L1383" s="747">
        <v>0</v>
      </c>
      <c r="M1383" s="743">
        <v>0</v>
      </c>
      <c r="N1383" s="747">
        <v>10</v>
      </c>
    </row>
    <row r="1384" spans="2:14" s="517" customFormat="1" x14ac:dyDescent="0.25">
      <c r="B1384" s="718" t="s">
        <v>27</v>
      </c>
      <c r="C1384" s="703" t="s">
        <v>798</v>
      </c>
      <c r="D1384" s="655" t="s">
        <v>37</v>
      </c>
      <c r="E1384" s="747">
        <v>0</v>
      </c>
      <c r="F1384" s="747">
        <v>0</v>
      </c>
      <c r="G1384" s="747">
        <v>20</v>
      </c>
      <c r="H1384" s="743">
        <v>0</v>
      </c>
      <c r="I1384" s="747">
        <v>0</v>
      </c>
      <c r="J1384" s="747">
        <v>0</v>
      </c>
      <c r="K1384" s="747">
        <v>0</v>
      </c>
      <c r="L1384" s="747">
        <v>30</v>
      </c>
      <c r="M1384" s="743">
        <v>0</v>
      </c>
      <c r="N1384" s="747">
        <v>10</v>
      </c>
    </row>
    <row r="1385" spans="2:14" s="517" customFormat="1" x14ac:dyDescent="0.25">
      <c r="B1385" s="718" t="s">
        <v>27</v>
      </c>
      <c r="C1385" s="703" t="s">
        <v>799</v>
      </c>
      <c r="D1385" s="655" t="s">
        <v>37</v>
      </c>
      <c r="E1385" s="747">
        <v>0</v>
      </c>
      <c r="F1385" s="747">
        <v>0</v>
      </c>
      <c r="G1385" s="747">
        <v>20</v>
      </c>
      <c r="H1385" s="743">
        <v>0</v>
      </c>
      <c r="I1385" s="747">
        <v>0</v>
      </c>
      <c r="J1385" s="747">
        <v>0</v>
      </c>
      <c r="K1385" s="747">
        <v>0</v>
      </c>
      <c r="L1385" s="747">
        <v>30</v>
      </c>
      <c r="M1385" s="743">
        <v>0</v>
      </c>
      <c r="N1385" s="747">
        <v>10</v>
      </c>
    </row>
    <row r="1386" spans="2:14" s="517" customFormat="1" x14ac:dyDescent="0.25">
      <c r="B1386" s="718" t="s">
        <v>27</v>
      </c>
      <c r="C1386" s="703" t="s">
        <v>800</v>
      </c>
      <c r="D1386" s="655" t="s">
        <v>37</v>
      </c>
      <c r="E1386" s="747">
        <v>0</v>
      </c>
      <c r="F1386" s="747">
        <v>0</v>
      </c>
      <c r="G1386" s="747">
        <v>10</v>
      </c>
      <c r="H1386" s="743">
        <v>0</v>
      </c>
      <c r="I1386" s="747">
        <v>0</v>
      </c>
      <c r="J1386" s="747">
        <v>0</v>
      </c>
      <c r="K1386" s="747">
        <v>0</v>
      </c>
      <c r="L1386" s="747">
        <v>30</v>
      </c>
      <c r="M1386" s="743">
        <v>0</v>
      </c>
      <c r="N1386" s="747">
        <v>6</v>
      </c>
    </row>
    <row r="1387" spans="2:14" s="517" customFormat="1" x14ac:dyDescent="0.25">
      <c r="B1387" s="718" t="s">
        <v>27</v>
      </c>
      <c r="C1387" s="703" t="s">
        <v>801</v>
      </c>
      <c r="D1387" s="655" t="s">
        <v>37</v>
      </c>
      <c r="E1387" s="747">
        <v>0</v>
      </c>
      <c r="F1387" s="747">
        <v>0</v>
      </c>
      <c r="G1387" s="747">
        <v>5</v>
      </c>
      <c r="H1387" s="743">
        <v>0</v>
      </c>
      <c r="I1387" s="747">
        <v>0</v>
      </c>
      <c r="J1387" s="747">
        <v>0</v>
      </c>
      <c r="K1387" s="747">
        <v>0</v>
      </c>
      <c r="L1387" s="747">
        <v>0</v>
      </c>
      <c r="M1387" s="743">
        <v>0</v>
      </c>
      <c r="N1387" s="747">
        <v>6</v>
      </c>
    </row>
    <row r="1388" spans="2:14" s="517" customFormat="1" x14ac:dyDescent="0.25">
      <c r="B1388" s="718" t="s">
        <v>27</v>
      </c>
      <c r="C1388" s="701" t="s">
        <v>765</v>
      </c>
      <c r="D1388" s="96" t="s">
        <v>112</v>
      </c>
      <c r="E1388" s="747">
        <v>0</v>
      </c>
      <c r="F1388" s="747">
        <v>0</v>
      </c>
      <c r="G1388" s="747">
        <v>0</v>
      </c>
      <c r="H1388" s="743">
        <v>0</v>
      </c>
      <c r="I1388" s="747">
        <v>0</v>
      </c>
      <c r="J1388" s="747">
        <v>0</v>
      </c>
      <c r="K1388" s="747">
        <v>0</v>
      </c>
      <c r="L1388" s="747">
        <v>10</v>
      </c>
      <c r="M1388" s="743">
        <v>0</v>
      </c>
      <c r="N1388" s="747">
        <v>90</v>
      </c>
    </row>
    <row r="1389" spans="2:14" s="517" customFormat="1" x14ac:dyDescent="0.25">
      <c r="B1389" s="718" t="s">
        <v>27</v>
      </c>
      <c r="C1389" s="701" t="s">
        <v>766</v>
      </c>
      <c r="D1389" s="96" t="s">
        <v>112</v>
      </c>
      <c r="E1389" s="747">
        <v>0</v>
      </c>
      <c r="F1389" s="747">
        <v>0</v>
      </c>
      <c r="G1389" s="747">
        <v>0</v>
      </c>
      <c r="H1389" s="743">
        <v>0</v>
      </c>
      <c r="I1389" s="747">
        <v>0</v>
      </c>
      <c r="J1389" s="747">
        <v>0</v>
      </c>
      <c r="K1389" s="747">
        <v>0</v>
      </c>
      <c r="L1389" s="747">
        <v>10</v>
      </c>
      <c r="M1389" s="743">
        <v>0</v>
      </c>
      <c r="N1389" s="747">
        <v>60</v>
      </c>
    </row>
    <row r="1390" spans="2:14" s="517" customFormat="1" x14ac:dyDescent="0.25">
      <c r="B1390" s="718" t="s">
        <v>27</v>
      </c>
      <c r="C1390" s="701" t="s">
        <v>767</v>
      </c>
      <c r="D1390" s="96" t="s">
        <v>112</v>
      </c>
      <c r="E1390" s="747">
        <v>0</v>
      </c>
      <c r="F1390" s="747">
        <v>0</v>
      </c>
      <c r="G1390" s="747">
        <v>0</v>
      </c>
      <c r="H1390" s="743">
        <v>0</v>
      </c>
      <c r="I1390" s="747">
        <v>0</v>
      </c>
      <c r="J1390" s="747">
        <v>0</v>
      </c>
      <c r="K1390" s="747">
        <v>0</v>
      </c>
      <c r="L1390" s="747">
        <v>10</v>
      </c>
      <c r="M1390" s="743">
        <v>0</v>
      </c>
      <c r="N1390" s="747">
        <v>60</v>
      </c>
    </row>
    <row r="1391" spans="2:14" s="517" customFormat="1" x14ac:dyDescent="0.25">
      <c r="B1391" s="718" t="s">
        <v>27</v>
      </c>
      <c r="C1391" s="701" t="s">
        <v>768</v>
      </c>
      <c r="D1391" s="96" t="s">
        <v>112</v>
      </c>
      <c r="E1391" s="747">
        <v>0</v>
      </c>
      <c r="F1391" s="747">
        <v>0</v>
      </c>
      <c r="G1391" s="747">
        <v>0</v>
      </c>
      <c r="H1391" s="743">
        <v>0</v>
      </c>
      <c r="I1391" s="747">
        <v>0</v>
      </c>
      <c r="J1391" s="747">
        <v>0</v>
      </c>
      <c r="K1391" s="747">
        <v>0</v>
      </c>
      <c r="L1391" s="747">
        <v>10</v>
      </c>
      <c r="M1391" s="743">
        <v>0</v>
      </c>
      <c r="N1391" s="747">
        <v>30</v>
      </c>
    </row>
    <row r="1392" spans="2:14" s="517" customFormat="1" x14ac:dyDescent="0.25">
      <c r="B1392" s="718" t="s">
        <v>27</v>
      </c>
      <c r="C1392" s="701" t="s">
        <v>769</v>
      </c>
      <c r="D1392" s="96" t="s">
        <v>112</v>
      </c>
      <c r="E1392" s="747">
        <v>0</v>
      </c>
      <c r="F1392" s="747">
        <v>0</v>
      </c>
      <c r="G1392" s="747">
        <v>0</v>
      </c>
      <c r="H1392" s="743">
        <v>0</v>
      </c>
      <c r="I1392" s="747">
        <v>0</v>
      </c>
      <c r="J1392" s="747">
        <v>0</v>
      </c>
      <c r="K1392" s="747">
        <v>0</v>
      </c>
      <c r="L1392" s="747">
        <v>10</v>
      </c>
      <c r="M1392" s="743">
        <v>0</v>
      </c>
      <c r="N1392" s="747">
        <v>30</v>
      </c>
    </row>
    <row r="1393" spans="2:14" s="517" customFormat="1" x14ac:dyDescent="0.25">
      <c r="B1393" s="718" t="s">
        <v>27</v>
      </c>
      <c r="C1393" s="701" t="s">
        <v>504</v>
      </c>
      <c r="D1393" s="655" t="s">
        <v>37</v>
      </c>
      <c r="E1393" s="747">
        <v>0</v>
      </c>
      <c r="F1393" s="747">
        <v>0</v>
      </c>
      <c r="G1393" s="747">
        <v>30</v>
      </c>
      <c r="H1393" s="743">
        <v>0</v>
      </c>
      <c r="I1393" s="747">
        <v>0</v>
      </c>
      <c r="J1393" s="747">
        <v>0</v>
      </c>
      <c r="K1393" s="747">
        <v>0</v>
      </c>
      <c r="L1393" s="747">
        <v>50</v>
      </c>
      <c r="M1393" s="743">
        <v>0</v>
      </c>
      <c r="N1393" s="747">
        <v>5</v>
      </c>
    </row>
    <row r="1394" spans="2:14" s="517" customFormat="1" x14ac:dyDescent="0.25">
      <c r="B1394" s="718" t="s">
        <v>27</v>
      </c>
      <c r="C1394" s="701" t="s">
        <v>505</v>
      </c>
      <c r="D1394" s="655" t="s">
        <v>37</v>
      </c>
      <c r="E1394" s="747">
        <v>0</v>
      </c>
      <c r="F1394" s="747">
        <v>0</v>
      </c>
      <c r="G1394" s="747">
        <v>30</v>
      </c>
      <c r="H1394" s="743">
        <v>0</v>
      </c>
      <c r="I1394" s="747">
        <v>0</v>
      </c>
      <c r="J1394" s="747">
        <v>0</v>
      </c>
      <c r="K1394" s="747">
        <v>0</v>
      </c>
      <c r="L1394" s="747">
        <v>50</v>
      </c>
      <c r="M1394" s="743">
        <v>0</v>
      </c>
      <c r="N1394" s="747">
        <v>5</v>
      </c>
    </row>
    <row r="1395" spans="2:14" s="517" customFormat="1" x14ac:dyDescent="0.25">
      <c r="B1395" s="718" t="s">
        <v>27</v>
      </c>
      <c r="C1395" s="701" t="s">
        <v>513</v>
      </c>
      <c r="D1395" s="655" t="s">
        <v>37</v>
      </c>
      <c r="E1395" s="747">
        <v>60</v>
      </c>
      <c r="F1395" s="747">
        <v>0</v>
      </c>
      <c r="G1395" s="747">
        <v>5</v>
      </c>
      <c r="H1395" s="743">
        <v>0</v>
      </c>
      <c r="I1395" s="747">
        <v>1</v>
      </c>
      <c r="J1395" s="747">
        <v>90</v>
      </c>
      <c r="K1395" s="747">
        <v>0</v>
      </c>
      <c r="L1395" s="747">
        <v>10</v>
      </c>
      <c r="M1395" s="743">
        <v>0</v>
      </c>
      <c r="N1395" s="747">
        <v>3</v>
      </c>
    </row>
    <row r="1396" spans="2:14" s="517" customFormat="1" x14ac:dyDescent="0.25">
      <c r="B1396" s="718" t="s">
        <v>27</v>
      </c>
      <c r="C1396" s="701" t="s">
        <v>514</v>
      </c>
      <c r="D1396" s="655" t="s">
        <v>37</v>
      </c>
      <c r="E1396" s="747">
        <v>0</v>
      </c>
      <c r="F1396" s="747">
        <v>0</v>
      </c>
      <c r="G1396" s="747">
        <v>10</v>
      </c>
      <c r="H1396" s="743">
        <v>0</v>
      </c>
      <c r="I1396" s="747">
        <v>2</v>
      </c>
      <c r="J1396" s="747">
        <v>0</v>
      </c>
      <c r="K1396" s="747">
        <v>20</v>
      </c>
      <c r="L1396" s="747">
        <v>20</v>
      </c>
      <c r="M1396" s="743">
        <v>0</v>
      </c>
      <c r="N1396" s="747">
        <v>10</v>
      </c>
    </row>
    <row r="1397" spans="2:14" s="517" customFormat="1" x14ac:dyDescent="0.25">
      <c r="B1397" s="718" t="s">
        <v>27</v>
      </c>
      <c r="C1397" s="704" t="s">
        <v>1807</v>
      </c>
      <c r="D1397" s="655" t="s">
        <v>37</v>
      </c>
      <c r="E1397" s="747">
        <v>4</v>
      </c>
      <c r="F1397" s="747">
        <v>0</v>
      </c>
      <c r="G1397" s="747">
        <v>0</v>
      </c>
      <c r="H1397" s="743">
        <v>0</v>
      </c>
      <c r="I1397" s="747">
        <v>1</v>
      </c>
      <c r="J1397" s="747">
        <v>20</v>
      </c>
      <c r="K1397" s="747">
        <v>0</v>
      </c>
      <c r="L1397" s="747">
        <v>0</v>
      </c>
      <c r="M1397" s="743">
        <v>0</v>
      </c>
      <c r="N1397" s="747">
        <v>3</v>
      </c>
    </row>
    <row r="1398" spans="2:14" s="517" customFormat="1" x14ac:dyDescent="0.25">
      <c r="B1398" s="718" t="s">
        <v>27</v>
      </c>
      <c r="C1398" s="704" t="s">
        <v>1808</v>
      </c>
      <c r="D1398" s="655" t="s">
        <v>37</v>
      </c>
      <c r="E1398" s="747">
        <v>0</v>
      </c>
      <c r="F1398" s="747">
        <v>0</v>
      </c>
      <c r="G1398" s="747">
        <v>0</v>
      </c>
      <c r="H1398" s="743">
        <v>0</v>
      </c>
      <c r="I1398" s="747">
        <v>3</v>
      </c>
      <c r="J1398" s="747">
        <v>0</v>
      </c>
      <c r="K1398" s="747">
        <v>0</v>
      </c>
      <c r="L1398" s="747">
        <v>0</v>
      </c>
      <c r="M1398" s="743">
        <v>0</v>
      </c>
      <c r="N1398" s="747">
        <v>5</v>
      </c>
    </row>
    <row r="1399" spans="2:14" s="517" customFormat="1" x14ac:dyDescent="0.25">
      <c r="B1399" s="718" t="s">
        <v>27</v>
      </c>
      <c r="C1399" s="704" t="s">
        <v>1809</v>
      </c>
      <c r="D1399" s="655" t="s">
        <v>37</v>
      </c>
      <c r="E1399" s="747">
        <v>0</v>
      </c>
      <c r="F1399" s="747">
        <v>0</v>
      </c>
      <c r="G1399" s="747">
        <v>0</v>
      </c>
      <c r="H1399" s="743">
        <v>0</v>
      </c>
      <c r="I1399" s="747">
        <v>0</v>
      </c>
      <c r="J1399" s="747">
        <v>0</v>
      </c>
      <c r="K1399" s="747">
        <v>0</v>
      </c>
      <c r="L1399" s="747">
        <v>0</v>
      </c>
      <c r="M1399" s="743">
        <v>0</v>
      </c>
      <c r="N1399" s="747">
        <v>5</v>
      </c>
    </row>
    <row r="1400" spans="2:14" s="517" customFormat="1" x14ac:dyDescent="0.25">
      <c r="B1400" s="718" t="s">
        <v>27</v>
      </c>
      <c r="C1400" s="704" t="s">
        <v>1810</v>
      </c>
      <c r="D1400" s="655" t="s">
        <v>37</v>
      </c>
      <c r="E1400" s="747">
        <v>0</v>
      </c>
      <c r="F1400" s="747">
        <v>0</v>
      </c>
      <c r="G1400" s="747">
        <v>0</v>
      </c>
      <c r="H1400" s="743">
        <v>0</v>
      </c>
      <c r="I1400" s="747">
        <v>1</v>
      </c>
      <c r="J1400" s="747">
        <v>10</v>
      </c>
      <c r="K1400" s="747">
        <v>0</v>
      </c>
      <c r="L1400" s="747">
        <v>0</v>
      </c>
      <c r="M1400" s="743">
        <v>0</v>
      </c>
      <c r="N1400" s="747">
        <v>2</v>
      </c>
    </row>
    <row r="1401" spans="2:14" s="517" customFormat="1" x14ac:dyDescent="0.25">
      <c r="B1401" s="718" t="s">
        <v>27</v>
      </c>
      <c r="C1401" s="704" t="s">
        <v>1811</v>
      </c>
      <c r="D1401" s="655" t="s">
        <v>37</v>
      </c>
      <c r="E1401" s="747">
        <v>0</v>
      </c>
      <c r="F1401" s="747">
        <v>0</v>
      </c>
      <c r="G1401" s="747">
        <v>0</v>
      </c>
      <c r="H1401" s="743">
        <v>0</v>
      </c>
      <c r="I1401" s="747">
        <v>10</v>
      </c>
      <c r="J1401" s="747">
        <v>0</v>
      </c>
      <c r="K1401" s="747">
        <v>0</v>
      </c>
      <c r="L1401" s="747">
        <v>0</v>
      </c>
      <c r="M1401" s="743">
        <v>0</v>
      </c>
      <c r="N1401" s="747">
        <v>44</v>
      </c>
    </row>
    <row r="1402" spans="2:14" s="517" customFormat="1" x14ac:dyDescent="0.25">
      <c r="B1402" s="718" t="s">
        <v>27</v>
      </c>
      <c r="C1402" s="704" t="s">
        <v>1812</v>
      </c>
      <c r="D1402" s="655" t="s">
        <v>37</v>
      </c>
      <c r="E1402" s="747">
        <v>1</v>
      </c>
      <c r="F1402" s="747">
        <v>0</v>
      </c>
      <c r="G1402" s="747">
        <v>0</v>
      </c>
      <c r="H1402" s="743">
        <v>0</v>
      </c>
      <c r="I1402" s="747">
        <v>1</v>
      </c>
      <c r="J1402" s="747">
        <v>5</v>
      </c>
      <c r="K1402" s="747">
        <v>0</v>
      </c>
      <c r="L1402" s="747">
        <v>0</v>
      </c>
      <c r="M1402" s="743">
        <v>0</v>
      </c>
      <c r="N1402" s="747">
        <v>2</v>
      </c>
    </row>
    <row r="1403" spans="2:14" s="517" customFormat="1" x14ac:dyDescent="0.25">
      <c r="B1403" s="718" t="s">
        <v>27</v>
      </c>
      <c r="C1403" s="704" t="s">
        <v>1813</v>
      </c>
      <c r="D1403" s="655" t="s">
        <v>37</v>
      </c>
      <c r="E1403" s="747">
        <v>1</v>
      </c>
      <c r="F1403" s="747">
        <v>0</v>
      </c>
      <c r="G1403" s="747">
        <v>0</v>
      </c>
      <c r="H1403" s="743">
        <v>0</v>
      </c>
      <c r="I1403" s="747">
        <v>1</v>
      </c>
      <c r="J1403" s="747">
        <v>5</v>
      </c>
      <c r="K1403" s="747">
        <v>0</v>
      </c>
      <c r="L1403" s="747">
        <v>0</v>
      </c>
      <c r="M1403" s="743">
        <v>0</v>
      </c>
      <c r="N1403" s="747">
        <v>2</v>
      </c>
    </row>
    <row r="1404" spans="2:14" s="517" customFormat="1" x14ac:dyDescent="0.25">
      <c r="B1404" s="718" t="s">
        <v>27</v>
      </c>
      <c r="C1404" s="704" t="s">
        <v>1814</v>
      </c>
      <c r="D1404" s="655" t="s">
        <v>37</v>
      </c>
      <c r="E1404" s="747">
        <v>0</v>
      </c>
      <c r="F1404" s="747">
        <v>0</v>
      </c>
      <c r="G1404" s="747">
        <v>0</v>
      </c>
      <c r="H1404" s="743">
        <v>0</v>
      </c>
      <c r="I1404" s="747">
        <v>0</v>
      </c>
      <c r="J1404" s="747">
        <v>0</v>
      </c>
      <c r="K1404" s="747">
        <v>0</v>
      </c>
      <c r="L1404" s="747">
        <v>0</v>
      </c>
      <c r="M1404" s="743">
        <v>0</v>
      </c>
      <c r="N1404" s="747">
        <v>30</v>
      </c>
    </row>
    <row r="1405" spans="2:14" s="517" customFormat="1" x14ac:dyDescent="0.25">
      <c r="B1405" s="718" t="s">
        <v>27</v>
      </c>
      <c r="C1405" s="704" t="s">
        <v>1815</v>
      </c>
      <c r="D1405" s="655" t="s">
        <v>37</v>
      </c>
      <c r="E1405" s="747">
        <v>0</v>
      </c>
      <c r="F1405" s="747">
        <v>0</v>
      </c>
      <c r="G1405" s="747">
        <v>0</v>
      </c>
      <c r="H1405" s="743">
        <v>0</v>
      </c>
      <c r="I1405" s="747">
        <v>4</v>
      </c>
      <c r="J1405" s="747">
        <v>0</v>
      </c>
      <c r="K1405" s="747">
        <v>0</v>
      </c>
      <c r="L1405" s="747">
        <v>0</v>
      </c>
      <c r="M1405" s="743">
        <v>0</v>
      </c>
      <c r="N1405" s="747">
        <v>10</v>
      </c>
    </row>
    <row r="1406" spans="2:14" s="517" customFormat="1" x14ac:dyDescent="0.25">
      <c r="B1406" s="718" t="s">
        <v>27</v>
      </c>
      <c r="C1406" s="704" t="s">
        <v>1816</v>
      </c>
      <c r="D1406" s="655" t="s">
        <v>37</v>
      </c>
      <c r="E1406" s="747">
        <v>0</v>
      </c>
      <c r="F1406" s="747">
        <v>0</v>
      </c>
      <c r="G1406" s="747">
        <v>0</v>
      </c>
      <c r="H1406" s="743">
        <v>0</v>
      </c>
      <c r="I1406" s="747">
        <v>4</v>
      </c>
      <c r="J1406" s="747">
        <v>0</v>
      </c>
      <c r="K1406" s="747">
        <v>0</v>
      </c>
      <c r="L1406" s="747">
        <v>0</v>
      </c>
      <c r="M1406" s="743">
        <v>0</v>
      </c>
      <c r="N1406" s="747">
        <v>10</v>
      </c>
    </row>
    <row r="1407" spans="2:14" s="517" customFormat="1" x14ac:dyDescent="0.25">
      <c r="B1407" s="718" t="s">
        <v>27</v>
      </c>
      <c r="C1407" s="704" t="s">
        <v>1817</v>
      </c>
      <c r="D1407" s="655" t="s">
        <v>37</v>
      </c>
      <c r="E1407" s="747">
        <v>0</v>
      </c>
      <c r="F1407" s="747">
        <v>0</v>
      </c>
      <c r="G1407" s="747">
        <v>0</v>
      </c>
      <c r="H1407" s="743">
        <v>0</v>
      </c>
      <c r="I1407" s="747">
        <v>2</v>
      </c>
      <c r="J1407" s="747">
        <v>0</v>
      </c>
      <c r="K1407" s="747">
        <v>0</v>
      </c>
      <c r="L1407" s="747">
        <v>0</v>
      </c>
      <c r="M1407" s="743">
        <v>0</v>
      </c>
      <c r="N1407" s="747">
        <v>5</v>
      </c>
    </row>
    <row r="1408" spans="2:14" s="517" customFormat="1" x14ac:dyDescent="0.25">
      <c r="B1408" s="718" t="s">
        <v>27</v>
      </c>
      <c r="C1408" s="704" t="s">
        <v>1818</v>
      </c>
      <c r="D1408" s="655" t="s">
        <v>37</v>
      </c>
      <c r="E1408" s="747">
        <v>0</v>
      </c>
      <c r="F1408" s="747">
        <v>0</v>
      </c>
      <c r="G1408" s="747">
        <v>0</v>
      </c>
      <c r="H1408" s="743">
        <v>0</v>
      </c>
      <c r="I1408" s="747">
        <v>2</v>
      </c>
      <c r="J1408" s="747">
        <v>0</v>
      </c>
      <c r="K1408" s="747">
        <v>0</v>
      </c>
      <c r="L1408" s="747">
        <v>0</v>
      </c>
      <c r="M1408" s="743">
        <v>0</v>
      </c>
      <c r="N1408" s="747">
        <v>3</v>
      </c>
    </row>
    <row r="1409" spans="2:14" s="517" customFormat="1" x14ac:dyDescent="0.25">
      <c r="B1409" s="718" t="s">
        <v>27</v>
      </c>
      <c r="C1409" s="704" t="s">
        <v>1819</v>
      </c>
      <c r="D1409" s="655" t="s">
        <v>37</v>
      </c>
      <c r="E1409" s="747">
        <v>0</v>
      </c>
      <c r="F1409" s="747">
        <v>0</v>
      </c>
      <c r="G1409" s="747">
        <v>0</v>
      </c>
      <c r="H1409" s="743">
        <v>0</v>
      </c>
      <c r="I1409" s="747">
        <v>1</v>
      </c>
      <c r="J1409" s="747">
        <v>0</v>
      </c>
      <c r="K1409" s="747">
        <v>0</v>
      </c>
      <c r="L1409" s="747">
        <v>0</v>
      </c>
      <c r="M1409" s="743">
        <v>0</v>
      </c>
      <c r="N1409" s="747">
        <v>3</v>
      </c>
    </row>
    <row r="1410" spans="2:14" s="517" customFormat="1" x14ac:dyDescent="0.25">
      <c r="B1410" s="718" t="s">
        <v>27</v>
      </c>
      <c r="C1410" s="704" t="s">
        <v>1868</v>
      </c>
      <c r="D1410" s="655" t="s">
        <v>37</v>
      </c>
      <c r="E1410" s="747">
        <v>0</v>
      </c>
      <c r="F1410" s="747">
        <v>0</v>
      </c>
      <c r="G1410" s="747">
        <v>0</v>
      </c>
      <c r="H1410" s="743">
        <v>0</v>
      </c>
      <c r="I1410" s="747">
        <v>0</v>
      </c>
      <c r="J1410" s="747">
        <v>0</v>
      </c>
      <c r="K1410" s="747">
        <v>0</v>
      </c>
      <c r="L1410" s="747">
        <v>0</v>
      </c>
      <c r="M1410" s="743">
        <v>0</v>
      </c>
      <c r="N1410" s="747">
        <v>5</v>
      </c>
    </row>
    <row r="1411" spans="2:14" s="517" customFormat="1" x14ac:dyDescent="0.25">
      <c r="B1411" s="718" t="s">
        <v>27</v>
      </c>
      <c r="C1411" s="704" t="s">
        <v>1820</v>
      </c>
      <c r="D1411" s="655" t="s">
        <v>37</v>
      </c>
      <c r="E1411" s="747">
        <v>0</v>
      </c>
      <c r="F1411" s="747">
        <v>0</v>
      </c>
      <c r="G1411" s="747">
        <v>0</v>
      </c>
      <c r="H1411" s="743">
        <v>0</v>
      </c>
      <c r="I1411" s="747">
        <v>2</v>
      </c>
      <c r="J1411" s="747">
        <v>0</v>
      </c>
      <c r="K1411" s="747">
        <v>0</v>
      </c>
      <c r="L1411" s="747">
        <v>0</v>
      </c>
      <c r="M1411" s="743">
        <v>0</v>
      </c>
      <c r="N1411" s="747">
        <v>10</v>
      </c>
    </row>
    <row r="1412" spans="2:14" s="517" customFormat="1" x14ac:dyDescent="0.25">
      <c r="B1412" s="718" t="s">
        <v>27</v>
      </c>
      <c r="C1412" s="704" t="s">
        <v>1821</v>
      </c>
      <c r="D1412" s="655" t="s">
        <v>37</v>
      </c>
      <c r="E1412" s="747">
        <v>0</v>
      </c>
      <c r="F1412" s="747">
        <v>0</v>
      </c>
      <c r="G1412" s="747">
        <v>0</v>
      </c>
      <c r="H1412" s="743">
        <v>0</v>
      </c>
      <c r="I1412" s="747">
        <v>2</v>
      </c>
      <c r="J1412" s="747">
        <v>0</v>
      </c>
      <c r="K1412" s="747">
        <v>0</v>
      </c>
      <c r="L1412" s="747">
        <v>0</v>
      </c>
      <c r="M1412" s="743">
        <v>0</v>
      </c>
      <c r="N1412" s="747">
        <v>12</v>
      </c>
    </row>
    <row r="1413" spans="2:14" s="517" customFormat="1" x14ac:dyDescent="0.25">
      <c r="B1413" s="718" t="s">
        <v>27</v>
      </c>
      <c r="C1413" s="704" t="s">
        <v>1822</v>
      </c>
      <c r="D1413" s="655" t="s">
        <v>37</v>
      </c>
      <c r="E1413" s="747">
        <v>0</v>
      </c>
      <c r="F1413" s="747">
        <v>0</v>
      </c>
      <c r="G1413" s="747">
        <v>0</v>
      </c>
      <c r="H1413" s="743">
        <v>0</v>
      </c>
      <c r="I1413" s="747">
        <v>14</v>
      </c>
      <c r="J1413" s="747">
        <v>3</v>
      </c>
      <c r="K1413" s="747">
        <v>0</v>
      </c>
      <c r="L1413" s="747">
        <v>0</v>
      </c>
      <c r="M1413" s="743">
        <v>0</v>
      </c>
      <c r="N1413" s="747">
        <v>30</v>
      </c>
    </row>
    <row r="1414" spans="2:14" s="517" customFormat="1" x14ac:dyDescent="0.25">
      <c r="B1414" s="718" t="s">
        <v>27</v>
      </c>
      <c r="C1414" s="704" t="s">
        <v>1823</v>
      </c>
      <c r="D1414" s="655" t="s">
        <v>37</v>
      </c>
      <c r="E1414" s="747">
        <v>0</v>
      </c>
      <c r="F1414" s="747">
        <v>0</v>
      </c>
      <c r="G1414" s="747">
        <v>0</v>
      </c>
      <c r="H1414" s="743">
        <v>0</v>
      </c>
      <c r="I1414" s="747">
        <v>8</v>
      </c>
      <c r="J1414" s="747">
        <v>3</v>
      </c>
      <c r="K1414" s="747">
        <v>0</v>
      </c>
      <c r="L1414" s="747">
        <v>0</v>
      </c>
      <c r="M1414" s="743">
        <v>0</v>
      </c>
      <c r="N1414" s="747">
        <v>20</v>
      </c>
    </row>
    <row r="1415" spans="2:14" s="517" customFormat="1" x14ac:dyDescent="0.25">
      <c r="B1415" s="718" t="s">
        <v>27</v>
      </c>
      <c r="C1415" s="704" t="s">
        <v>1824</v>
      </c>
      <c r="D1415" s="655" t="s">
        <v>37</v>
      </c>
      <c r="E1415" s="747">
        <v>0</v>
      </c>
      <c r="F1415" s="747">
        <v>0</v>
      </c>
      <c r="G1415" s="747">
        <v>0</v>
      </c>
      <c r="H1415" s="743">
        <v>0</v>
      </c>
      <c r="I1415" s="747">
        <v>18</v>
      </c>
      <c r="J1415" s="747">
        <v>0</v>
      </c>
      <c r="K1415" s="747">
        <v>0</v>
      </c>
      <c r="L1415" s="747">
        <v>0</v>
      </c>
      <c r="M1415" s="743">
        <v>0</v>
      </c>
      <c r="N1415" s="747">
        <v>50</v>
      </c>
    </row>
    <row r="1416" spans="2:14" s="517" customFormat="1" x14ac:dyDescent="0.25">
      <c r="B1416" s="718" t="s">
        <v>27</v>
      </c>
      <c r="C1416" s="704" t="s">
        <v>1825</v>
      </c>
      <c r="D1416" s="655" t="s">
        <v>37</v>
      </c>
      <c r="E1416" s="747">
        <v>0</v>
      </c>
      <c r="F1416" s="747">
        <v>0</v>
      </c>
      <c r="G1416" s="747">
        <v>0</v>
      </c>
      <c r="H1416" s="743">
        <v>0</v>
      </c>
      <c r="I1416" s="747">
        <v>10</v>
      </c>
      <c r="J1416" s="747">
        <v>0</v>
      </c>
      <c r="K1416" s="747">
        <v>0</v>
      </c>
      <c r="L1416" s="747">
        <v>0</v>
      </c>
      <c r="M1416" s="743">
        <v>0</v>
      </c>
      <c r="N1416" s="747">
        <v>50</v>
      </c>
    </row>
    <row r="1417" spans="2:14" s="517" customFormat="1" x14ac:dyDescent="0.25">
      <c r="B1417" s="718" t="s">
        <v>27</v>
      </c>
      <c r="C1417" s="704" t="s">
        <v>1826</v>
      </c>
      <c r="D1417" s="655" t="s">
        <v>37</v>
      </c>
      <c r="E1417" s="747">
        <v>0</v>
      </c>
      <c r="F1417" s="747">
        <v>0</v>
      </c>
      <c r="G1417" s="747">
        <v>0</v>
      </c>
      <c r="H1417" s="743">
        <v>0</v>
      </c>
      <c r="I1417" s="747">
        <v>8</v>
      </c>
      <c r="J1417" s="747">
        <v>0</v>
      </c>
      <c r="K1417" s="747">
        <v>0</v>
      </c>
      <c r="L1417" s="747">
        <v>0</v>
      </c>
      <c r="M1417" s="743">
        <v>0</v>
      </c>
      <c r="N1417" s="747">
        <v>40</v>
      </c>
    </row>
    <row r="1418" spans="2:14" s="517" customFormat="1" x14ac:dyDescent="0.25">
      <c r="B1418" s="718" t="s">
        <v>27</v>
      </c>
      <c r="C1418" s="704" t="s">
        <v>1827</v>
      </c>
      <c r="D1418" s="655" t="s">
        <v>37</v>
      </c>
      <c r="E1418" s="747">
        <v>0</v>
      </c>
      <c r="F1418" s="747">
        <v>0</v>
      </c>
      <c r="G1418" s="747">
        <v>0</v>
      </c>
      <c r="H1418" s="743">
        <v>0</v>
      </c>
      <c r="I1418" s="747">
        <v>5</v>
      </c>
      <c r="J1418" s="747">
        <v>0</v>
      </c>
      <c r="K1418" s="747">
        <v>0</v>
      </c>
      <c r="L1418" s="747">
        <v>0</v>
      </c>
      <c r="M1418" s="743">
        <v>0</v>
      </c>
      <c r="N1418" s="747">
        <v>25</v>
      </c>
    </row>
    <row r="1419" spans="2:14" s="517" customFormat="1" x14ac:dyDescent="0.25">
      <c r="B1419" s="718" t="s">
        <v>27</v>
      </c>
      <c r="C1419" s="704" t="s">
        <v>1828</v>
      </c>
      <c r="D1419" s="655" t="s">
        <v>37</v>
      </c>
      <c r="E1419" s="747">
        <v>0</v>
      </c>
      <c r="F1419" s="747">
        <v>0</v>
      </c>
      <c r="G1419" s="747">
        <v>0</v>
      </c>
      <c r="H1419" s="743">
        <v>0</v>
      </c>
      <c r="I1419" s="747">
        <v>4</v>
      </c>
      <c r="J1419" s="747">
        <v>0</v>
      </c>
      <c r="K1419" s="747">
        <v>0</v>
      </c>
      <c r="L1419" s="747">
        <v>0</v>
      </c>
      <c r="M1419" s="743">
        <v>0</v>
      </c>
      <c r="N1419" s="747">
        <v>10</v>
      </c>
    </row>
    <row r="1420" spans="2:14" s="517" customFormat="1" x14ac:dyDescent="0.25">
      <c r="B1420" s="718" t="s">
        <v>27</v>
      </c>
      <c r="C1420" s="704" t="s">
        <v>1829</v>
      </c>
      <c r="D1420" s="655" t="s">
        <v>37</v>
      </c>
      <c r="E1420" s="747">
        <v>0</v>
      </c>
      <c r="F1420" s="747">
        <v>0</v>
      </c>
      <c r="G1420" s="747">
        <v>0</v>
      </c>
      <c r="H1420" s="743">
        <v>0</v>
      </c>
      <c r="I1420" s="747">
        <v>2</v>
      </c>
      <c r="J1420" s="747">
        <v>2</v>
      </c>
      <c r="K1420" s="747">
        <v>0</v>
      </c>
      <c r="L1420" s="747">
        <v>0</v>
      </c>
      <c r="M1420" s="743">
        <v>0</v>
      </c>
      <c r="N1420" s="747">
        <v>10</v>
      </c>
    </row>
    <row r="1421" spans="2:14" s="517" customFormat="1" x14ac:dyDescent="0.25">
      <c r="B1421" s="718" t="s">
        <v>27</v>
      </c>
      <c r="C1421" s="704" t="s">
        <v>1830</v>
      </c>
      <c r="D1421" s="655" t="s">
        <v>37</v>
      </c>
      <c r="E1421" s="747">
        <v>0</v>
      </c>
      <c r="F1421" s="747">
        <v>0</v>
      </c>
      <c r="G1421" s="747">
        <v>0</v>
      </c>
      <c r="H1421" s="743">
        <v>0</v>
      </c>
      <c r="I1421" s="747">
        <v>18</v>
      </c>
      <c r="J1421" s="747">
        <v>5</v>
      </c>
      <c r="K1421" s="747">
        <v>0</v>
      </c>
      <c r="L1421" s="747">
        <v>0</v>
      </c>
      <c r="M1421" s="743">
        <v>0</v>
      </c>
      <c r="N1421" s="747">
        <v>30</v>
      </c>
    </row>
    <row r="1422" spans="2:14" s="517" customFormat="1" x14ac:dyDescent="0.25">
      <c r="B1422" s="718" t="s">
        <v>27</v>
      </c>
      <c r="C1422" s="704" t="s">
        <v>1831</v>
      </c>
      <c r="D1422" s="655" t="s">
        <v>37</v>
      </c>
      <c r="E1422" s="747">
        <v>0</v>
      </c>
      <c r="F1422" s="747">
        <v>0</v>
      </c>
      <c r="G1422" s="747">
        <v>0</v>
      </c>
      <c r="H1422" s="743">
        <v>0</v>
      </c>
      <c r="I1422" s="747">
        <v>10</v>
      </c>
      <c r="J1422" s="747">
        <v>3</v>
      </c>
      <c r="K1422" s="747">
        <v>0</v>
      </c>
      <c r="L1422" s="747">
        <v>0</v>
      </c>
      <c r="M1422" s="743">
        <v>0</v>
      </c>
      <c r="N1422" s="747">
        <v>30</v>
      </c>
    </row>
    <row r="1423" spans="2:14" s="517" customFormat="1" x14ac:dyDescent="0.25">
      <c r="B1423" s="718" t="s">
        <v>27</v>
      </c>
      <c r="C1423" s="704" t="s">
        <v>1832</v>
      </c>
      <c r="D1423" s="655" t="s">
        <v>37</v>
      </c>
      <c r="E1423" s="747">
        <v>0</v>
      </c>
      <c r="F1423" s="747">
        <v>0</v>
      </c>
      <c r="G1423" s="747">
        <v>0</v>
      </c>
      <c r="H1423" s="743">
        <v>0</v>
      </c>
      <c r="I1423" s="747">
        <v>8</v>
      </c>
      <c r="J1423" s="747">
        <v>3</v>
      </c>
      <c r="K1423" s="747">
        <v>0</v>
      </c>
      <c r="L1423" s="747">
        <v>0</v>
      </c>
      <c r="M1423" s="743">
        <v>0</v>
      </c>
      <c r="N1423" s="747">
        <v>20</v>
      </c>
    </row>
    <row r="1424" spans="2:14" s="517" customFormat="1" x14ac:dyDescent="0.25">
      <c r="B1424" s="718" t="s">
        <v>27</v>
      </c>
      <c r="C1424" s="704" t="s">
        <v>1833</v>
      </c>
      <c r="D1424" s="655" t="s">
        <v>37</v>
      </c>
      <c r="E1424" s="747">
        <v>0</v>
      </c>
      <c r="F1424" s="747">
        <v>0</v>
      </c>
      <c r="G1424" s="747">
        <v>0</v>
      </c>
      <c r="H1424" s="743">
        <v>0</v>
      </c>
      <c r="I1424" s="747">
        <v>5</v>
      </c>
      <c r="J1424" s="747">
        <v>5</v>
      </c>
      <c r="K1424" s="747">
        <v>0</v>
      </c>
      <c r="L1424" s="747">
        <v>0</v>
      </c>
      <c r="M1424" s="743">
        <v>0</v>
      </c>
      <c r="N1424" s="747">
        <v>15</v>
      </c>
    </row>
    <row r="1425" spans="2:14" s="517" customFormat="1" x14ac:dyDescent="0.25">
      <c r="B1425" s="718" t="s">
        <v>27</v>
      </c>
      <c r="C1425" s="704" t="s">
        <v>1834</v>
      </c>
      <c r="D1425" s="655" t="s">
        <v>37</v>
      </c>
      <c r="E1425" s="747">
        <v>0</v>
      </c>
      <c r="F1425" s="747">
        <v>0</v>
      </c>
      <c r="G1425" s="747">
        <v>0</v>
      </c>
      <c r="H1425" s="743">
        <v>0</v>
      </c>
      <c r="I1425" s="747">
        <v>4</v>
      </c>
      <c r="J1425" s="747">
        <v>4</v>
      </c>
      <c r="K1425" s="747">
        <v>0</v>
      </c>
      <c r="L1425" s="747">
        <v>0</v>
      </c>
      <c r="M1425" s="743">
        <v>0</v>
      </c>
      <c r="N1425" s="747">
        <v>10</v>
      </c>
    </row>
    <row r="1426" spans="2:14" s="517" customFormat="1" x14ac:dyDescent="0.25">
      <c r="B1426" s="718" t="s">
        <v>27</v>
      </c>
      <c r="C1426" s="704" t="s">
        <v>1835</v>
      </c>
      <c r="D1426" s="655" t="s">
        <v>37</v>
      </c>
      <c r="E1426" s="747">
        <v>0</v>
      </c>
      <c r="F1426" s="747">
        <v>0</v>
      </c>
      <c r="G1426" s="747">
        <v>0</v>
      </c>
      <c r="H1426" s="743">
        <v>0</v>
      </c>
      <c r="I1426" s="747">
        <v>0</v>
      </c>
      <c r="J1426" s="747">
        <v>4</v>
      </c>
      <c r="K1426" s="747">
        <v>0</v>
      </c>
      <c r="L1426" s="747">
        <v>0</v>
      </c>
      <c r="M1426" s="743">
        <v>0</v>
      </c>
      <c r="N1426" s="747">
        <v>10</v>
      </c>
    </row>
    <row r="1427" spans="2:14" s="517" customFormat="1" x14ac:dyDescent="0.25">
      <c r="B1427" s="718" t="s">
        <v>27</v>
      </c>
      <c r="C1427" s="704" t="s">
        <v>1836</v>
      </c>
      <c r="D1427" s="655" t="s">
        <v>37</v>
      </c>
      <c r="E1427" s="747">
        <v>0</v>
      </c>
      <c r="F1427" s="747">
        <v>0</v>
      </c>
      <c r="G1427" s="747">
        <v>0</v>
      </c>
      <c r="H1427" s="743">
        <v>0</v>
      </c>
      <c r="I1427" s="747">
        <v>9</v>
      </c>
      <c r="J1427" s="747">
        <v>8</v>
      </c>
      <c r="K1427" s="747">
        <v>0</v>
      </c>
      <c r="L1427" s="747">
        <v>0</v>
      </c>
      <c r="M1427" s="743">
        <v>0</v>
      </c>
      <c r="N1427" s="747">
        <v>30</v>
      </c>
    </row>
    <row r="1428" spans="2:14" s="517" customFormat="1" x14ac:dyDescent="0.25">
      <c r="B1428" s="718" t="s">
        <v>27</v>
      </c>
      <c r="C1428" s="704" t="s">
        <v>1837</v>
      </c>
      <c r="D1428" s="655" t="s">
        <v>37</v>
      </c>
      <c r="E1428" s="747">
        <v>0</v>
      </c>
      <c r="F1428" s="747">
        <v>0</v>
      </c>
      <c r="G1428" s="747">
        <v>0</v>
      </c>
      <c r="H1428" s="743">
        <v>0</v>
      </c>
      <c r="I1428" s="747">
        <v>6</v>
      </c>
      <c r="J1428" s="747">
        <v>8</v>
      </c>
      <c r="K1428" s="747">
        <v>0</v>
      </c>
      <c r="L1428" s="747">
        <v>0</v>
      </c>
      <c r="M1428" s="743">
        <v>0</v>
      </c>
      <c r="N1428" s="747">
        <v>30</v>
      </c>
    </row>
    <row r="1429" spans="2:14" s="517" customFormat="1" x14ac:dyDescent="0.25">
      <c r="B1429" s="718" t="s">
        <v>27</v>
      </c>
      <c r="C1429" s="704" t="s">
        <v>1838</v>
      </c>
      <c r="D1429" s="655" t="s">
        <v>37</v>
      </c>
      <c r="E1429" s="747">
        <v>0</v>
      </c>
      <c r="F1429" s="747">
        <v>0</v>
      </c>
      <c r="G1429" s="747">
        <v>0</v>
      </c>
      <c r="H1429" s="743">
        <v>0</v>
      </c>
      <c r="I1429" s="747">
        <v>5</v>
      </c>
      <c r="J1429" s="747">
        <v>8</v>
      </c>
      <c r="K1429" s="747">
        <v>0</v>
      </c>
      <c r="L1429" s="747">
        <v>0</v>
      </c>
      <c r="M1429" s="743">
        <v>0</v>
      </c>
      <c r="N1429" s="747">
        <v>20</v>
      </c>
    </row>
    <row r="1430" spans="2:14" s="517" customFormat="1" x14ac:dyDescent="0.25">
      <c r="B1430" s="718" t="s">
        <v>27</v>
      </c>
      <c r="C1430" s="704" t="s">
        <v>1839</v>
      </c>
      <c r="D1430" s="655" t="s">
        <v>37</v>
      </c>
      <c r="E1430" s="747">
        <v>0</v>
      </c>
      <c r="F1430" s="747">
        <v>0</v>
      </c>
      <c r="G1430" s="747">
        <v>0</v>
      </c>
      <c r="H1430" s="743">
        <v>0</v>
      </c>
      <c r="I1430" s="747">
        <v>4</v>
      </c>
      <c r="J1430" s="747">
        <v>8</v>
      </c>
      <c r="K1430" s="747">
        <v>0</v>
      </c>
      <c r="L1430" s="747">
        <v>0</v>
      </c>
      <c r="M1430" s="743">
        <v>0</v>
      </c>
      <c r="N1430" s="747">
        <v>15</v>
      </c>
    </row>
    <row r="1431" spans="2:14" s="517" customFormat="1" x14ac:dyDescent="0.25">
      <c r="B1431" s="718" t="s">
        <v>27</v>
      </c>
      <c r="C1431" s="704" t="s">
        <v>1840</v>
      </c>
      <c r="D1431" s="655" t="s">
        <v>37</v>
      </c>
      <c r="E1431" s="747">
        <v>0</v>
      </c>
      <c r="F1431" s="747">
        <v>0</v>
      </c>
      <c r="G1431" s="747">
        <v>0</v>
      </c>
      <c r="H1431" s="743">
        <v>0</v>
      </c>
      <c r="I1431" s="747">
        <v>3</v>
      </c>
      <c r="J1431" s="747">
        <v>8</v>
      </c>
      <c r="K1431" s="747">
        <v>0</v>
      </c>
      <c r="L1431" s="747">
        <v>0</v>
      </c>
      <c r="M1431" s="743">
        <v>0</v>
      </c>
      <c r="N1431" s="747">
        <v>10</v>
      </c>
    </row>
    <row r="1432" spans="2:14" s="517" customFormat="1" x14ac:dyDescent="0.25">
      <c r="B1432" s="718" t="s">
        <v>27</v>
      </c>
      <c r="C1432" s="704" t="s">
        <v>1841</v>
      </c>
      <c r="D1432" s="655" t="s">
        <v>37</v>
      </c>
      <c r="E1432" s="747">
        <v>0</v>
      </c>
      <c r="F1432" s="747">
        <v>0</v>
      </c>
      <c r="G1432" s="747">
        <v>0</v>
      </c>
      <c r="H1432" s="743">
        <v>0</v>
      </c>
      <c r="I1432" s="747">
        <v>2</v>
      </c>
      <c r="J1432" s="747">
        <v>8</v>
      </c>
      <c r="K1432" s="747">
        <v>0</v>
      </c>
      <c r="L1432" s="747">
        <v>0</v>
      </c>
      <c r="M1432" s="743">
        <v>0</v>
      </c>
      <c r="N1432" s="747">
        <v>10</v>
      </c>
    </row>
    <row r="1433" spans="2:14" s="517" customFormat="1" x14ac:dyDescent="0.25">
      <c r="B1433" s="718" t="s">
        <v>27</v>
      </c>
      <c r="C1433" s="704" t="s">
        <v>1842</v>
      </c>
      <c r="D1433" s="655" t="s">
        <v>37</v>
      </c>
      <c r="E1433" s="747">
        <v>0</v>
      </c>
      <c r="F1433" s="747">
        <v>0</v>
      </c>
      <c r="G1433" s="747">
        <v>0</v>
      </c>
      <c r="H1433" s="743">
        <v>0</v>
      </c>
      <c r="I1433" s="747">
        <v>18</v>
      </c>
      <c r="J1433" s="747">
        <v>8</v>
      </c>
      <c r="K1433" s="747">
        <v>0</v>
      </c>
      <c r="L1433" s="747">
        <v>0</v>
      </c>
      <c r="M1433" s="743">
        <v>0</v>
      </c>
      <c r="N1433" s="747">
        <v>30</v>
      </c>
    </row>
    <row r="1434" spans="2:14" s="517" customFormat="1" x14ac:dyDescent="0.25">
      <c r="B1434" s="718" t="s">
        <v>27</v>
      </c>
      <c r="C1434" s="704" t="s">
        <v>1843</v>
      </c>
      <c r="D1434" s="655" t="s">
        <v>37</v>
      </c>
      <c r="E1434" s="747">
        <v>0</v>
      </c>
      <c r="F1434" s="747">
        <v>0</v>
      </c>
      <c r="G1434" s="747">
        <v>0</v>
      </c>
      <c r="H1434" s="743">
        <v>0</v>
      </c>
      <c r="I1434" s="747">
        <v>10</v>
      </c>
      <c r="J1434" s="747">
        <v>8</v>
      </c>
      <c r="K1434" s="747">
        <v>0</v>
      </c>
      <c r="L1434" s="747">
        <v>0</v>
      </c>
      <c r="M1434" s="743">
        <v>0</v>
      </c>
      <c r="N1434" s="747">
        <v>30</v>
      </c>
    </row>
    <row r="1435" spans="2:14" s="517" customFormat="1" x14ac:dyDescent="0.25">
      <c r="B1435" s="718" t="s">
        <v>27</v>
      </c>
      <c r="C1435" s="704" t="s">
        <v>1844</v>
      </c>
      <c r="D1435" s="655" t="s">
        <v>37</v>
      </c>
      <c r="E1435" s="747">
        <v>0</v>
      </c>
      <c r="F1435" s="747">
        <v>0</v>
      </c>
      <c r="G1435" s="747">
        <v>0</v>
      </c>
      <c r="H1435" s="743">
        <v>0</v>
      </c>
      <c r="I1435" s="747">
        <v>8</v>
      </c>
      <c r="J1435" s="747">
        <v>5</v>
      </c>
      <c r="K1435" s="747">
        <v>0</v>
      </c>
      <c r="L1435" s="747">
        <v>0</v>
      </c>
      <c r="M1435" s="743">
        <v>0</v>
      </c>
      <c r="N1435" s="747">
        <v>25</v>
      </c>
    </row>
    <row r="1436" spans="2:14" s="517" customFormat="1" x14ac:dyDescent="0.25">
      <c r="B1436" s="718" t="s">
        <v>27</v>
      </c>
      <c r="C1436" s="704" t="s">
        <v>1845</v>
      </c>
      <c r="D1436" s="655" t="s">
        <v>37</v>
      </c>
      <c r="E1436" s="747">
        <v>0</v>
      </c>
      <c r="F1436" s="747">
        <v>0</v>
      </c>
      <c r="G1436" s="747">
        <v>0</v>
      </c>
      <c r="H1436" s="743">
        <v>0</v>
      </c>
      <c r="I1436" s="747">
        <v>5</v>
      </c>
      <c r="J1436" s="747">
        <v>4</v>
      </c>
      <c r="K1436" s="747">
        <v>0</v>
      </c>
      <c r="L1436" s="747">
        <v>0</v>
      </c>
      <c r="M1436" s="743">
        <v>0</v>
      </c>
      <c r="N1436" s="747">
        <v>20</v>
      </c>
    </row>
    <row r="1437" spans="2:14" s="517" customFormat="1" x14ac:dyDescent="0.25">
      <c r="B1437" s="718" t="s">
        <v>27</v>
      </c>
      <c r="C1437" s="704" t="s">
        <v>1846</v>
      </c>
      <c r="D1437" s="655" t="s">
        <v>37</v>
      </c>
      <c r="E1437" s="747">
        <v>0</v>
      </c>
      <c r="F1437" s="747">
        <v>0</v>
      </c>
      <c r="G1437" s="747">
        <v>0</v>
      </c>
      <c r="H1437" s="743">
        <v>0</v>
      </c>
      <c r="I1437" s="747">
        <v>4</v>
      </c>
      <c r="J1437" s="747">
        <v>4</v>
      </c>
      <c r="K1437" s="747">
        <v>0</v>
      </c>
      <c r="L1437" s="747">
        <v>0</v>
      </c>
      <c r="M1437" s="743">
        <v>0</v>
      </c>
      <c r="N1437" s="747">
        <v>10</v>
      </c>
    </row>
    <row r="1438" spans="2:14" s="517" customFormat="1" x14ac:dyDescent="0.25">
      <c r="B1438" s="718" t="s">
        <v>27</v>
      </c>
      <c r="C1438" s="704" t="s">
        <v>1847</v>
      </c>
      <c r="D1438" s="655" t="s">
        <v>37</v>
      </c>
      <c r="E1438" s="747">
        <v>0</v>
      </c>
      <c r="F1438" s="747">
        <v>0</v>
      </c>
      <c r="G1438" s="747">
        <v>0</v>
      </c>
      <c r="H1438" s="743">
        <v>0</v>
      </c>
      <c r="I1438" s="747">
        <v>0</v>
      </c>
      <c r="J1438" s="747">
        <v>3</v>
      </c>
      <c r="K1438" s="747">
        <v>0</v>
      </c>
      <c r="L1438" s="747">
        <v>0</v>
      </c>
      <c r="M1438" s="743">
        <v>0</v>
      </c>
      <c r="N1438" s="747">
        <v>10</v>
      </c>
    </row>
    <row r="1439" spans="2:14" s="517" customFormat="1" x14ac:dyDescent="0.25">
      <c r="B1439" s="718" t="s">
        <v>27</v>
      </c>
      <c r="C1439" s="704" t="s">
        <v>1848</v>
      </c>
      <c r="D1439" s="655" t="s">
        <v>37</v>
      </c>
      <c r="E1439" s="747">
        <v>0</v>
      </c>
      <c r="F1439" s="747">
        <v>0</v>
      </c>
      <c r="G1439" s="747">
        <v>0</v>
      </c>
      <c r="H1439" s="743">
        <v>0</v>
      </c>
      <c r="I1439" s="747">
        <v>2</v>
      </c>
      <c r="J1439" s="747">
        <v>0</v>
      </c>
      <c r="K1439" s="747">
        <v>0</v>
      </c>
      <c r="L1439" s="747">
        <v>0</v>
      </c>
      <c r="M1439" s="743">
        <v>0</v>
      </c>
      <c r="N1439" s="747">
        <v>5</v>
      </c>
    </row>
    <row r="1440" spans="2:14" s="517" customFormat="1" x14ac:dyDescent="0.25">
      <c r="B1440" s="718" t="s">
        <v>27</v>
      </c>
      <c r="C1440" s="704" t="s">
        <v>1849</v>
      </c>
      <c r="D1440" s="655" t="s">
        <v>37</v>
      </c>
      <c r="E1440" s="747">
        <v>0</v>
      </c>
      <c r="F1440" s="747">
        <v>0</v>
      </c>
      <c r="G1440" s="747">
        <v>0</v>
      </c>
      <c r="H1440" s="743">
        <v>0</v>
      </c>
      <c r="I1440" s="747">
        <v>3</v>
      </c>
      <c r="J1440" s="747">
        <v>0</v>
      </c>
      <c r="K1440" s="747">
        <v>0</v>
      </c>
      <c r="L1440" s="747">
        <v>0</v>
      </c>
      <c r="M1440" s="743">
        <v>0</v>
      </c>
      <c r="N1440" s="747">
        <v>7</v>
      </c>
    </row>
    <row r="1441" spans="2:14" s="517" customFormat="1" x14ac:dyDescent="0.25">
      <c r="B1441" s="718" t="s">
        <v>27</v>
      </c>
      <c r="C1441" s="704" t="s">
        <v>1850</v>
      </c>
      <c r="D1441" s="655" t="s">
        <v>37</v>
      </c>
      <c r="E1441" s="747">
        <v>0</v>
      </c>
      <c r="F1441" s="747">
        <v>0</v>
      </c>
      <c r="G1441" s="747">
        <v>0</v>
      </c>
      <c r="H1441" s="743">
        <v>0</v>
      </c>
      <c r="I1441" s="747">
        <v>2</v>
      </c>
      <c r="J1441" s="747">
        <v>0</v>
      </c>
      <c r="K1441" s="747">
        <v>0</v>
      </c>
      <c r="L1441" s="747">
        <v>0</v>
      </c>
      <c r="M1441" s="743">
        <v>0</v>
      </c>
      <c r="N1441" s="747">
        <v>5</v>
      </c>
    </row>
    <row r="1442" spans="2:14" s="517" customFormat="1" x14ac:dyDescent="0.25">
      <c r="B1442" s="718" t="s">
        <v>27</v>
      </c>
      <c r="C1442" s="704" t="s">
        <v>1851</v>
      </c>
      <c r="D1442" s="655" t="s">
        <v>37</v>
      </c>
      <c r="E1442" s="747">
        <v>0</v>
      </c>
      <c r="F1442" s="747">
        <v>0</v>
      </c>
      <c r="G1442" s="747">
        <v>0</v>
      </c>
      <c r="H1442" s="743">
        <v>0</v>
      </c>
      <c r="I1442" s="747">
        <v>0</v>
      </c>
      <c r="J1442" s="747">
        <v>0</v>
      </c>
      <c r="K1442" s="747">
        <v>0</v>
      </c>
      <c r="L1442" s="747">
        <v>0</v>
      </c>
      <c r="M1442" s="743">
        <v>0</v>
      </c>
      <c r="N1442" s="747">
        <v>6</v>
      </c>
    </row>
    <row r="1443" spans="2:14" s="517" customFormat="1" x14ac:dyDescent="0.25">
      <c r="B1443" s="718" t="s">
        <v>27</v>
      </c>
      <c r="C1443" s="704" t="s">
        <v>1852</v>
      </c>
      <c r="D1443" s="655" t="s">
        <v>37</v>
      </c>
      <c r="E1443" s="747">
        <v>0</v>
      </c>
      <c r="F1443" s="747">
        <v>0</v>
      </c>
      <c r="G1443" s="747">
        <v>0</v>
      </c>
      <c r="H1443" s="743">
        <v>0</v>
      </c>
      <c r="I1443" s="747">
        <v>4</v>
      </c>
      <c r="J1443" s="747">
        <v>0</v>
      </c>
      <c r="K1443" s="747">
        <v>0</v>
      </c>
      <c r="L1443" s="747">
        <v>0</v>
      </c>
      <c r="M1443" s="743">
        <v>0</v>
      </c>
      <c r="N1443" s="747">
        <v>8</v>
      </c>
    </row>
    <row r="1444" spans="2:14" s="517" customFormat="1" x14ac:dyDescent="0.25">
      <c r="B1444" s="718" t="s">
        <v>27</v>
      </c>
      <c r="C1444" s="704" t="s">
        <v>1853</v>
      </c>
      <c r="D1444" s="655" t="s">
        <v>37</v>
      </c>
      <c r="E1444" s="747">
        <v>0</v>
      </c>
      <c r="F1444" s="747">
        <v>0</v>
      </c>
      <c r="G1444" s="747">
        <v>0</v>
      </c>
      <c r="H1444" s="743">
        <v>0</v>
      </c>
      <c r="I1444" s="747">
        <v>0</v>
      </c>
      <c r="J1444" s="747">
        <v>0</v>
      </c>
      <c r="K1444" s="747">
        <v>0</v>
      </c>
      <c r="L1444" s="747">
        <v>0</v>
      </c>
      <c r="M1444" s="743">
        <v>0</v>
      </c>
      <c r="N1444" s="747">
        <v>3</v>
      </c>
    </row>
    <row r="1445" spans="2:14" s="517" customFormat="1" x14ac:dyDescent="0.25">
      <c r="B1445" s="718" t="s">
        <v>27</v>
      </c>
      <c r="C1445" s="704" t="s">
        <v>1854</v>
      </c>
      <c r="D1445" s="655" t="s">
        <v>37</v>
      </c>
      <c r="E1445" s="747">
        <v>0</v>
      </c>
      <c r="F1445" s="747">
        <v>0</v>
      </c>
      <c r="G1445" s="747">
        <v>0</v>
      </c>
      <c r="H1445" s="743">
        <v>0</v>
      </c>
      <c r="I1445" s="747">
        <v>2</v>
      </c>
      <c r="J1445" s="747">
        <v>0</v>
      </c>
      <c r="K1445" s="747">
        <v>0</v>
      </c>
      <c r="L1445" s="747">
        <v>0</v>
      </c>
      <c r="M1445" s="743">
        <v>0</v>
      </c>
      <c r="N1445" s="747">
        <v>6</v>
      </c>
    </row>
    <row r="1446" spans="2:14" s="517" customFormat="1" x14ac:dyDescent="0.25">
      <c r="B1446" s="718" t="s">
        <v>27</v>
      </c>
      <c r="C1446" s="704" t="s">
        <v>1855</v>
      </c>
      <c r="D1446" s="655" t="s">
        <v>37</v>
      </c>
      <c r="E1446" s="747">
        <v>0</v>
      </c>
      <c r="F1446" s="747">
        <v>0</v>
      </c>
      <c r="G1446" s="747">
        <v>0</v>
      </c>
      <c r="H1446" s="743">
        <v>0</v>
      </c>
      <c r="I1446" s="747">
        <v>1</v>
      </c>
      <c r="J1446" s="747">
        <v>0</v>
      </c>
      <c r="K1446" s="747">
        <v>0</v>
      </c>
      <c r="L1446" s="747">
        <v>0</v>
      </c>
      <c r="M1446" s="743">
        <v>0</v>
      </c>
      <c r="N1446" s="747">
        <v>3</v>
      </c>
    </row>
    <row r="1447" spans="2:14" s="517" customFormat="1" x14ac:dyDescent="0.25">
      <c r="B1447" s="718" t="s">
        <v>27</v>
      </c>
      <c r="C1447" s="704" t="s">
        <v>1856</v>
      </c>
      <c r="D1447" s="655" t="s">
        <v>37</v>
      </c>
      <c r="E1447" s="747">
        <v>0</v>
      </c>
      <c r="F1447" s="747">
        <v>0</v>
      </c>
      <c r="G1447" s="747">
        <v>0</v>
      </c>
      <c r="H1447" s="743">
        <v>0</v>
      </c>
      <c r="I1447" s="747">
        <v>0</v>
      </c>
      <c r="J1447" s="747">
        <v>0</v>
      </c>
      <c r="K1447" s="747">
        <v>0</v>
      </c>
      <c r="L1447" s="747">
        <v>0</v>
      </c>
      <c r="M1447" s="743">
        <v>0</v>
      </c>
      <c r="N1447" s="747">
        <v>2</v>
      </c>
    </row>
    <row r="1448" spans="2:14" s="517" customFormat="1" x14ac:dyDescent="0.25">
      <c r="B1448" s="718" t="s">
        <v>27</v>
      </c>
      <c r="C1448" s="704" t="s">
        <v>1857</v>
      </c>
      <c r="D1448" s="655" t="s">
        <v>37</v>
      </c>
      <c r="E1448" s="747">
        <v>0</v>
      </c>
      <c r="F1448" s="747">
        <v>0</v>
      </c>
      <c r="G1448" s="747">
        <v>0</v>
      </c>
      <c r="H1448" s="743">
        <v>0</v>
      </c>
      <c r="I1448" s="747">
        <v>2</v>
      </c>
      <c r="J1448" s="747">
        <v>0</v>
      </c>
      <c r="K1448" s="747">
        <v>0</v>
      </c>
      <c r="L1448" s="747">
        <v>0</v>
      </c>
      <c r="M1448" s="743">
        <v>0</v>
      </c>
      <c r="N1448" s="747">
        <v>4</v>
      </c>
    </row>
    <row r="1449" spans="2:14" s="517" customFormat="1" x14ac:dyDescent="0.25">
      <c r="B1449" s="718" t="s">
        <v>27</v>
      </c>
      <c r="C1449" s="704" t="s">
        <v>1858</v>
      </c>
      <c r="D1449" s="655" t="s">
        <v>37</v>
      </c>
      <c r="E1449" s="747">
        <v>0</v>
      </c>
      <c r="F1449" s="747">
        <v>0</v>
      </c>
      <c r="G1449" s="747">
        <v>0</v>
      </c>
      <c r="H1449" s="743">
        <v>0</v>
      </c>
      <c r="I1449" s="747">
        <v>2</v>
      </c>
      <c r="J1449" s="747">
        <v>0</v>
      </c>
      <c r="K1449" s="747">
        <v>0</v>
      </c>
      <c r="L1449" s="747">
        <v>0</v>
      </c>
      <c r="M1449" s="743">
        <v>0</v>
      </c>
      <c r="N1449" s="747">
        <v>8</v>
      </c>
    </row>
    <row r="1450" spans="2:14" s="517" customFormat="1" x14ac:dyDescent="0.25">
      <c r="B1450" s="718" t="s">
        <v>27</v>
      </c>
      <c r="C1450" s="704" t="s">
        <v>1859</v>
      </c>
      <c r="D1450" s="655" t="s">
        <v>37</v>
      </c>
      <c r="E1450" s="747">
        <v>0</v>
      </c>
      <c r="F1450" s="747">
        <v>0</v>
      </c>
      <c r="G1450" s="747">
        <v>0</v>
      </c>
      <c r="H1450" s="743">
        <v>0</v>
      </c>
      <c r="I1450" s="747">
        <v>1</v>
      </c>
      <c r="J1450" s="747">
        <v>0</v>
      </c>
      <c r="K1450" s="747">
        <v>0</v>
      </c>
      <c r="L1450" s="747">
        <v>0</v>
      </c>
      <c r="M1450" s="743">
        <v>0</v>
      </c>
      <c r="N1450" s="747">
        <v>2</v>
      </c>
    </row>
    <row r="1451" spans="2:14" s="517" customFormat="1" x14ac:dyDescent="0.25">
      <c r="B1451" s="718" t="s">
        <v>27</v>
      </c>
      <c r="C1451" s="704" t="s">
        <v>1860</v>
      </c>
      <c r="D1451" s="655" t="s">
        <v>37</v>
      </c>
      <c r="E1451" s="747">
        <v>0</v>
      </c>
      <c r="F1451" s="747">
        <v>0</v>
      </c>
      <c r="G1451" s="747">
        <v>0</v>
      </c>
      <c r="H1451" s="743">
        <v>0</v>
      </c>
      <c r="I1451" s="747">
        <v>0</v>
      </c>
      <c r="J1451" s="747">
        <v>0</v>
      </c>
      <c r="K1451" s="747">
        <v>0</v>
      </c>
      <c r="L1451" s="747">
        <v>0</v>
      </c>
      <c r="M1451" s="743">
        <v>0</v>
      </c>
      <c r="N1451" s="747">
        <v>3</v>
      </c>
    </row>
    <row r="1452" spans="2:14" s="517" customFormat="1" x14ac:dyDescent="0.25">
      <c r="B1452" s="718" t="s">
        <v>27</v>
      </c>
      <c r="C1452" s="704" t="s">
        <v>1861</v>
      </c>
      <c r="D1452" s="655" t="s">
        <v>37</v>
      </c>
      <c r="E1452" s="747">
        <v>0</v>
      </c>
      <c r="F1452" s="747">
        <v>0</v>
      </c>
      <c r="G1452" s="747">
        <v>0</v>
      </c>
      <c r="H1452" s="743">
        <v>0</v>
      </c>
      <c r="I1452" s="747">
        <v>2</v>
      </c>
      <c r="J1452" s="747">
        <v>0</v>
      </c>
      <c r="K1452" s="747">
        <v>0</v>
      </c>
      <c r="L1452" s="747">
        <v>0</v>
      </c>
      <c r="M1452" s="743">
        <v>0</v>
      </c>
      <c r="N1452" s="747">
        <v>6</v>
      </c>
    </row>
    <row r="1453" spans="2:14" s="517" customFormat="1" x14ac:dyDescent="0.25">
      <c r="B1453" s="718" t="s">
        <v>27</v>
      </c>
      <c r="C1453" s="704" t="s">
        <v>1862</v>
      </c>
      <c r="D1453" s="655" t="s">
        <v>37</v>
      </c>
      <c r="E1453" s="747">
        <v>0</v>
      </c>
      <c r="F1453" s="747">
        <v>0</v>
      </c>
      <c r="G1453" s="747">
        <v>0</v>
      </c>
      <c r="H1453" s="743">
        <v>0</v>
      </c>
      <c r="I1453" s="747">
        <v>2</v>
      </c>
      <c r="J1453" s="747">
        <v>0</v>
      </c>
      <c r="K1453" s="747">
        <v>0</v>
      </c>
      <c r="L1453" s="747">
        <v>0</v>
      </c>
      <c r="M1453" s="743">
        <v>0</v>
      </c>
      <c r="N1453" s="747">
        <v>4</v>
      </c>
    </row>
    <row r="1454" spans="2:14" s="517" customFormat="1" x14ac:dyDescent="0.25">
      <c r="B1454" s="718" t="s">
        <v>27</v>
      </c>
      <c r="C1454" s="704" t="s">
        <v>1863</v>
      </c>
      <c r="D1454" s="655" t="s">
        <v>37</v>
      </c>
      <c r="E1454" s="747">
        <v>0</v>
      </c>
      <c r="F1454" s="747">
        <v>0</v>
      </c>
      <c r="G1454" s="747">
        <v>0</v>
      </c>
      <c r="H1454" s="743">
        <v>0</v>
      </c>
      <c r="I1454" s="747">
        <v>1</v>
      </c>
      <c r="J1454" s="747">
        <v>0</v>
      </c>
      <c r="K1454" s="747">
        <v>0</v>
      </c>
      <c r="L1454" s="747">
        <v>0</v>
      </c>
      <c r="M1454" s="743">
        <v>0</v>
      </c>
      <c r="N1454" s="747">
        <v>1</v>
      </c>
    </row>
    <row r="1455" spans="2:14" s="517" customFormat="1" x14ac:dyDescent="0.25">
      <c r="B1455" s="718" t="s">
        <v>27</v>
      </c>
      <c r="C1455" s="704" t="s">
        <v>1864</v>
      </c>
      <c r="D1455" s="655" t="s">
        <v>37</v>
      </c>
      <c r="E1455" s="747">
        <v>0</v>
      </c>
      <c r="F1455" s="747">
        <v>0</v>
      </c>
      <c r="G1455" s="747">
        <v>0</v>
      </c>
      <c r="H1455" s="743">
        <v>0</v>
      </c>
      <c r="I1455" s="747">
        <v>1</v>
      </c>
      <c r="J1455" s="747">
        <v>0</v>
      </c>
      <c r="K1455" s="747">
        <v>0</v>
      </c>
      <c r="L1455" s="747">
        <v>0</v>
      </c>
      <c r="M1455" s="743">
        <v>0</v>
      </c>
      <c r="N1455" s="747">
        <v>3</v>
      </c>
    </row>
    <row r="1456" spans="2:14" s="517" customFormat="1" x14ac:dyDescent="0.25">
      <c r="B1456" s="657" t="s">
        <v>27</v>
      </c>
      <c r="C1456" s="704" t="s">
        <v>1865</v>
      </c>
      <c r="D1456" s="655" t="s">
        <v>37</v>
      </c>
      <c r="E1456" s="747">
        <v>0</v>
      </c>
      <c r="F1456" s="747">
        <v>0</v>
      </c>
      <c r="G1456" s="747">
        <v>0</v>
      </c>
      <c r="H1456" s="743">
        <v>0</v>
      </c>
      <c r="I1456" s="747">
        <v>4</v>
      </c>
      <c r="J1456" s="747">
        <v>0</v>
      </c>
      <c r="K1456" s="747">
        <v>0</v>
      </c>
      <c r="L1456" s="747">
        <v>0</v>
      </c>
      <c r="M1456" s="743">
        <v>0</v>
      </c>
      <c r="N1456" s="747">
        <v>5</v>
      </c>
    </row>
    <row r="1457" spans="2:14" s="517" customFormat="1" x14ac:dyDescent="0.25">
      <c r="B1457" s="362" t="s">
        <v>1635</v>
      </c>
      <c r="C1457" s="658" t="s">
        <v>69</v>
      </c>
      <c r="D1457" s="655" t="s">
        <v>37</v>
      </c>
      <c r="E1457" s="747">
        <v>0</v>
      </c>
      <c r="F1457" s="747">
        <v>20</v>
      </c>
      <c r="G1457" s="747">
        <v>0</v>
      </c>
      <c r="H1457" s="743">
        <v>0</v>
      </c>
      <c r="I1457" s="747">
        <v>0</v>
      </c>
      <c r="J1457" s="747">
        <v>20</v>
      </c>
      <c r="K1457" s="747">
        <v>80</v>
      </c>
      <c r="L1457" s="747">
        <v>0</v>
      </c>
      <c r="M1457" s="743">
        <v>0</v>
      </c>
      <c r="N1457" s="747">
        <v>0</v>
      </c>
    </row>
    <row r="1458" spans="2:14" s="517" customFormat="1" x14ac:dyDescent="0.25">
      <c r="B1458" s="718" t="s">
        <v>1635</v>
      </c>
      <c r="C1458" s="658" t="s">
        <v>73</v>
      </c>
      <c r="D1458" s="655" t="s">
        <v>37</v>
      </c>
      <c r="E1458" s="747">
        <v>0</v>
      </c>
      <c r="F1458" s="747">
        <v>4</v>
      </c>
      <c r="G1458" s="747">
        <v>0</v>
      </c>
      <c r="H1458" s="743">
        <v>0</v>
      </c>
      <c r="I1458" s="747">
        <v>0</v>
      </c>
      <c r="J1458" s="747">
        <v>30</v>
      </c>
      <c r="K1458" s="747">
        <v>15</v>
      </c>
      <c r="L1458" s="747">
        <v>0</v>
      </c>
      <c r="M1458" s="743">
        <v>0</v>
      </c>
      <c r="N1458" s="747">
        <v>0</v>
      </c>
    </row>
    <row r="1459" spans="2:14" s="517" customFormat="1" x14ac:dyDescent="0.25">
      <c r="B1459" s="718" t="s">
        <v>1635</v>
      </c>
      <c r="C1459" s="658" t="s">
        <v>70</v>
      </c>
      <c r="D1459" s="655" t="s">
        <v>37</v>
      </c>
      <c r="E1459" s="747">
        <v>0</v>
      </c>
      <c r="F1459" s="747">
        <v>10</v>
      </c>
      <c r="G1459" s="747">
        <v>40</v>
      </c>
      <c r="H1459" s="743">
        <v>0</v>
      </c>
      <c r="I1459" s="747">
        <v>0</v>
      </c>
      <c r="J1459" s="747">
        <v>10</v>
      </c>
      <c r="K1459" s="747">
        <v>40</v>
      </c>
      <c r="L1459" s="747">
        <v>80</v>
      </c>
      <c r="M1459" s="743">
        <v>0</v>
      </c>
      <c r="N1459" s="747">
        <v>0</v>
      </c>
    </row>
    <row r="1460" spans="2:14" s="517" customFormat="1" x14ac:dyDescent="0.25">
      <c r="B1460" s="718" t="s">
        <v>1635</v>
      </c>
      <c r="C1460" s="658" t="s">
        <v>160</v>
      </c>
      <c r="D1460" s="655" t="s">
        <v>37</v>
      </c>
      <c r="E1460" s="747">
        <v>0</v>
      </c>
      <c r="F1460" s="747">
        <v>4</v>
      </c>
      <c r="G1460" s="747">
        <v>0</v>
      </c>
      <c r="H1460" s="743">
        <v>0</v>
      </c>
      <c r="I1460" s="747">
        <v>0</v>
      </c>
      <c r="J1460" s="747">
        <v>20</v>
      </c>
      <c r="K1460" s="747">
        <v>10</v>
      </c>
      <c r="L1460" s="747">
        <v>0</v>
      </c>
      <c r="M1460" s="743">
        <v>0</v>
      </c>
      <c r="N1460" s="747">
        <v>0</v>
      </c>
    </row>
    <row r="1461" spans="2:14" s="517" customFormat="1" x14ac:dyDescent="0.25">
      <c r="B1461" s="718" t="s">
        <v>1635</v>
      </c>
      <c r="C1461" s="701" t="s">
        <v>516</v>
      </c>
      <c r="D1461" s="655" t="s">
        <v>37</v>
      </c>
      <c r="E1461" s="747">
        <v>0</v>
      </c>
      <c r="F1461" s="747">
        <v>0</v>
      </c>
      <c r="G1461" s="747">
        <v>0</v>
      </c>
      <c r="H1461" s="743">
        <v>0</v>
      </c>
      <c r="I1461" s="747">
        <v>0</v>
      </c>
      <c r="J1461" s="747">
        <v>0</v>
      </c>
      <c r="K1461" s="747">
        <v>0</v>
      </c>
      <c r="L1461" s="747">
        <v>2</v>
      </c>
      <c r="M1461" s="743">
        <v>0</v>
      </c>
      <c r="N1461" s="747">
        <v>0</v>
      </c>
    </row>
    <row r="1462" spans="2:14" s="517" customFormat="1" x14ac:dyDescent="0.25">
      <c r="B1462" s="718" t="s">
        <v>1635</v>
      </c>
      <c r="C1462" s="701" t="s">
        <v>517</v>
      </c>
      <c r="D1462" s="655" t="s">
        <v>37</v>
      </c>
      <c r="E1462" s="747">
        <v>0</v>
      </c>
      <c r="F1462" s="747">
        <v>0</v>
      </c>
      <c r="G1462" s="747">
        <v>4</v>
      </c>
      <c r="H1462" s="743">
        <v>0</v>
      </c>
      <c r="I1462" s="747">
        <v>0</v>
      </c>
      <c r="J1462" s="747">
        <v>0</v>
      </c>
      <c r="K1462" s="747">
        <v>0</v>
      </c>
      <c r="L1462" s="747">
        <v>10</v>
      </c>
      <c r="M1462" s="743">
        <v>0</v>
      </c>
      <c r="N1462" s="747">
        <v>0</v>
      </c>
    </row>
    <row r="1463" spans="2:14" s="517" customFormat="1" x14ac:dyDescent="0.25">
      <c r="B1463" s="718" t="s">
        <v>1635</v>
      </c>
      <c r="C1463" s="658" t="s">
        <v>71</v>
      </c>
      <c r="D1463" s="655" t="s">
        <v>37</v>
      </c>
      <c r="E1463" s="747">
        <v>0</v>
      </c>
      <c r="F1463" s="747">
        <v>10</v>
      </c>
      <c r="G1463" s="747">
        <v>0</v>
      </c>
      <c r="H1463" s="743">
        <v>0</v>
      </c>
      <c r="I1463" s="747">
        <v>0</v>
      </c>
      <c r="J1463" s="747">
        <v>0</v>
      </c>
      <c r="K1463" s="747">
        <v>40</v>
      </c>
      <c r="L1463" s="747">
        <v>0</v>
      </c>
      <c r="M1463" s="743">
        <v>0</v>
      </c>
      <c r="N1463" s="747">
        <v>0</v>
      </c>
    </row>
    <row r="1464" spans="2:14" s="517" customFormat="1" x14ac:dyDescent="0.25">
      <c r="B1464" s="718" t="s">
        <v>1635</v>
      </c>
      <c r="C1464" s="658" t="s">
        <v>72</v>
      </c>
      <c r="D1464" s="655" t="s">
        <v>37</v>
      </c>
      <c r="E1464" s="747">
        <v>8</v>
      </c>
      <c r="F1464" s="747">
        <v>5</v>
      </c>
      <c r="G1464" s="747">
        <v>0</v>
      </c>
      <c r="H1464" s="743">
        <v>0</v>
      </c>
      <c r="I1464" s="747">
        <v>0</v>
      </c>
      <c r="J1464" s="747">
        <v>10</v>
      </c>
      <c r="K1464" s="747">
        <v>12</v>
      </c>
      <c r="L1464" s="747">
        <v>0</v>
      </c>
      <c r="M1464" s="743">
        <v>0</v>
      </c>
      <c r="N1464" s="747">
        <v>0</v>
      </c>
    </row>
    <row r="1465" spans="2:14" s="517" customFormat="1" x14ac:dyDescent="0.25">
      <c r="B1465" s="718" t="s">
        <v>1635</v>
      </c>
      <c r="C1465" s="658" t="s">
        <v>76</v>
      </c>
      <c r="D1465" s="655" t="s">
        <v>37</v>
      </c>
      <c r="E1465" s="747">
        <v>0</v>
      </c>
      <c r="F1465" s="747">
        <v>3</v>
      </c>
      <c r="G1465" s="747">
        <v>0</v>
      </c>
      <c r="H1465" s="743">
        <v>0</v>
      </c>
      <c r="I1465" s="747">
        <v>0</v>
      </c>
      <c r="J1465" s="747">
        <v>4</v>
      </c>
      <c r="K1465" s="747">
        <v>12</v>
      </c>
      <c r="L1465" s="747">
        <v>0</v>
      </c>
      <c r="M1465" s="743">
        <v>0</v>
      </c>
      <c r="N1465" s="747">
        <v>0</v>
      </c>
    </row>
    <row r="1466" spans="2:14" s="517" customFormat="1" x14ac:dyDescent="0.25">
      <c r="B1466" s="718" t="s">
        <v>1635</v>
      </c>
      <c r="C1466" s="658" t="s">
        <v>77</v>
      </c>
      <c r="D1466" s="655" t="s">
        <v>37</v>
      </c>
      <c r="E1466" s="747">
        <v>0</v>
      </c>
      <c r="F1466" s="747">
        <v>1</v>
      </c>
      <c r="G1466" s="747">
        <v>0</v>
      </c>
      <c r="H1466" s="743">
        <v>0</v>
      </c>
      <c r="I1466" s="747">
        <v>0</v>
      </c>
      <c r="J1466" s="747">
        <v>4</v>
      </c>
      <c r="K1466" s="747">
        <v>8</v>
      </c>
      <c r="L1466" s="747">
        <v>0</v>
      </c>
      <c r="M1466" s="743">
        <v>0</v>
      </c>
      <c r="N1466" s="747">
        <v>0</v>
      </c>
    </row>
    <row r="1467" spans="2:14" s="517" customFormat="1" x14ac:dyDescent="0.25">
      <c r="B1467" s="718" t="s">
        <v>1635</v>
      </c>
      <c r="C1467" s="658" t="s">
        <v>614</v>
      </c>
      <c r="D1467" s="655" t="s">
        <v>37</v>
      </c>
      <c r="E1467" s="747">
        <v>0</v>
      </c>
      <c r="F1467" s="747">
        <v>0</v>
      </c>
      <c r="G1467" s="747">
        <v>0</v>
      </c>
      <c r="H1467" s="743">
        <v>0</v>
      </c>
      <c r="I1467" s="747">
        <v>0</v>
      </c>
      <c r="J1467" s="747">
        <v>0</v>
      </c>
      <c r="K1467" s="747">
        <v>0</v>
      </c>
      <c r="L1467" s="747">
        <v>0</v>
      </c>
      <c r="M1467" s="743">
        <v>0</v>
      </c>
      <c r="N1467" s="747">
        <v>0</v>
      </c>
    </row>
    <row r="1468" spans="2:14" s="517" customFormat="1" ht="30" x14ac:dyDescent="0.25">
      <c r="B1468" s="718" t="s">
        <v>1635</v>
      </c>
      <c r="C1468" s="658" t="s">
        <v>159</v>
      </c>
      <c r="D1468" s="655" t="s">
        <v>37</v>
      </c>
      <c r="E1468" s="747">
        <v>0</v>
      </c>
      <c r="F1468" s="747">
        <v>1</v>
      </c>
      <c r="G1468" s="747">
        <v>0</v>
      </c>
      <c r="H1468" s="743">
        <v>0</v>
      </c>
      <c r="I1468" s="747">
        <v>0</v>
      </c>
      <c r="J1468" s="747">
        <v>10</v>
      </c>
      <c r="K1468" s="747">
        <v>8</v>
      </c>
      <c r="L1468" s="747">
        <v>0</v>
      </c>
      <c r="M1468" s="743">
        <v>0</v>
      </c>
      <c r="N1468" s="747">
        <v>0</v>
      </c>
    </row>
    <row r="1469" spans="2:14" s="517" customFormat="1" ht="30" x14ac:dyDescent="0.25">
      <c r="B1469" s="718" t="s">
        <v>1635</v>
      </c>
      <c r="C1469" s="658" t="s">
        <v>74</v>
      </c>
      <c r="D1469" s="655" t="s">
        <v>37</v>
      </c>
      <c r="E1469" s="747">
        <v>0</v>
      </c>
      <c r="F1469" s="747">
        <v>1</v>
      </c>
      <c r="G1469" s="747">
        <v>0</v>
      </c>
      <c r="H1469" s="743">
        <v>0</v>
      </c>
      <c r="I1469" s="747">
        <v>0</v>
      </c>
      <c r="J1469" s="747">
        <v>6</v>
      </c>
      <c r="K1469" s="747">
        <v>8</v>
      </c>
      <c r="L1469" s="747">
        <v>0</v>
      </c>
      <c r="M1469" s="743">
        <v>0</v>
      </c>
      <c r="N1469" s="747">
        <v>0</v>
      </c>
    </row>
    <row r="1470" spans="2:14" s="517" customFormat="1" ht="30" x14ac:dyDescent="0.25">
      <c r="B1470" s="657" t="s">
        <v>1635</v>
      </c>
      <c r="C1470" s="658" t="s">
        <v>75</v>
      </c>
      <c r="D1470" s="655" t="s">
        <v>37</v>
      </c>
      <c r="E1470" s="747">
        <v>0</v>
      </c>
      <c r="F1470" s="747">
        <v>1</v>
      </c>
      <c r="G1470" s="747">
        <v>0</v>
      </c>
      <c r="H1470" s="743">
        <v>0</v>
      </c>
      <c r="I1470" s="747">
        <v>0</v>
      </c>
      <c r="J1470" s="747">
        <v>6</v>
      </c>
      <c r="K1470" s="747">
        <v>8</v>
      </c>
      <c r="L1470" s="747">
        <v>0</v>
      </c>
      <c r="M1470" s="743">
        <v>0</v>
      </c>
      <c r="N1470" s="747">
        <v>0</v>
      </c>
    </row>
    <row r="1471" spans="2:14" x14ac:dyDescent="0.25">
      <c r="B1471" s="362" t="s">
        <v>28</v>
      </c>
      <c r="C1471" s="658" t="s">
        <v>3080</v>
      </c>
      <c r="D1471" s="717" t="s">
        <v>774</v>
      </c>
      <c r="E1471" s="747">
        <v>0</v>
      </c>
      <c r="F1471" s="747">
        <v>0</v>
      </c>
      <c r="G1471" s="747">
        <v>0</v>
      </c>
      <c r="H1471" s="743">
        <v>0</v>
      </c>
      <c r="I1471" s="747">
        <v>0</v>
      </c>
      <c r="J1471" s="747">
        <v>150</v>
      </c>
      <c r="K1471" s="747">
        <v>400</v>
      </c>
      <c r="L1471" s="747">
        <v>0</v>
      </c>
      <c r="M1471" s="743">
        <v>0</v>
      </c>
      <c r="N1471" s="747">
        <v>0</v>
      </c>
    </row>
    <row r="1472" spans="2:14" x14ac:dyDescent="0.25">
      <c r="B1472" s="718" t="s">
        <v>28</v>
      </c>
      <c r="C1472" s="658" t="s">
        <v>3081</v>
      </c>
      <c r="D1472" s="717" t="s">
        <v>772</v>
      </c>
      <c r="E1472" s="747">
        <v>0</v>
      </c>
      <c r="F1472" s="747">
        <v>0</v>
      </c>
      <c r="G1472" s="747">
        <v>0</v>
      </c>
      <c r="H1472" s="743">
        <v>0</v>
      </c>
      <c r="I1472" s="747">
        <v>0</v>
      </c>
      <c r="J1472" s="747">
        <v>20</v>
      </c>
      <c r="K1472" s="747">
        <v>50</v>
      </c>
      <c r="L1472" s="747">
        <v>0</v>
      </c>
      <c r="M1472" s="743">
        <v>0</v>
      </c>
      <c r="N1472" s="747">
        <v>0</v>
      </c>
    </row>
    <row r="1473" spans="2:14" x14ac:dyDescent="0.25">
      <c r="B1473" s="718" t="s">
        <v>28</v>
      </c>
      <c r="C1473" s="658" t="s">
        <v>3082</v>
      </c>
      <c r="D1473" s="717" t="s">
        <v>772</v>
      </c>
      <c r="E1473" s="747">
        <v>0</v>
      </c>
      <c r="F1473" s="747">
        <v>0</v>
      </c>
      <c r="G1473" s="747">
        <v>0</v>
      </c>
      <c r="H1473" s="743">
        <v>0</v>
      </c>
      <c r="I1473" s="747">
        <v>0</v>
      </c>
      <c r="J1473" s="747">
        <v>0</v>
      </c>
      <c r="K1473" s="747">
        <v>0</v>
      </c>
      <c r="L1473" s="747">
        <v>40</v>
      </c>
      <c r="M1473" s="743">
        <v>0</v>
      </c>
      <c r="N1473" s="747">
        <v>0</v>
      </c>
    </row>
    <row r="1474" spans="2:14" x14ac:dyDescent="0.25">
      <c r="B1474" s="718" t="s">
        <v>28</v>
      </c>
      <c r="C1474" s="659" t="s">
        <v>3083</v>
      </c>
      <c r="D1474" s="717" t="s">
        <v>772</v>
      </c>
      <c r="E1474" s="747">
        <v>0</v>
      </c>
      <c r="F1474" s="747">
        <v>0</v>
      </c>
      <c r="G1474" s="747">
        <v>0</v>
      </c>
      <c r="H1474" s="743">
        <v>0</v>
      </c>
      <c r="I1474" s="747">
        <v>0</v>
      </c>
      <c r="J1474" s="747">
        <v>20</v>
      </c>
      <c r="K1474" s="747">
        <v>40</v>
      </c>
      <c r="L1474" s="747">
        <v>20</v>
      </c>
      <c r="M1474" s="743">
        <v>5</v>
      </c>
      <c r="N1474" s="747">
        <v>5</v>
      </c>
    </row>
    <row r="1475" spans="2:14" x14ac:dyDescent="0.25">
      <c r="B1475" s="718" t="s">
        <v>28</v>
      </c>
      <c r="C1475" s="659" t="s">
        <v>3084</v>
      </c>
      <c r="D1475" s="717" t="s">
        <v>774</v>
      </c>
      <c r="E1475" s="747">
        <v>0</v>
      </c>
      <c r="F1475" s="747">
        <v>0</v>
      </c>
      <c r="G1475" s="747">
        <v>0</v>
      </c>
      <c r="H1475" s="743">
        <v>0</v>
      </c>
      <c r="I1475" s="747">
        <v>400</v>
      </c>
      <c r="J1475" s="747">
        <v>0</v>
      </c>
      <c r="K1475" s="747">
        <v>0</v>
      </c>
      <c r="L1475" s="747">
        <v>0</v>
      </c>
      <c r="M1475" s="743">
        <v>0</v>
      </c>
      <c r="N1475" s="747">
        <v>1200</v>
      </c>
    </row>
    <row r="1476" spans="2:14" x14ac:dyDescent="0.25">
      <c r="B1476" s="718" t="s">
        <v>28</v>
      </c>
      <c r="C1476" s="659" t="s">
        <v>3085</v>
      </c>
      <c r="D1476" s="717" t="s">
        <v>774</v>
      </c>
      <c r="E1476" s="747">
        <v>0</v>
      </c>
      <c r="F1476" s="747">
        <v>0</v>
      </c>
      <c r="G1476" s="747">
        <v>0</v>
      </c>
      <c r="H1476" s="743">
        <v>0</v>
      </c>
      <c r="I1476" s="747">
        <v>0</v>
      </c>
      <c r="J1476" s="747">
        <v>0</v>
      </c>
      <c r="K1476" s="747">
        <v>0</v>
      </c>
      <c r="L1476" s="747">
        <v>3500</v>
      </c>
      <c r="M1476" s="743">
        <v>0</v>
      </c>
      <c r="N1476" s="747">
        <v>0</v>
      </c>
    </row>
    <row r="1477" spans="2:14" x14ac:dyDescent="0.25">
      <c r="B1477" s="718" t="s">
        <v>28</v>
      </c>
      <c r="C1477" s="659" t="s">
        <v>3086</v>
      </c>
      <c r="D1477" s="717" t="s">
        <v>774</v>
      </c>
      <c r="E1477" s="747">
        <v>0</v>
      </c>
      <c r="F1477" s="747">
        <v>0</v>
      </c>
      <c r="G1477" s="747">
        <v>0</v>
      </c>
      <c r="H1477" s="743">
        <v>0</v>
      </c>
      <c r="I1477" s="747">
        <v>0</v>
      </c>
      <c r="J1477" s="747">
        <v>0</v>
      </c>
      <c r="K1477" s="747">
        <v>0</v>
      </c>
      <c r="L1477" s="747">
        <v>0</v>
      </c>
      <c r="M1477" s="743">
        <v>0</v>
      </c>
      <c r="N1477" s="747">
        <v>200</v>
      </c>
    </row>
    <row r="1478" spans="2:14" x14ac:dyDescent="0.25">
      <c r="B1478" s="718" t="s">
        <v>28</v>
      </c>
      <c r="C1478" s="659" t="s">
        <v>3087</v>
      </c>
      <c r="D1478" s="717" t="s">
        <v>772</v>
      </c>
      <c r="E1478" s="747">
        <v>0</v>
      </c>
      <c r="F1478" s="747">
        <v>0</v>
      </c>
      <c r="G1478" s="747">
        <v>0</v>
      </c>
      <c r="H1478" s="743">
        <v>0</v>
      </c>
      <c r="I1478" s="747">
        <v>0</v>
      </c>
      <c r="J1478" s="747">
        <v>10</v>
      </c>
      <c r="K1478" s="747">
        <v>0</v>
      </c>
      <c r="L1478" s="747">
        <v>0</v>
      </c>
      <c r="M1478" s="743">
        <v>0</v>
      </c>
      <c r="N1478" s="747">
        <v>0</v>
      </c>
    </row>
    <row r="1479" spans="2:14" ht="30" x14ac:dyDescent="0.25">
      <c r="B1479" s="718" t="s">
        <v>28</v>
      </c>
      <c r="C1479" s="659" t="s">
        <v>3088</v>
      </c>
      <c r="D1479" s="717" t="s">
        <v>774</v>
      </c>
      <c r="E1479" s="747">
        <v>0</v>
      </c>
      <c r="F1479" s="747">
        <v>0</v>
      </c>
      <c r="G1479" s="747">
        <v>0</v>
      </c>
      <c r="H1479" s="743">
        <v>0</v>
      </c>
      <c r="I1479" s="747">
        <v>0</v>
      </c>
      <c r="J1479" s="747">
        <v>0</v>
      </c>
      <c r="K1479" s="747">
        <v>0</v>
      </c>
      <c r="L1479" s="747">
        <v>1450</v>
      </c>
      <c r="M1479" s="743">
        <v>0</v>
      </c>
      <c r="N1479" s="747">
        <v>10</v>
      </c>
    </row>
    <row r="1480" spans="2:14" ht="45" x14ac:dyDescent="0.25">
      <c r="B1480" s="718" t="s">
        <v>28</v>
      </c>
      <c r="C1480" s="659" t="s">
        <v>2090</v>
      </c>
      <c r="D1480" s="717" t="s">
        <v>774</v>
      </c>
      <c r="E1480" s="747">
        <v>0</v>
      </c>
      <c r="F1480" s="747">
        <v>0</v>
      </c>
      <c r="G1480" s="747">
        <v>0</v>
      </c>
      <c r="H1480" s="743">
        <v>0</v>
      </c>
      <c r="I1480" s="747">
        <v>0</v>
      </c>
      <c r="J1480" s="747">
        <v>0</v>
      </c>
      <c r="K1480" s="747">
        <v>0</v>
      </c>
      <c r="L1480" s="747">
        <v>0</v>
      </c>
      <c r="M1480" s="743">
        <v>0</v>
      </c>
      <c r="N1480" s="747">
        <v>20</v>
      </c>
    </row>
    <row r="1481" spans="2:14" x14ac:dyDescent="0.25">
      <c r="B1481" s="718" t="s">
        <v>28</v>
      </c>
      <c r="C1481" s="658" t="s">
        <v>3089</v>
      </c>
      <c r="D1481" s="95" t="s">
        <v>772</v>
      </c>
      <c r="E1481" s="747">
        <v>0</v>
      </c>
      <c r="F1481" s="747">
        <v>0</v>
      </c>
      <c r="G1481" s="747">
        <v>0</v>
      </c>
      <c r="H1481" s="743">
        <v>0</v>
      </c>
      <c r="I1481" s="747">
        <v>0</v>
      </c>
      <c r="J1481" s="747">
        <v>0</v>
      </c>
      <c r="K1481" s="747">
        <v>0</v>
      </c>
      <c r="L1481" s="747">
        <v>40</v>
      </c>
      <c r="M1481" s="743">
        <v>0</v>
      </c>
      <c r="N1481" s="747">
        <v>0</v>
      </c>
    </row>
    <row r="1482" spans="2:14" x14ac:dyDescent="0.25">
      <c r="B1482" s="718" t="s">
        <v>28</v>
      </c>
      <c r="C1482" s="659" t="s">
        <v>3090</v>
      </c>
      <c r="D1482" s="717" t="s">
        <v>772</v>
      </c>
      <c r="E1482" s="747">
        <v>0</v>
      </c>
      <c r="F1482" s="747">
        <v>0</v>
      </c>
      <c r="G1482" s="747">
        <v>0</v>
      </c>
      <c r="H1482" s="743">
        <v>0</v>
      </c>
      <c r="I1482" s="747">
        <v>0</v>
      </c>
      <c r="J1482" s="747">
        <v>1900</v>
      </c>
      <c r="K1482" s="747">
        <v>800</v>
      </c>
      <c r="L1482" s="747">
        <v>0</v>
      </c>
      <c r="M1482" s="743">
        <v>0</v>
      </c>
      <c r="N1482" s="747">
        <v>0</v>
      </c>
    </row>
    <row r="1483" spans="2:14" x14ac:dyDescent="0.25">
      <c r="B1483" s="718" t="s">
        <v>28</v>
      </c>
      <c r="C1483" s="659" t="s">
        <v>3091</v>
      </c>
      <c r="D1483" s="717" t="s">
        <v>774</v>
      </c>
      <c r="E1483" s="747">
        <v>0</v>
      </c>
      <c r="F1483" s="747">
        <v>0</v>
      </c>
      <c r="G1483" s="747">
        <v>0</v>
      </c>
      <c r="H1483" s="743">
        <v>0</v>
      </c>
      <c r="I1483" s="747">
        <v>0</v>
      </c>
      <c r="J1483" s="747">
        <v>250</v>
      </c>
      <c r="K1483" s="747">
        <v>0</v>
      </c>
      <c r="L1483" s="747">
        <v>0</v>
      </c>
      <c r="M1483" s="743">
        <v>0</v>
      </c>
      <c r="N1483" s="747">
        <v>0</v>
      </c>
    </row>
    <row r="1484" spans="2:14" x14ac:dyDescent="0.25">
      <c r="B1484" s="718" t="s">
        <v>28</v>
      </c>
      <c r="C1484" s="659" t="s">
        <v>3092</v>
      </c>
      <c r="D1484" s="717" t="s">
        <v>772</v>
      </c>
      <c r="E1484" s="747">
        <v>0</v>
      </c>
      <c r="F1484" s="747">
        <v>0</v>
      </c>
      <c r="G1484" s="747">
        <v>0</v>
      </c>
      <c r="H1484" s="743">
        <v>0</v>
      </c>
      <c r="I1484" s="747">
        <v>10</v>
      </c>
      <c r="J1484" s="747">
        <v>0</v>
      </c>
      <c r="K1484" s="747">
        <v>0</v>
      </c>
      <c r="L1484" s="747">
        <v>0</v>
      </c>
      <c r="M1484" s="743">
        <v>0</v>
      </c>
      <c r="N1484" s="747">
        <v>30</v>
      </c>
    </row>
    <row r="1485" spans="2:14" ht="30" x14ac:dyDescent="0.25">
      <c r="B1485" s="718" t="s">
        <v>28</v>
      </c>
      <c r="C1485" s="659" t="s">
        <v>3093</v>
      </c>
      <c r="D1485" s="717" t="s">
        <v>772</v>
      </c>
      <c r="E1485" s="747">
        <v>0</v>
      </c>
      <c r="F1485" s="747">
        <v>0</v>
      </c>
      <c r="G1485" s="747">
        <v>0</v>
      </c>
      <c r="H1485" s="743">
        <v>0</v>
      </c>
      <c r="I1485" s="747">
        <v>0</v>
      </c>
      <c r="J1485" s="747">
        <v>1500</v>
      </c>
      <c r="K1485" s="747">
        <v>600</v>
      </c>
      <c r="L1485" s="747">
        <v>0</v>
      </c>
      <c r="M1485" s="743">
        <v>0</v>
      </c>
      <c r="N1485" s="747">
        <v>0</v>
      </c>
    </row>
    <row r="1486" spans="2:14" x14ac:dyDescent="0.25">
      <c r="B1486" s="718" t="s">
        <v>28</v>
      </c>
      <c r="C1486" s="659" t="s">
        <v>3094</v>
      </c>
      <c r="D1486" s="717" t="s">
        <v>772</v>
      </c>
      <c r="E1486" s="747">
        <v>0</v>
      </c>
      <c r="F1486" s="747">
        <v>0</v>
      </c>
      <c r="G1486" s="747">
        <v>0</v>
      </c>
      <c r="H1486" s="743">
        <v>0</v>
      </c>
      <c r="I1486" s="747">
        <v>0</v>
      </c>
      <c r="J1486" s="747">
        <v>0</v>
      </c>
      <c r="K1486" s="747">
        <v>0</v>
      </c>
      <c r="L1486" s="747">
        <v>0</v>
      </c>
      <c r="M1486" s="743">
        <v>0</v>
      </c>
      <c r="N1486" s="747">
        <v>0</v>
      </c>
    </row>
    <row r="1487" spans="2:14" ht="30" x14ac:dyDescent="0.25">
      <c r="B1487" s="718" t="s">
        <v>28</v>
      </c>
      <c r="C1487" s="659" t="s">
        <v>3095</v>
      </c>
      <c r="D1487" s="717" t="s">
        <v>772</v>
      </c>
      <c r="E1487" s="747">
        <v>0</v>
      </c>
      <c r="F1487" s="747">
        <v>0</v>
      </c>
      <c r="G1487" s="747">
        <v>0</v>
      </c>
      <c r="H1487" s="743">
        <v>0</v>
      </c>
      <c r="I1487" s="747">
        <v>0</v>
      </c>
      <c r="J1487" s="747">
        <v>400</v>
      </c>
      <c r="K1487" s="747">
        <v>600</v>
      </c>
      <c r="L1487" s="747">
        <v>0</v>
      </c>
      <c r="M1487" s="743">
        <v>0</v>
      </c>
      <c r="N1487" s="747">
        <v>0</v>
      </c>
    </row>
    <row r="1488" spans="2:14" x14ac:dyDescent="0.25">
      <c r="B1488" s="718" t="s">
        <v>28</v>
      </c>
      <c r="C1488" s="659" t="s">
        <v>3096</v>
      </c>
      <c r="D1488" s="717" t="s">
        <v>772</v>
      </c>
      <c r="E1488" s="747">
        <v>20</v>
      </c>
      <c r="F1488" s="747">
        <v>0</v>
      </c>
      <c r="G1488" s="747">
        <v>0</v>
      </c>
      <c r="H1488" s="743">
        <v>0</v>
      </c>
      <c r="I1488" s="747">
        <v>0</v>
      </c>
      <c r="J1488" s="747">
        <v>120</v>
      </c>
      <c r="K1488" s="747">
        <v>100</v>
      </c>
      <c r="L1488" s="747">
        <v>0</v>
      </c>
      <c r="M1488" s="743">
        <v>0</v>
      </c>
      <c r="N1488" s="747">
        <v>10</v>
      </c>
    </row>
    <row r="1489" spans="2:14" x14ac:dyDescent="0.25">
      <c r="B1489" s="529" t="s">
        <v>898</v>
      </c>
      <c r="C1489" s="689" t="s">
        <v>898</v>
      </c>
      <c r="D1489" s="655" t="s">
        <v>32</v>
      </c>
      <c r="E1489" s="747">
        <v>0</v>
      </c>
      <c r="F1489" s="747">
        <v>0</v>
      </c>
      <c r="G1489" s="747">
        <v>0</v>
      </c>
      <c r="H1489" s="743">
        <v>0</v>
      </c>
      <c r="I1489" s="747">
        <v>0</v>
      </c>
      <c r="J1489" s="747">
        <v>0</v>
      </c>
      <c r="K1489" s="747">
        <v>0</v>
      </c>
      <c r="L1489" s="747">
        <v>0</v>
      </c>
      <c r="M1489" s="743">
        <v>0</v>
      </c>
      <c r="N1489" s="747">
        <v>600</v>
      </c>
    </row>
    <row r="1490" spans="2:14" x14ac:dyDescent="0.25">
      <c r="B1490" s="718" t="s">
        <v>28</v>
      </c>
      <c r="C1490" s="659" t="s">
        <v>3097</v>
      </c>
      <c r="D1490" s="717" t="s">
        <v>774</v>
      </c>
      <c r="E1490" s="747">
        <v>0</v>
      </c>
      <c r="F1490" s="747">
        <v>0</v>
      </c>
      <c r="G1490" s="747">
        <v>0</v>
      </c>
      <c r="H1490" s="743">
        <v>0</v>
      </c>
      <c r="I1490" s="747">
        <v>0</v>
      </c>
      <c r="J1490" s="747">
        <v>0</v>
      </c>
      <c r="K1490" s="747">
        <v>0</v>
      </c>
      <c r="L1490" s="747">
        <v>5100</v>
      </c>
      <c r="M1490" s="743">
        <v>0</v>
      </c>
      <c r="N1490" s="747">
        <v>0</v>
      </c>
    </row>
    <row r="1491" spans="2:14" ht="30" x14ac:dyDescent="0.25">
      <c r="B1491" s="718" t="s">
        <v>28</v>
      </c>
      <c r="C1491" s="660" t="s">
        <v>3098</v>
      </c>
      <c r="D1491" s="717" t="s">
        <v>774</v>
      </c>
      <c r="E1491" s="747">
        <v>0</v>
      </c>
      <c r="F1491" s="747">
        <v>0</v>
      </c>
      <c r="G1491" s="747">
        <v>0</v>
      </c>
      <c r="H1491" s="743">
        <v>0</v>
      </c>
      <c r="I1491" s="747">
        <v>0</v>
      </c>
      <c r="J1491" s="747">
        <v>0</v>
      </c>
      <c r="K1491" s="747">
        <v>0</v>
      </c>
      <c r="L1491" s="747">
        <v>4500</v>
      </c>
      <c r="M1491" s="743">
        <v>0</v>
      </c>
      <c r="N1491" s="747">
        <v>0</v>
      </c>
    </row>
    <row r="1492" spans="2:14" x14ac:dyDescent="0.25">
      <c r="B1492" s="718" t="s">
        <v>28</v>
      </c>
      <c r="C1492" s="660" t="s">
        <v>3099</v>
      </c>
      <c r="D1492" s="717" t="s">
        <v>774</v>
      </c>
      <c r="E1492" s="747">
        <v>0</v>
      </c>
      <c r="F1492" s="747">
        <v>0</v>
      </c>
      <c r="G1492" s="747">
        <v>0</v>
      </c>
      <c r="H1492" s="743">
        <v>0</v>
      </c>
      <c r="I1492" s="747">
        <v>0</v>
      </c>
      <c r="J1492" s="747">
        <v>0</v>
      </c>
      <c r="K1492" s="747">
        <v>0</v>
      </c>
      <c r="L1492" s="747">
        <v>2800</v>
      </c>
      <c r="M1492" s="743">
        <v>0</v>
      </c>
      <c r="N1492" s="747">
        <v>0</v>
      </c>
    </row>
    <row r="1493" spans="2:14" x14ac:dyDescent="0.25">
      <c r="B1493" s="718" t="s">
        <v>28</v>
      </c>
      <c r="C1493" s="660" t="s">
        <v>3100</v>
      </c>
      <c r="D1493" s="717" t="s">
        <v>774</v>
      </c>
      <c r="E1493" s="747">
        <v>80</v>
      </c>
      <c r="F1493" s="747">
        <v>0</v>
      </c>
      <c r="G1493" s="747">
        <v>0</v>
      </c>
      <c r="H1493" s="743">
        <v>0</v>
      </c>
      <c r="I1493" s="747">
        <v>20</v>
      </c>
      <c r="J1493" s="747">
        <v>500</v>
      </c>
      <c r="K1493" s="747">
        <v>400</v>
      </c>
      <c r="L1493" s="747">
        <v>0</v>
      </c>
      <c r="M1493" s="743">
        <v>0</v>
      </c>
      <c r="N1493" s="747">
        <v>20</v>
      </c>
    </row>
    <row r="1494" spans="2:14" ht="30" x14ac:dyDescent="0.25">
      <c r="B1494" s="657" t="s">
        <v>28</v>
      </c>
      <c r="C1494" s="660" t="s">
        <v>3101</v>
      </c>
      <c r="D1494" s="717" t="s">
        <v>774</v>
      </c>
      <c r="E1494" s="747">
        <v>0</v>
      </c>
      <c r="F1494" s="747">
        <v>0</v>
      </c>
      <c r="G1494" s="747">
        <v>0</v>
      </c>
      <c r="H1494" s="743">
        <v>0</v>
      </c>
      <c r="I1494" s="747">
        <v>0</v>
      </c>
      <c r="J1494" s="747">
        <v>600</v>
      </c>
      <c r="K1494" s="747">
        <v>0</v>
      </c>
      <c r="L1494" s="747">
        <v>400</v>
      </c>
      <c r="M1494" s="743">
        <v>0</v>
      </c>
      <c r="N1494" s="747">
        <v>0</v>
      </c>
    </row>
    <row r="1495" spans="2:14" x14ac:dyDescent="0.25">
      <c r="B1495" s="657" t="s">
        <v>28</v>
      </c>
      <c r="C1495" s="661" t="s">
        <v>3102</v>
      </c>
      <c r="D1495" s="655" t="s">
        <v>32</v>
      </c>
      <c r="E1495" s="747"/>
      <c r="F1495" s="747"/>
      <c r="G1495" s="747"/>
      <c r="H1495" s="743"/>
      <c r="I1495" s="747"/>
      <c r="J1495" s="754">
        <v>30</v>
      </c>
      <c r="K1495" s="754">
        <v>0</v>
      </c>
      <c r="L1495" s="754">
        <v>0</v>
      </c>
      <c r="M1495" s="745">
        <v>0</v>
      </c>
      <c r="N1495" s="754">
        <v>0</v>
      </c>
    </row>
    <row r="1496" spans="2:14" x14ac:dyDescent="0.25">
      <c r="B1496" s="362" t="s">
        <v>1636</v>
      </c>
      <c r="C1496" s="688" t="s">
        <v>82</v>
      </c>
      <c r="D1496" s="655" t="s">
        <v>37</v>
      </c>
      <c r="E1496" s="747">
        <v>0</v>
      </c>
      <c r="F1496" s="747">
        <v>20</v>
      </c>
      <c r="G1496" s="747">
        <v>0</v>
      </c>
      <c r="H1496" s="743">
        <v>10</v>
      </c>
      <c r="I1496" s="747">
        <v>63</v>
      </c>
      <c r="J1496" s="747">
        <v>0</v>
      </c>
      <c r="K1496" s="747">
        <v>36</v>
      </c>
      <c r="L1496" s="747">
        <v>0</v>
      </c>
      <c r="M1496" s="743">
        <v>75</v>
      </c>
      <c r="N1496" s="747">
        <v>252</v>
      </c>
    </row>
    <row r="1497" spans="2:14" x14ac:dyDescent="0.25">
      <c r="B1497" s="718" t="s">
        <v>1636</v>
      </c>
      <c r="C1497" s="688" t="s">
        <v>872</v>
      </c>
      <c r="D1497" s="655" t="s">
        <v>37</v>
      </c>
      <c r="E1497" s="747">
        <v>0</v>
      </c>
      <c r="F1497" s="747">
        <v>4</v>
      </c>
      <c r="G1497" s="747">
        <v>0</v>
      </c>
      <c r="H1497" s="743">
        <v>20</v>
      </c>
      <c r="I1497" s="747">
        <v>0</v>
      </c>
      <c r="J1497" s="747">
        <v>0</v>
      </c>
      <c r="K1497" s="747">
        <v>12</v>
      </c>
      <c r="L1497" s="747">
        <v>0</v>
      </c>
      <c r="M1497" s="743">
        <v>60</v>
      </c>
      <c r="N1497" s="747">
        <v>0</v>
      </c>
    </row>
    <row r="1498" spans="2:14" x14ac:dyDescent="0.25">
      <c r="B1498" s="718" t="s">
        <v>1636</v>
      </c>
      <c r="C1498" s="688" t="s">
        <v>83</v>
      </c>
      <c r="D1498" s="655" t="s">
        <v>37</v>
      </c>
      <c r="E1498" s="747">
        <v>0</v>
      </c>
      <c r="F1498" s="747">
        <v>1</v>
      </c>
      <c r="G1498" s="747">
        <v>0</v>
      </c>
      <c r="H1498" s="743">
        <v>2</v>
      </c>
      <c r="I1498" s="747">
        <v>0</v>
      </c>
      <c r="J1498" s="747">
        <v>0</v>
      </c>
      <c r="K1498" s="747">
        <v>4</v>
      </c>
      <c r="L1498" s="747">
        <v>0</v>
      </c>
      <c r="M1498" s="743">
        <v>8</v>
      </c>
      <c r="N1498" s="747">
        <v>0</v>
      </c>
    </row>
    <row r="1499" spans="2:14" x14ac:dyDescent="0.25">
      <c r="B1499" s="718" t="s">
        <v>1636</v>
      </c>
      <c r="C1499" s="701" t="s">
        <v>871</v>
      </c>
      <c r="D1499" s="655" t="s">
        <v>37</v>
      </c>
      <c r="E1499" s="747">
        <v>0</v>
      </c>
      <c r="F1499" s="747">
        <v>0</v>
      </c>
      <c r="G1499" s="747">
        <v>0</v>
      </c>
      <c r="H1499" s="743">
        <v>0</v>
      </c>
      <c r="I1499" s="747">
        <v>0</v>
      </c>
      <c r="J1499" s="747">
        <v>0</v>
      </c>
      <c r="K1499" s="747">
        <v>0</v>
      </c>
      <c r="L1499" s="747">
        <v>0</v>
      </c>
      <c r="M1499" s="743">
        <v>0</v>
      </c>
      <c r="N1499" s="747">
        <v>0</v>
      </c>
    </row>
    <row r="1500" spans="2:14" x14ac:dyDescent="0.25">
      <c r="B1500" s="718" t="s">
        <v>1636</v>
      </c>
      <c r="C1500" s="701" t="s">
        <v>1650</v>
      </c>
      <c r="D1500" s="655" t="s">
        <v>37</v>
      </c>
      <c r="E1500" s="747">
        <v>0</v>
      </c>
      <c r="F1500" s="747">
        <v>0</v>
      </c>
      <c r="G1500" s="747">
        <v>0</v>
      </c>
      <c r="H1500" s="743">
        <v>0</v>
      </c>
      <c r="I1500" s="747">
        <v>0</v>
      </c>
      <c r="J1500" s="747">
        <v>0</v>
      </c>
      <c r="K1500" s="747">
        <v>0</v>
      </c>
      <c r="L1500" s="747">
        <v>0</v>
      </c>
      <c r="M1500" s="743">
        <v>0</v>
      </c>
      <c r="N1500" s="747">
        <v>0</v>
      </c>
    </row>
    <row r="1501" spans="2:14" x14ac:dyDescent="0.25">
      <c r="B1501" s="718" t="s">
        <v>1636</v>
      </c>
      <c r="C1501" s="701" t="s">
        <v>1651</v>
      </c>
      <c r="D1501" s="655" t="s">
        <v>37</v>
      </c>
      <c r="E1501" s="747">
        <v>0</v>
      </c>
      <c r="F1501" s="747">
        <v>0</v>
      </c>
      <c r="G1501" s="747">
        <v>0</v>
      </c>
      <c r="H1501" s="743">
        <v>20</v>
      </c>
      <c r="I1501" s="747">
        <v>0</v>
      </c>
      <c r="J1501" s="747">
        <v>0</v>
      </c>
      <c r="K1501" s="747">
        <v>0</v>
      </c>
      <c r="L1501" s="747">
        <v>0</v>
      </c>
      <c r="M1501" s="743">
        <v>70</v>
      </c>
      <c r="N1501" s="747">
        <v>0</v>
      </c>
    </row>
    <row r="1502" spans="2:14" x14ac:dyDescent="0.25">
      <c r="B1502" s="718" t="s">
        <v>1636</v>
      </c>
      <c r="C1502" s="701" t="s">
        <v>1652</v>
      </c>
      <c r="D1502" s="655" t="s">
        <v>37</v>
      </c>
      <c r="E1502" s="747">
        <v>0</v>
      </c>
      <c r="F1502" s="747">
        <v>0</v>
      </c>
      <c r="G1502" s="747">
        <v>0</v>
      </c>
      <c r="H1502" s="743">
        <v>3</v>
      </c>
      <c r="I1502" s="747">
        <v>4</v>
      </c>
      <c r="J1502" s="747">
        <v>0</v>
      </c>
      <c r="K1502" s="747">
        <v>0</v>
      </c>
      <c r="L1502" s="747">
        <v>0</v>
      </c>
      <c r="M1502" s="743">
        <v>20</v>
      </c>
      <c r="N1502" s="747">
        <v>30</v>
      </c>
    </row>
    <row r="1503" spans="2:14" x14ac:dyDescent="0.25">
      <c r="B1503" s="657" t="s">
        <v>1636</v>
      </c>
      <c r="C1503" s="701" t="s">
        <v>870</v>
      </c>
      <c r="D1503" s="655" t="s">
        <v>37</v>
      </c>
      <c r="E1503" s="747">
        <v>0</v>
      </c>
      <c r="F1503" s="747">
        <v>0</v>
      </c>
      <c r="G1503" s="747">
        <v>0</v>
      </c>
      <c r="H1503" s="743">
        <v>1</v>
      </c>
      <c r="I1503" s="747">
        <v>0</v>
      </c>
      <c r="J1503" s="747">
        <v>0</v>
      </c>
      <c r="K1503" s="747">
        <v>0</v>
      </c>
      <c r="L1503" s="747">
        <v>0</v>
      </c>
      <c r="M1503" s="743">
        <v>2</v>
      </c>
      <c r="N1503" s="747">
        <v>0</v>
      </c>
    </row>
    <row r="1504" spans="2:14" x14ac:dyDescent="0.25">
      <c r="B1504" s="545" t="s">
        <v>29</v>
      </c>
      <c r="C1504" s="688" t="s">
        <v>518</v>
      </c>
      <c r="D1504" s="655" t="s">
        <v>37</v>
      </c>
      <c r="E1504" s="747">
        <v>0</v>
      </c>
      <c r="F1504" s="747">
        <v>0</v>
      </c>
      <c r="G1504" s="747">
        <v>25</v>
      </c>
      <c r="H1504" s="743">
        <v>0</v>
      </c>
      <c r="I1504" s="747">
        <v>0</v>
      </c>
      <c r="J1504" s="747">
        <v>0</v>
      </c>
      <c r="K1504" s="747">
        <v>0</v>
      </c>
      <c r="L1504" s="747">
        <v>0</v>
      </c>
      <c r="M1504" s="743">
        <v>0</v>
      </c>
      <c r="N1504" s="747">
        <v>0</v>
      </c>
    </row>
    <row r="1505" spans="2:14" ht="30" x14ac:dyDescent="0.25">
      <c r="B1505" s="362" t="s">
        <v>1637</v>
      </c>
      <c r="C1505" s="658" t="s">
        <v>79</v>
      </c>
      <c r="D1505" s="655" t="s">
        <v>37</v>
      </c>
      <c r="E1505" s="747">
        <v>0</v>
      </c>
      <c r="F1505" s="747">
        <v>30</v>
      </c>
      <c r="G1505" s="747">
        <v>0</v>
      </c>
      <c r="H1505" s="743">
        <v>0</v>
      </c>
      <c r="I1505" s="747">
        <v>0</v>
      </c>
      <c r="J1505" s="747">
        <v>0</v>
      </c>
      <c r="K1505" s="747">
        <v>50</v>
      </c>
      <c r="L1505" s="747">
        <v>0</v>
      </c>
      <c r="M1505" s="743">
        <v>0</v>
      </c>
      <c r="N1505" s="747">
        <v>0</v>
      </c>
    </row>
    <row r="1506" spans="2:14" x14ac:dyDescent="0.25">
      <c r="B1506" s="657" t="s">
        <v>1637</v>
      </c>
      <c r="C1506" s="701" t="s">
        <v>519</v>
      </c>
      <c r="D1506" s="655" t="s">
        <v>37</v>
      </c>
      <c r="E1506" s="747">
        <v>0</v>
      </c>
      <c r="F1506" s="747">
        <v>0</v>
      </c>
      <c r="G1506" s="747">
        <v>8</v>
      </c>
      <c r="H1506" s="743">
        <v>0</v>
      </c>
      <c r="I1506" s="747">
        <v>0</v>
      </c>
      <c r="J1506" s="747">
        <v>0</v>
      </c>
      <c r="K1506" s="747">
        <v>0</v>
      </c>
      <c r="L1506" s="747">
        <v>0</v>
      </c>
      <c r="M1506" s="743">
        <v>0</v>
      </c>
      <c r="N1506" s="747">
        <v>0</v>
      </c>
    </row>
    <row r="1507" spans="2:14" ht="45" x14ac:dyDescent="0.25">
      <c r="B1507" s="362" t="s">
        <v>30</v>
      </c>
      <c r="C1507" s="346" t="s">
        <v>2353</v>
      </c>
      <c r="D1507" s="655" t="s">
        <v>1638</v>
      </c>
      <c r="E1507" s="747">
        <v>0</v>
      </c>
      <c r="F1507" s="747">
        <v>0</v>
      </c>
      <c r="G1507" s="747">
        <v>0</v>
      </c>
      <c r="H1507" s="743">
        <v>0</v>
      </c>
      <c r="I1507" s="747">
        <v>0</v>
      </c>
      <c r="J1507" s="747">
        <v>0</v>
      </c>
      <c r="K1507" s="747">
        <v>0</v>
      </c>
      <c r="L1507" s="747">
        <v>480</v>
      </c>
      <c r="M1507" s="743">
        <v>0</v>
      </c>
      <c r="N1507" s="747">
        <v>0</v>
      </c>
    </row>
    <row r="1508" spans="2:14" ht="45" x14ac:dyDescent="0.25">
      <c r="B1508" s="657" t="s">
        <v>30</v>
      </c>
      <c r="C1508" s="346" t="s">
        <v>2354</v>
      </c>
      <c r="D1508" s="655" t="s">
        <v>1638</v>
      </c>
      <c r="E1508" s="747">
        <v>0</v>
      </c>
      <c r="F1508" s="747">
        <v>0</v>
      </c>
      <c r="G1508" s="747">
        <v>0</v>
      </c>
      <c r="H1508" s="743">
        <v>0</v>
      </c>
      <c r="I1508" s="747">
        <v>0</v>
      </c>
      <c r="J1508" s="747">
        <v>0</v>
      </c>
      <c r="K1508" s="747">
        <v>0</v>
      </c>
      <c r="L1508" s="747">
        <v>480</v>
      </c>
      <c r="M1508" s="743">
        <v>0</v>
      </c>
      <c r="N1508" s="747">
        <v>0</v>
      </c>
    </row>
    <row r="1509" spans="2:14" ht="45" x14ac:dyDescent="0.25">
      <c r="B1509" s="718" t="s">
        <v>30</v>
      </c>
      <c r="C1509" s="346" t="s">
        <v>2355</v>
      </c>
      <c r="D1509" s="655" t="s">
        <v>846</v>
      </c>
      <c r="E1509" s="747"/>
      <c r="F1509" s="747"/>
      <c r="G1509" s="747"/>
      <c r="H1509" s="743"/>
      <c r="I1509" s="747"/>
      <c r="J1509" s="747"/>
      <c r="K1509" s="747"/>
      <c r="L1509" s="747">
        <v>145</v>
      </c>
      <c r="M1509" s="743"/>
      <c r="N1509" s="747"/>
    </row>
    <row r="1510" spans="2:14" x14ac:dyDescent="0.25">
      <c r="B1510" s="362" t="s">
        <v>2908</v>
      </c>
      <c r="C1510" s="688" t="s">
        <v>133</v>
      </c>
      <c r="D1510" s="655" t="s">
        <v>37</v>
      </c>
      <c r="E1510" s="747">
        <v>0</v>
      </c>
      <c r="F1510" s="747">
        <v>10</v>
      </c>
      <c r="G1510" s="747">
        <v>0</v>
      </c>
      <c r="H1510" s="743">
        <v>0</v>
      </c>
      <c r="I1510" s="747">
        <v>0</v>
      </c>
      <c r="J1510" s="747">
        <v>0</v>
      </c>
      <c r="K1510" s="747">
        <v>40</v>
      </c>
      <c r="L1510" s="747">
        <v>0</v>
      </c>
      <c r="M1510" s="743">
        <v>0</v>
      </c>
      <c r="N1510" s="747">
        <v>0</v>
      </c>
    </row>
    <row r="1511" spans="2:14" x14ac:dyDescent="0.25">
      <c r="B1511" s="362" t="s">
        <v>2908</v>
      </c>
      <c r="C1511" s="688" t="s">
        <v>134</v>
      </c>
      <c r="D1511" s="655" t="s">
        <v>37</v>
      </c>
      <c r="E1511" s="747">
        <v>0</v>
      </c>
      <c r="F1511" s="747">
        <v>15</v>
      </c>
      <c r="G1511" s="747">
        <v>0</v>
      </c>
      <c r="H1511" s="743">
        <v>0</v>
      </c>
      <c r="I1511" s="747">
        <v>0</v>
      </c>
      <c r="J1511" s="747">
        <v>0</v>
      </c>
      <c r="K1511" s="747">
        <v>60</v>
      </c>
      <c r="L1511" s="747">
        <v>0</v>
      </c>
      <c r="M1511" s="743">
        <v>0</v>
      </c>
      <c r="N1511" s="747">
        <v>0</v>
      </c>
    </row>
    <row r="1512" spans="2:14" x14ac:dyDescent="0.25">
      <c r="B1512" s="362" t="s">
        <v>2908</v>
      </c>
      <c r="C1512" s="688" t="s">
        <v>135</v>
      </c>
      <c r="D1512" s="655" t="s">
        <v>37</v>
      </c>
      <c r="E1512" s="747">
        <v>0</v>
      </c>
      <c r="F1512" s="747">
        <v>15</v>
      </c>
      <c r="G1512" s="747">
        <v>0</v>
      </c>
      <c r="H1512" s="743">
        <v>0</v>
      </c>
      <c r="I1512" s="747">
        <v>0</v>
      </c>
      <c r="J1512" s="747">
        <v>0</v>
      </c>
      <c r="K1512" s="747">
        <v>60</v>
      </c>
      <c r="L1512" s="747">
        <v>0</v>
      </c>
      <c r="M1512" s="743">
        <v>0</v>
      </c>
      <c r="N1512" s="747">
        <v>0</v>
      </c>
    </row>
    <row r="1513" spans="2:14" x14ac:dyDescent="0.25">
      <c r="B1513" s="362" t="s">
        <v>2908</v>
      </c>
      <c r="C1513" s="688" t="s">
        <v>136</v>
      </c>
      <c r="D1513" s="655" t="s">
        <v>37</v>
      </c>
      <c r="E1513" s="747">
        <v>0</v>
      </c>
      <c r="F1513" s="747">
        <v>15</v>
      </c>
      <c r="G1513" s="747">
        <v>0</v>
      </c>
      <c r="H1513" s="743">
        <v>0</v>
      </c>
      <c r="I1513" s="747">
        <v>0</v>
      </c>
      <c r="J1513" s="747">
        <v>0</v>
      </c>
      <c r="K1513" s="747">
        <v>60</v>
      </c>
      <c r="L1513" s="747">
        <v>0</v>
      </c>
      <c r="M1513" s="743">
        <v>0</v>
      </c>
      <c r="N1513" s="747">
        <v>0</v>
      </c>
    </row>
    <row r="1514" spans="2:14" x14ac:dyDescent="0.25">
      <c r="B1514" s="362" t="s">
        <v>2908</v>
      </c>
      <c r="C1514" s="688" t="s">
        <v>137</v>
      </c>
      <c r="D1514" s="655" t="s">
        <v>37</v>
      </c>
      <c r="E1514" s="747">
        <v>0</v>
      </c>
      <c r="F1514" s="747">
        <v>15</v>
      </c>
      <c r="G1514" s="747">
        <v>0</v>
      </c>
      <c r="H1514" s="743">
        <v>0</v>
      </c>
      <c r="I1514" s="747">
        <v>0</v>
      </c>
      <c r="J1514" s="747">
        <v>0</v>
      </c>
      <c r="K1514" s="747">
        <v>60</v>
      </c>
      <c r="L1514" s="747">
        <v>0</v>
      </c>
      <c r="M1514" s="743">
        <v>0</v>
      </c>
      <c r="N1514" s="747">
        <v>0</v>
      </c>
    </row>
    <row r="1515" spans="2:14" x14ac:dyDescent="0.25">
      <c r="B1515" s="362" t="s">
        <v>2908</v>
      </c>
      <c r="C1515" s="688" t="s">
        <v>138</v>
      </c>
      <c r="D1515" s="655" t="s">
        <v>37</v>
      </c>
      <c r="E1515" s="747">
        <v>0</v>
      </c>
      <c r="F1515" s="747">
        <v>8</v>
      </c>
      <c r="G1515" s="747">
        <v>0</v>
      </c>
      <c r="H1515" s="743">
        <v>0</v>
      </c>
      <c r="I1515" s="747">
        <v>0</v>
      </c>
      <c r="J1515" s="747">
        <v>0</v>
      </c>
      <c r="K1515" s="747">
        <v>30</v>
      </c>
      <c r="L1515" s="747">
        <v>0</v>
      </c>
      <c r="M1515" s="743">
        <v>0</v>
      </c>
      <c r="N1515" s="747">
        <v>0</v>
      </c>
    </row>
    <row r="1516" spans="2:14" x14ac:dyDescent="0.25">
      <c r="B1516" s="362" t="s">
        <v>2908</v>
      </c>
      <c r="C1516" s="688" t="s">
        <v>139</v>
      </c>
      <c r="D1516" s="655" t="s">
        <v>37</v>
      </c>
      <c r="E1516" s="747">
        <v>0</v>
      </c>
      <c r="F1516" s="747">
        <v>15</v>
      </c>
      <c r="G1516" s="747">
        <v>0</v>
      </c>
      <c r="H1516" s="743">
        <v>0</v>
      </c>
      <c r="I1516" s="747">
        <v>0</v>
      </c>
      <c r="J1516" s="747">
        <v>0</v>
      </c>
      <c r="K1516" s="747">
        <v>60</v>
      </c>
      <c r="L1516" s="747">
        <v>0</v>
      </c>
      <c r="M1516" s="743">
        <v>0</v>
      </c>
      <c r="N1516" s="747">
        <v>0</v>
      </c>
    </row>
    <row r="1517" spans="2:14" x14ac:dyDescent="0.25">
      <c r="B1517" s="362" t="s">
        <v>2908</v>
      </c>
      <c r="C1517" s="688" t="s">
        <v>140</v>
      </c>
      <c r="D1517" s="655" t="s">
        <v>37</v>
      </c>
      <c r="E1517" s="747">
        <v>0</v>
      </c>
      <c r="F1517" s="747">
        <v>8</v>
      </c>
      <c r="G1517" s="747">
        <v>0</v>
      </c>
      <c r="H1517" s="743">
        <v>0</v>
      </c>
      <c r="I1517" s="747">
        <v>0</v>
      </c>
      <c r="J1517" s="747">
        <v>0</v>
      </c>
      <c r="K1517" s="747">
        <v>30</v>
      </c>
      <c r="L1517" s="747">
        <v>0</v>
      </c>
      <c r="M1517" s="743">
        <v>0</v>
      </c>
      <c r="N1517" s="747">
        <v>0</v>
      </c>
    </row>
    <row r="1518" spans="2:14" x14ac:dyDescent="0.25">
      <c r="B1518" s="362" t="s">
        <v>2908</v>
      </c>
      <c r="C1518" s="688" t="s">
        <v>141</v>
      </c>
      <c r="D1518" s="655" t="s">
        <v>37</v>
      </c>
      <c r="E1518" s="747">
        <v>0</v>
      </c>
      <c r="F1518" s="747">
        <v>8</v>
      </c>
      <c r="G1518" s="747">
        <v>0</v>
      </c>
      <c r="H1518" s="743">
        <v>0</v>
      </c>
      <c r="I1518" s="747">
        <v>0</v>
      </c>
      <c r="J1518" s="747">
        <v>0</v>
      </c>
      <c r="K1518" s="747">
        <v>30</v>
      </c>
      <c r="L1518" s="747">
        <v>0</v>
      </c>
      <c r="M1518" s="743">
        <v>0</v>
      </c>
      <c r="N1518" s="747">
        <v>0</v>
      </c>
    </row>
    <row r="1519" spans="2:14" x14ac:dyDescent="0.25">
      <c r="B1519" s="362" t="s">
        <v>2908</v>
      </c>
      <c r="C1519" s="688" t="s">
        <v>142</v>
      </c>
      <c r="D1519" s="655" t="s">
        <v>37</v>
      </c>
      <c r="E1519" s="747">
        <v>0</v>
      </c>
      <c r="F1519" s="747">
        <v>8</v>
      </c>
      <c r="G1519" s="747">
        <v>0</v>
      </c>
      <c r="H1519" s="743">
        <v>0</v>
      </c>
      <c r="I1519" s="747">
        <v>0</v>
      </c>
      <c r="J1519" s="747">
        <v>0</v>
      </c>
      <c r="K1519" s="747">
        <v>30</v>
      </c>
      <c r="L1519" s="747">
        <v>0</v>
      </c>
      <c r="M1519" s="743">
        <v>0</v>
      </c>
      <c r="N1519" s="747">
        <v>0</v>
      </c>
    </row>
    <row r="1520" spans="2:14" x14ac:dyDescent="0.25">
      <c r="B1520" s="362" t="s">
        <v>2908</v>
      </c>
      <c r="C1520" s="688" t="s">
        <v>143</v>
      </c>
      <c r="D1520" s="655" t="s">
        <v>78</v>
      </c>
      <c r="E1520" s="747">
        <v>0</v>
      </c>
      <c r="F1520" s="747">
        <v>15</v>
      </c>
      <c r="G1520" s="747">
        <v>0</v>
      </c>
      <c r="H1520" s="743">
        <v>0</v>
      </c>
      <c r="I1520" s="747">
        <v>0</v>
      </c>
      <c r="J1520" s="747">
        <v>0</v>
      </c>
      <c r="K1520" s="747">
        <v>60</v>
      </c>
      <c r="L1520" s="747">
        <v>0</v>
      </c>
      <c r="M1520" s="743">
        <v>0</v>
      </c>
      <c r="N1520" s="747">
        <v>0</v>
      </c>
    </row>
    <row r="1521" spans="2:14" x14ac:dyDescent="0.25">
      <c r="B1521" s="362" t="s">
        <v>2908</v>
      </c>
      <c r="C1521" s="688" t="s">
        <v>144</v>
      </c>
      <c r="D1521" s="655" t="s">
        <v>78</v>
      </c>
      <c r="E1521" s="747">
        <v>0</v>
      </c>
      <c r="F1521" s="747">
        <v>8</v>
      </c>
      <c r="G1521" s="747">
        <v>0</v>
      </c>
      <c r="H1521" s="743">
        <v>0</v>
      </c>
      <c r="I1521" s="747">
        <v>0</v>
      </c>
      <c r="J1521" s="747">
        <v>0</v>
      </c>
      <c r="K1521" s="747">
        <v>30</v>
      </c>
      <c r="L1521" s="747">
        <v>0</v>
      </c>
      <c r="M1521" s="743">
        <v>0</v>
      </c>
      <c r="N1521" s="747">
        <v>0</v>
      </c>
    </row>
    <row r="1522" spans="2:14" x14ac:dyDescent="0.25">
      <c r="B1522" s="362" t="s">
        <v>2908</v>
      </c>
      <c r="C1522" s="688" t="s">
        <v>145</v>
      </c>
      <c r="D1522" s="655" t="s">
        <v>37</v>
      </c>
      <c r="E1522" s="747">
        <v>0</v>
      </c>
      <c r="F1522" s="747">
        <v>15</v>
      </c>
      <c r="G1522" s="747">
        <v>0</v>
      </c>
      <c r="H1522" s="743">
        <v>0</v>
      </c>
      <c r="I1522" s="747">
        <v>0</v>
      </c>
      <c r="J1522" s="747">
        <v>0</v>
      </c>
      <c r="K1522" s="747">
        <v>60</v>
      </c>
      <c r="L1522" s="747">
        <v>0</v>
      </c>
      <c r="M1522" s="743">
        <v>0</v>
      </c>
      <c r="N1522" s="747">
        <v>0</v>
      </c>
    </row>
    <row r="1523" spans="2:14" x14ac:dyDescent="0.25">
      <c r="B1523" s="362" t="s">
        <v>1640</v>
      </c>
      <c r="C1523" s="658" t="s">
        <v>179</v>
      </c>
      <c r="D1523" s="655" t="s">
        <v>37</v>
      </c>
      <c r="E1523" s="747">
        <v>0</v>
      </c>
      <c r="F1523" s="747">
        <v>5</v>
      </c>
      <c r="G1523" s="747">
        <v>0</v>
      </c>
      <c r="H1523" s="743">
        <v>0</v>
      </c>
      <c r="I1523" s="747">
        <v>2</v>
      </c>
      <c r="J1523" s="747">
        <v>100</v>
      </c>
      <c r="K1523" s="747">
        <v>15</v>
      </c>
      <c r="L1523" s="747">
        <v>30</v>
      </c>
      <c r="M1523" s="743">
        <v>0</v>
      </c>
      <c r="N1523" s="747">
        <v>7</v>
      </c>
    </row>
    <row r="1524" spans="2:14" x14ac:dyDescent="0.25">
      <c r="B1524" s="718" t="s">
        <v>1640</v>
      </c>
      <c r="C1524" s="658" t="s">
        <v>180</v>
      </c>
      <c r="D1524" s="655" t="s">
        <v>37</v>
      </c>
      <c r="E1524" s="747">
        <v>0</v>
      </c>
      <c r="F1524" s="747">
        <v>5</v>
      </c>
      <c r="G1524" s="747">
        <v>0</v>
      </c>
      <c r="H1524" s="743">
        <v>0</v>
      </c>
      <c r="I1524" s="747">
        <v>4</v>
      </c>
      <c r="J1524" s="747">
        <v>100</v>
      </c>
      <c r="K1524" s="747">
        <v>15</v>
      </c>
      <c r="L1524" s="747">
        <v>30</v>
      </c>
      <c r="M1524" s="743">
        <v>0</v>
      </c>
      <c r="N1524" s="747">
        <v>12</v>
      </c>
    </row>
    <row r="1525" spans="2:14" x14ac:dyDescent="0.25">
      <c r="B1525" s="718" t="s">
        <v>1640</v>
      </c>
      <c r="C1525" s="658" t="s">
        <v>181</v>
      </c>
      <c r="D1525" s="655" t="s">
        <v>37</v>
      </c>
      <c r="E1525" s="747">
        <v>0</v>
      </c>
      <c r="F1525" s="747">
        <v>5</v>
      </c>
      <c r="G1525" s="747">
        <v>0</v>
      </c>
      <c r="H1525" s="743">
        <v>0</v>
      </c>
      <c r="I1525" s="747">
        <v>3</v>
      </c>
      <c r="J1525" s="747">
        <v>100</v>
      </c>
      <c r="K1525" s="747">
        <v>15</v>
      </c>
      <c r="L1525" s="747">
        <v>30</v>
      </c>
      <c r="M1525" s="743">
        <v>0</v>
      </c>
      <c r="N1525" s="747">
        <v>8</v>
      </c>
    </row>
    <row r="1526" spans="2:14" x14ac:dyDescent="0.25">
      <c r="B1526" s="718" t="s">
        <v>1640</v>
      </c>
      <c r="C1526" s="658" t="s">
        <v>182</v>
      </c>
      <c r="D1526" s="655" t="s">
        <v>37</v>
      </c>
      <c r="E1526" s="747">
        <v>0</v>
      </c>
      <c r="F1526" s="747">
        <v>7</v>
      </c>
      <c r="G1526" s="747">
        <v>0</v>
      </c>
      <c r="H1526" s="743">
        <v>0</v>
      </c>
      <c r="I1526" s="747">
        <v>4</v>
      </c>
      <c r="J1526" s="747">
        <v>100</v>
      </c>
      <c r="K1526" s="747">
        <v>15</v>
      </c>
      <c r="L1526" s="747">
        <v>30</v>
      </c>
      <c r="M1526" s="743">
        <v>0</v>
      </c>
      <c r="N1526" s="747">
        <v>10</v>
      </c>
    </row>
    <row r="1527" spans="2:14" x14ac:dyDescent="0.25">
      <c r="B1527" s="718" t="s">
        <v>1640</v>
      </c>
      <c r="C1527" s="658" t="s">
        <v>183</v>
      </c>
      <c r="D1527" s="655" t="s">
        <v>37</v>
      </c>
      <c r="E1527" s="747">
        <v>0</v>
      </c>
      <c r="F1527" s="747">
        <v>7</v>
      </c>
      <c r="G1527" s="747">
        <v>0</v>
      </c>
      <c r="H1527" s="743">
        <v>0</v>
      </c>
      <c r="I1527" s="747">
        <v>4</v>
      </c>
      <c r="J1527" s="747">
        <v>150</v>
      </c>
      <c r="K1527" s="747">
        <v>30</v>
      </c>
      <c r="L1527" s="747">
        <v>30</v>
      </c>
      <c r="M1527" s="743">
        <v>0</v>
      </c>
      <c r="N1527" s="747">
        <v>8</v>
      </c>
    </row>
    <row r="1528" spans="2:14" x14ac:dyDescent="0.25">
      <c r="B1528" s="718" t="s">
        <v>1640</v>
      </c>
      <c r="C1528" s="701" t="s">
        <v>533</v>
      </c>
      <c r="D1528" s="655" t="s">
        <v>37</v>
      </c>
      <c r="E1528" s="747">
        <v>0</v>
      </c>
      <c r="F1528" s="747">
        <v>0</v>
      </c>
      <c r="G1528" s="747">
        <v>5</v>
      </c>
      <c r="H1528" s="743">
        <v>0</v>
      </c>
      <c r="I1528" s="747">
        <v>1</v>
      </c>
      <c r="J1528" s="747">
        <v>0</v>
      </c>
      <c r="K1528" s="747">
        <v>0</v>
      </c>
      <c r="L1528" s="747">
        <v>10</v>
      </c>
      <c r="M1528" s="743">
        <v>0</v>
      </c>
      <c r="N1528" s="747">
        <v>2</v>
      </c>
    </row>
    <row r="1529" spans="2:14" x14ac:dyDescent="0.25">
      <c r="B1529" s="718" t="s">
        <v>1640</v>
      </c>
      <c r="C1529" s="701" t="s">
        <v>836</v>
      </c>
      <c r="D1529" s="655" t="s">
        <v>37</v>
      </c>
      <c r="E1529" s="747">
        <v>0</v>
      </c>
      <c r="F1529" s="747">
        <v>0</v>
      </c>
      <c r="G1529" s="747">
        <v>80</v>
      </c>
      <c r="H1529" s="743">
        <v>0</v>
      </c>
      <c r="I1529" s="747">
        <v>2</v>
      </c>
      <c r="J1529" s="747">
        <v>50</v>
      </c>
      <c r="K1529" s="747">
        <v>0</v>
      </c>
      <c r="L1529" s="747">
        <v>150</v>
      </c>
      <c r="M1529" s="743">
        <v>0</v>
      </c>
      <c r="N1529" s="747">
        <v>5</v>
      </c>
    </row>
    <row r="1530" spans="2:14" x14ac:dyDescent="0.25">
      <c r="B1530" s="718" t="s">
        <v>1640</v>
      </c>
      <c r="C1530" s="701" t="s">
        <v>837</v>
      </c>
      <c r="D1530" s="655" t="s">
        <v>37</v>
      </c>
      <c r="E1530" s="747">
        <v>0</v>
      </c>
      <c r="F1530" s="747">
        <v>0</v>
      </c>
      <c r="G1530" s="747">
        <v>80</v>
      </c>
      <c r="H1530" s="743">
        <v>0</v>
      </c>
      <c r="I1530" s="747">
        <v>4</v>
      </c>
      <c r="J1530" s="747">
        <v>50</v>
      </c>
      <c r="K1530" s="747">
        <v>0</v>
      </c>
      <c r="L1530" s="747">
        <v>150</v>
      </c>
      <c r="M1530" s="743">
        <v>0</v>
      </c>
      <c r="N1530" s="747">
        <v>12</v>
      </c>
    </row>
    <row r="1531" spans="2:14" x14ac:dyDescent="0.25">
      <c r="B1531" s="718" t="s">
        <v>1640</v>
      </c>
      <c r="C1531" s="701" t="s">
        <v>838</v>
      </c>
      <c r="D1531" s="655" t="s">
        <v>37</v>
      </c>
      <c r="E1531" s="747">
        <v>0</v>
      </c>
      <c r="F1531" s="747">
        <v>0</v>
      </c>
      <c r="G1531" s="747">
        <v>80</v>
      </c>
      <c r="H1531" s="743">
        <v>0</v>
      </c>
      <c r="I1531" s="747">
        <v>3</v>
      </c>
      <c r="J1531" s="747">
        <v>50</v>
      </c>
      <c r="K1531" s="747">
        <v>0</v>
      </c>
      <c r="L1531" s="747">
        <v>150</v>
      </c>
      <c r="M1531" s="743">
        <v>0</v>
      </c>
      <c r="N1531" s="747">
        <v>9</v>
      </c>
    </row>
    <row r="1532" spans="2:14" x14ac:dyDescent="0.25">
      <c r="B1532" s="718" t="s">
        <v>1640</v>
      </c>
      <c r="C1532" s="701" t="s">
        <v>839</v>
      </c>
      <c r="D1532" s="655" t="s">
        <v>37</v>
      </c>
      <c r="E1532" s="747">
        <v>0</v>
      </c>
      <c r="F1532" s="747">
        <v>0</v>
      </c>
      <c r="G1532" s="747">
        <v>80</v>
      </c>
      <c r="H1532" s="743">
        <v>0</v>
      </c>
      <c r="I1532" s="747">
        <v>3</v>
      </c>
      <c r="J1532" s="747">
        <v>50</v>
      </c>
      <c r="K1532" s="747">
        <v>0</v>
      </c>
      <c r="L1532" s="747">
        <v>150</v>
      </c>
      <c r="M1532" s="743">
        <v>0</v>
      </c>
      <c r="N1532" s="747">
        <v>9</v>
      </c>
    </row>
    <row r="1533" spans="2:14" x14ac:dyDescent="0.25">
      <c r="B1533" s="718" t="s">
        <v>1640</v>
      </c>
      <c r="C1533" s="721" t="s">
        <v>2587</v>
      </c>
      <c r="D1533" s="655" t="s">
        <v>37</v>
      </c>
      <c r="E1533" s="747"/>
      <c r="F1533" s="747"/>
      <c r="G1533" s="747"/>
      <c r="H1533" s="743"/>
      <c r="I1533" s="747"/>
      <c r="J1533" s="747"/>
      <c r="K1533" s="747"/>
      <c r="L1533" s="747"/>
      <c r="M1533" s="743"/>
      <c r="N1533" s="747"/>
    </row>
    <row r="1534" spans="2:14" x14ac:dyDescent="0.25">
      <c r="B1534" s="657" t="s">
        <v>1640</v>
      </c>
      <c r="C1534" s="701" t="s">
        <v>534</v>
      </c>
      <c r="D1534" s="655" t="s">
        <v>37</v>
      </c>
      <c r="E1534" s="747">
        <v>0</v>
      </c>
      <c r="F1534" s="747">
        <v>0</v>
      </c>
      <c r="G1534" s="747">
        <v>100</v>
      </c>
      <c r="H1534" s="743">
        <v>0</v>
      </c>
      <c r="I1534" s="747">
        <v>12</v>
      </c>
      <c r="J1534" s="747">
        <v>120</v>
      </c>
      <c r="K1534" s="747">
        <v>0</v>
      </c>
      <c r="L1534" s="747">
        <v>450</v>
      </c>
      <c r="M1534" s="743">
        <v>0</v>
      </c>
      <c r="N1534" s="747">
        <v>25</v>
      </c>
    </row>
    <row r="1535" spans="2:14" x14ac:dyDescent="0.25">
      <c r="B1535" s="362" t="s">
        <v>1455</v>
      </c>
      <c r="C1535" s="701" t="s">
        <v>1895</v>
      </c>
      <c r="D1535" s="655"/>
      <c r="E1535" s="747">
        <v>0</v>
      </c>
      <c r="F1535" s="747">
        <v>0</v>
      </c>
      <c r="G1535" s="747">
        <v>0</v>
      </c>
      <c r="H1535" s="743">
        <v>0</v>
      </c>
      <c r="I1535" s="747">
        <v>0</v>
      </c>
      <c r="J1535" s="747">
        <v>0</v>
      </c>
      <c r="K1535" s="747">
        <v>0</v>
      </c>
      <c r="L1535" s="747">
        <v>0</v>
      </c>
      <c r="M1535" s="743">
        <v>0</v>
      </c>
      <c r="N1535" s="747">
        <v>0</v>
      </c>
    </row>
    <row r="1536" spans="2:14" x14ac:dyDescent="0.25">
      <c r="B1536" s="718" t="s">
        <v>1455</v>
      </c>
      <c r="C1536" s="701" t="s">
        <v>1896</v>
      </c>
      <c r="D1536" s="655"/>
      <c r="E1536" s="747">
        <v>0</v>
      </c>
      <c r="F1536" s="747">
        <v>0</v>
      </c>
      <c r="G1536" s="747">
        <v>0</v>
      </c>
      <c r="H1536" s="743">
        <v>0</v>
      </c>
      <c r="I1536" s="747">
        <v>0</v>
      </c>
      <c r="J1536" s="747">
        <v>0</v>
      </c>
      <c r="K1536" s="747">
        <v>5</v>
      </c>
      <c r="L1536" s="747">
        <v>0</v>
      </c>
      <c r="M1536" s="743">
        <v>0</v>
      </c>
      <c r="N1536" s="747">
        <v>0</v>
      </c>
    </row>
    <row r="1537" spans="2:14" x14ac:dyDescent="0.25">
      <c r="B1537" s="718" t="s">
        <v>1455</v>
      </c>
      <c r="C1537" s="701" t="s">
        <v>1897</v>
      </c>
      <c r="D1537" s="655"/>
      <c r="E1537" s="747">
        <v>0</v>
      </c>
      <c r="F1537" s="747">
        <v>0</v>
      </c>
      <c r="G1537" s="747">
        <v>0</v>
      </c>
      <c r="H1537" s="743">
        <v>0</v>
      </c>
      <c r="I1537" s="747">
        <v>0</v>
      </c>
      <c r="J1537" s="747">
        <v>0</v>
      </c>
      <c r="K1537" s="747">
        <v>0</v>
      </c>
      <c r="L1537" s="747">
        <v>0</v>
      </c>
      <c r="M1537" s="743">
        <v>0</v>
      </c>
      <c r="N1537" s="747">
        <v>0</v>
      </c>
    </row>
    <row r="1538" spans="2:14" x14ac:dyDescent="0.25">
      <c r="B1538" s="718" t="s">
        <v>1455</v>
      </c>
      <c r="C1538" s="701" t="s">
        <v>1898</v>
      </c>
      <c r="D1538" s="655"/>
      <c r="E1538" s="747">
        <v>0</v>
      </c>
      <c r="F1538" s="747">
        <v>0</v>
      </c>
      <c r="G1538" s="747">
        <v>0</v>
      </c>
      <c r="H1538" s="743">
        <v>0</v>
      </c>
      <c r="I1538" s="747">
        <v>0</v>
      </c>
      <c r="J1538" s="747">
        <v>0</v>
      </c>
      <c r="K1538" s="747">
        <v>0</v>
      </c>
      <c r="L1538" s="747">
        <v>0</v>
      </c>
      <c r="M1538" s="743">
        <v>0</v>
      </c>
      <c r="N1538" s="747">
        <v>0</v>
      </c>
    </row>
    <row r="1539" spans="2:14" x14ac:dyDescent="0.25">
      <c r="B1539" s="718" t="s">
        <v>1455</v>
      </c>
      <c r="C1539" s="701" t="s">
        <v>1899</v>
      </c>
      <c r="D1539" s="655"/>
      <c r="E1539" s="747">
        <v>0</v>
      </c>
      <c r="F1539" s="747">
        <v>0</v>
      </c>
      <c r="G1539" s="747">
        <v>0</v>
      </c>
      <c r="H1539" s="743">
        <v>0</v>
      </c>
      <c r="I1539" s="747">
        <v>0</v>
      </c>
      <c r="J1539" s="747">
        <v>0</v>
      </c>
      <c r="K1539" s="747">
        <v>0</v>
      </c>
      <c r="L1539" s="747">
        <v>0</v>
      </c>
      <c r="M1539" s="743">
        <v>0</v>
      </c>
      <c r="N1539" s="747">
        <v>0</v>
      </c>
    </row>
    <row r="1540" spans="2:14" x14ac:dyDescent="0.25">
      <c r="B1540" s="718" t="s">
        <v>1455</v>
      </c>
      <c r="C1540" s="701" t="s">
        <v>1900</v>
      </c>
      <c r="D1540" s="655"/>
      <c r="E1540" s="747">
        <v>0</v>
      </c>
      <c r="F1540" s="747">
        <v>0</v>
      </c>
      <c r="G1540" s="747">
        <v>0</v>
      </c>
      <c r="H1540" s="743">
        <v>0</v>
      </c>
      <c r="I1540" s="747">
        <v>0</v>
      </c>
      <c r="J1540" s="747">
        <v>0</v>
      </c>
      <c r="K1540" s="747">
        <v>0</v>
      </c>
      <c r="L1540" s="747">
        <v>0</v>
      </c>
      <c r="M1540" s="743">
        <v>0</v>
      </c>
      <c r="N1540" s="747">
        <v>0</v>
      </c>
    </row>
    <row r="1541" spans="2:14" x14ac:dyDescent="0.25">
      <c r="B1541" s="657" t="s">
        <v>1455</v>
      </c>
      <c r="C1541" s="701" t="s">
        <v>1901</v>
      </c>
      <c r="D1541" s="655"/>
      <c r="E1541" s="747">
        <v>0</v>
      </c>
      <c r="F1541" s="747">
        <v>0</v>
      </c>
      <c r="G1541" s="747">
        <v>0</v>
      </c>
      <c r="H1541" s="743">
        <v>0</v>
      </c>
      <c r="I1541" s="747">
        <v>0</v>
      </c>
      <c r="J1541" s="747">
        <v>0</v>
      </c>
      <c r="K1541" s="747">
        <v>0</v>
      </c>
      <c r="L1541" s="747">
        <v>0</v>
      </c>
      <c r="M1541" s="743">
        <v>0</v>
      </c>
      <c r="N1541" s="747">
        <v>0</v>
      </c>
    </row>
    <row r="1542" spans="2:14" x14ac:dyDescent="0.25">
      <c r="B1542" s="362" t="s">
        <v>1456</v>
      </c>
      <c r="C1542" s="701" t="s">
        <v>1902</v>
      </c>
      <c r="D1542" s="655"/>
      <c r="E1542" s="747">
        <v>0</v>
      </c>
      <c r="F1542" s="747">
        <v>0</v>
      </c>
      <c r="G1542" s="747">
        <v>0</v>
      </c>
      <c r="H1542" s="743">
        <v>0</v>
      </c>
      <c r="I1542" s="747">
        <v>0</v>
      </c>
      <c r="J1542" s="747">
        <v>0</v>
      </c>
      <c r="K1542" s="747">
        <v>0</v>
      </c>
      <c r="L1542" s="747">
        <v>0</v>
      </c>
      <c r="M1542" s="743">
        <v>0</v>
      </c>
      <c r="N1542" s="747">
        <v>0</v>
      </c>
    </row>
    <row r="1543" spans="2:14" x14ac:dyDescent="0.25">
      <c r="B1543" s="718" t="s">
        <v>1456</v>
      </c>
      <c r="C1543" s="701" t="s">
        <v>1903</v>
      </c>
      <c r="D1543" s="655"/>
      <c r="E1543" s="747">
        <v>0</v>
      </c>
      <c r="F1543" s="747">
        <v>0</v>
      </c>
      <c r="G1543" s="747">
        <v>0</v>
      </c>
      <c r="H1543" s="743">
        <v>0</v>
      </c>
      <c r="I1543" s="747">
        <v>0</v>
      </c>
      <c r="J1543" s="747">
        <v>0</v>
      </c>
      <c r="K1543" s="747">
        <v>0</v>
      </c>
      <c r="L1543" s="747">
        <v>0</v>
      </c>
      <c r="M1543" s="743">
        <v>0</v>
      </c>
      <c r="N1543" s="747">
        <v>0</v>
      </c>
    </row>
    <row r="1544" spans="2:14" x14ac:dyDescent="0.25">
      <c r="B1544" s="718" t="s">
        <v>1456</v>
      </c>
      <c r="C1544" s="701" t="s">
        <v>1904</v>
      </c>
      <c r="D1544" s="655"/>
      <c r="E1544" s="747">
        <v>0</v>
      </c>
      <c r="F1544" s="747">
        <v>0</v>
      </c>
      <c r="G1544" s="747">
        <v>0</v>
      </c>
      <c r="H1544" s="743">
        <v>0</v>
      </c>
      <c r="I1544" s="747">
        <v>0</v>
      </c>
      <c r="J1544" s="747">
        <v>0</v>
      </c>
      <c r="K1544" s="747">
        <v>0</v>
      </c>
      <c r="L1544" s="747">
        <v>0</v>
      </c>
      <c r="M1544" s="743">
        <v>0</v>
      </c>
      <c r="N1544" s="747">
        <v>0</v>
      </c>
    </row>
    <row r="1545" spans="2:14" x14ac:dyDescent="0.25">
      <c r="B1545" s="718" t="s">
        <v>1456</v>
      </c>
      <c r="C1545" s="701" t="s">
        <v>1905</v>
      </c>
      <c r="D1545" s="655"/>
      <c r="E1545" s="747">
        <v>0</v>
      </c>
      <c r="F1545" s="747">
        <v>0</v>
      </c>
      <c r="G1545" s="747">
        <v>0</v>
      </c>
      <c r="H1545" s="743">
        <v>0</v>
      </c>
      <c r="I1545" s="747">
        <v>0</v>
      </c>
      <c r="J1545" s="747">
        <v>0</v>
      </c>
      <c r="K1545" s="747">
        <v>0</v>
      </c>
      <c r="L1545" s="747">
        <v>0</v>
      </c>
      <c r="M1545" s="743">
        <v>0</v>
      </c>
      <c r="N1545" s="747">
        <v>0</v>
      </c>
    </row>
    <row r="1546" spans="2:14" x14ac:dyDescent="0.25">
      <c r="B1546" s="718" t="s">
        <v>1456</v>
      </c>
      <c r="C1546" s="701" t="s">
        <v>1906</v>
      </c>
      <c r="D1546" s="655"/>
      <c r="E1546" s="747">
        <v>0</v>
      </c>
      <c r="F1546" s="747">
        <v>0</v>
      </c>
      <c r="G1546" s="747">
        <v>0</v>
      </c>
      <c r="H1546" s="743">
        <v>0</v>
      </c>
      <c r="I1546" s="747">
        <v>0</v>
      </c>
      <c r="J1546" s="747">
        <v>0</v>
      </c>
      <c r="K1546" s="747">
        <v>0</v>
      </c>
      <c r="L1546" s="747">
        <v>0</v>
      </c>
      <c r="M1546" s="743">
        <v>0</v>
      </c>
      <c r="N1546" s="747">
        <v>0</v>
      </c>
    </row>
    <row r="1547" spans="2:14" x14ac:dyDescent="0.25">
      <c r="B1547" s="718" t="s">
        <v>1456</v>
      </c>
      <c r="C1547" s="701" t="s">
        <v>1907</v>
      </c>
      <c r="D1547" s="655"/>
      <c r="E1547" s="747">
        <v>0</v>
      </c>
      <c r="F1547" s="747">
        <v>0</v>
      </c>
      <c r="G1547" s="747">
        <v>0</v>
      </c>
      <c r="H1547" s="743">
        <v>0</v>
      </c>
      <c r="I1547" s="747">
        <v>0</v>
      </c>
      <c r="J1547" s="747">
        <v>0</v>
      </c>
      <c r="K1547" s="747">
        <v>0</v>
      </c>
      <c r="L1547" s="747">
        <v>0</v>
      </c>
      <c r="M1547" s="743">
        <v>0</v>
      </c>
      <c r="N1547" s="747">
        <v>0</v>
      </c>
    </row>
    <row r="1548" spans="2:14" x14ac:dyDescent="0.25">
      <c r="B1548" s="718" t="s">
        <v>1456</v>
      </c>
      <c r="C1548" s="701" t="s">
        <v>1908</v>
      </c>
      <c r="D1548" s="655"/>
      <c r="E1548" s="747">
        <v>0</v>
      </c>
      <c r="F1548" s="747">
        <v>0</v>
      </c>
      <c r="G1548" s="747">
        <v>0</v>
      </c>
      <c r="H1548" s="743">
        <v>0</v>
      </c>
      <c r="I1548" s="747">
        <v>0</v>
      </c>
      <c r="J1548" s="747">
        <v>0</v>
      </c>
      <c r="K1548" s="747">
        <v>0</v>
      </c>
      <c r="L1548" s="747">
        <v>0</v>
      </c>
      <c r="M1548" s="743">
        <v>0</v>
      </c>
      <c r="N1548" s="747">
        <v>0</v>
      </c>
    </row>
    <row r="1549" spans="2:14" x14ac:dyDescent="0.25">
      <c r="B1549" s="718" t="s">
        <v>1456</v>
      </c>
      <c r="C1549" s="701" t="s">
        <v>1909</v>
      </c>
      <c r="D1549" s="655"/>
      <c r="E1549" s="747">
        <v>0</v>
      </c>
      <c r="F1549" s="747">
        <v>0</v>
      </c>
      <c r="G1549" s="747">
        <v>0</v>
      </c>
      <c r="H1549" s="743">
        <v>0</v>
      </c>
      <c r="I1549" s="747">
        <v>0</v>
      </c>
      <c r="J1549" s="747">
        <v>0</v>
      </c>
      <c r="K1549" s="747">
        <v>0</v>
      </c>
      <c r="L1549" s="747">
        <v>0</v>
      </c>
      <c r="M1549" s="743">
        <v>0</v>
      </c>
      <c r="N1549" s="747">
        <v>0</v>
      </c>
    </row>
    <row r="1550" spans="2:14" x14ac:dyDescent="0.25">
      <c r="B1550" s="718" t="s">
        <v>1456</v>
      </c>
      <c r="C1550" s="701" t="s">
        <v>1910</v>
      </c>
      <c r="D1550" s="655"/>
      <c r="E1550" s="747">
        <v>0</v>
      </c>
      <c r="F1550" s="747">
        <v>0</v>
      </c>
      <c r="G1550" s="747">
        <v>0</v>
      </c>
      <c r="H1550" s="743">
        <v>0</v>
      </c>
      <c r="I1550" s="747">
        <v>0</v>
      </c>
      <c r="J1550" s="747">
        <v>0</v>
      </c>
      <c r="K1550" s="747">
        <v>0</v>
      </c>
      <c r="L1550" s="747">
        <v>0</v>
      </c>
      <c r="M1550" s="743">
        <v>0</v>
      </c>
      <c r="N1550" s="747">
        <v>0</v>
      </c>
    </row>
    <row r="1551" spans="2:14" x14ac:dyDescent="0.25">
      <c r="B1551" s="718" t="s">
        <v>1456</v>
      </c>
      <c r="C1551" s="701" t="s">
        <v>1911</v>
      </c>
      <c r="D1551" s="655"/>
      <c r="E1551" s="747">
        <v>0</v>
      </c>
      <c r="F1551" s="747">
        <v>0</v>
      </c>
      <c r="G1551" s="747">
        <v>0</v>
      </c>
      <c r="H1551" s="743">
        <v>0</v>
      </c>
      <c r="I1551" s="747">
        <v>0</v>
      </c>
      <c r="J1551" s="747">
        <v>0</v>
      </c>
      <c r="K1551" s="747">
        <v>0</v>
      </c>
      <c r="L1551" s="747">
        <v>0</v>
      </c>
      <c r="M1551" s="743">
        <v>0</v>
      </c>
      <c r="N1551" s="747">
        <v>0</v>
      </c>
    </row>
    <row r="1552" spans="2:14" x14ac:dyDescent="0.25">
      <c r="B1552" s="718" t="s">
        <v>1456</v>
      </c>
      <c r="C1552" s="701" t="s">
        <v>1912</v>
      </c>
      <c r="D1552" s="655"/>
      <c r="E1552" s="747">
        <v>0</v>
      </c>
      <c r="F1552" s="747">
        <v>0</v>
      </c>
      <c r="G1552" s="747">
        <v>0</v>
      </c>
      <c r="H1552" s="743">
        <v>0</v>
      </c>
      <c r="I1552" s="747">
        <v>0</v>
      </c>
      <c r="J1552" s="747">
        <v>0</v>
      </c>
      <c r="K1552" s="747">
        <v>0</v>
      </c>
      <c r="L1552" s="747">
        <v>0</v>
      </c>
      <c r="M1552" s="743">
        <v>0</v>
      </c>
      <c r="N1552" s="747">
        <v>0</v>
      </c>
    </row>
    <row r="1553" spans="2:14" x14ac:dyDescent="0.25">
      <c r="B1553" s="718" t="s">
        <v>1456</v>
      </c>
      <c r="C1553" s="701" t="s">
        <v>1913</v>
      </c>
      <c r="D1553" s="655"/>
      <c r="E1553" s="747">
        <v>0</v>
      </c>
      <c r="F1553" s="747">
        <v>0</v>
      </c>
      <c r="G1553" s="747">
        <v>0</v>
      </c>
      <c r="H1553" s="743">
        <v>0</v>
      </c>
      <c r="I1553" s="747">
        <v>0</v>
      </c>
      <c r="J1553" s="747">
        <v>0</v>
      </c>
      <c r="K1553" s="747">
        <v>0</v>
      </c>
      <c r="L1553" s="747">
        <v>0</v>
      </c>
      <c r="M1553" s="743">
        <v>0</v>
      </c>
      <c r="N1553" s="747">
        <v>0</v>
      </c>
    </row>
    <row r="1554" spans="2:14" x14ac:dyDescent="0.25">
      <c r="B1554" s="718" t="s">
        <v>1456</v>
      </c>
      <c r="C1554" s="701" t="s">
        <v>1914</v>
      </c>
      <c r="D1554" s="655"/>
      <c r="E1554" s="747">
        <v>0</v>
      </c>
      <c r="F1554" s="747">
        <v>0</v>
      </c>
      <c r="G1554" s="747">
        <v>0</v>
      </c>
      <c r="H1554" s="743">
        <v>0</v>
      </c>
      <c r="I1554" s="747">
        <v>0</v>
      </c>
      <c r="J1554" s="747">
        <v>0</v>
      </c>
      <c r="K1554" s="747">
        <v>0</v>
      </c>
      <c r="L1554" s="747">
        <v>0</v>
      </c>
      <c r="M1554" s="743">
        <v>0</v>
      </c>
      <c r="N1554" s="747">
        <v>0</v>
      </c>
    </row>
    <row r="1555" spans="2:14" x14ac:dyDescent="0.25">
      <c r="B1555" s="718" t="s">
        <v>1456</v>
      </c>
      <c r="C1555" s="701" t="s">
        <v>1915</v>
      </c>
      <c r="D1555" s="655"/>
      <c r="E1555" s="747">
        <v>0</v>
      </c>
      <c r="F1555" s="747">
        <v>0</v>
      </c>
      <c r="G1555" s="747">
        <v>0</v>
      </c>
      <c r="H1555" s="743">
        <v>0</v>
      </c>
      <c r="I1555" s="747">
        <v>0</v>
      </c>
      <c r="J1555" s="747">
        <v>0</v>
      </c>
      <c r="K1555" s="747">
        <v>0</v>
      </c>
      <c r="L1555" s="747">
        <v>0</v>
      </c>
      <c r="M1555" s="743">
        <v>0</v>
      </c>
      <c r="N1555" s="747">
        <v>0</v>
      </c>
    </row>
    <row r="1556" spans="2:14" x14ac:dyDescent="0.25">
      <c r="B1556" s="718" t="s">
        <v>1456</v>
      </c>
      <c r="C1556" s="701" t="s">
        <v>1916</v>
      </c>
      <c r="D1556" s="655"/>
      <c r="E1556" s="747">
        <v>0</v>
      </c>
      <c r="F1556" s="747">
        <v>0</v>
      </c>
      <c r="G1556" s="747">
        <v>0</v>
      </c>
      <c r="H1556" s="743">
        <v>0</v>
      </c>
      <c r="I1556" s="747">
        <v>0</v>
      </c>
      <c r="J1556" s="747">
        <v>0</v>
      </c>
      <c r="K1556" s="747">
        <v>0</v>
      </c>
      <c r="L1556" s="747">
        <v>0</v>
      </c>
      <c r="M1556" s="743">
        <v>0</v>
      </c>
      <c r="N1556" s="747">
        <v>0</v>
      </c>
    </row>
    <row r="1557" spans="2:14" x14ac:dyDescent="0.25">
      <c r="B1557" s="718" t="s">
        <v>1456</v>
      </c>
      <c r="C1557" s="701" t="s">
        <v>1917</v>
      </c>
      <c r="D1557" s="655"/>
      <c r="E1557" s="747">
        <v>0</v>
      </c>
      <c r="F1557" s="747">
        <v>0</v>
      </c>
      <c r="G1557" s="747">
        <v>0</v>
      </c>
      <c r="H1557" s="743">
        <v>0</v>
      </c>
      <c r="I1557" s="747">
        <v>0</v>
      </c>
      <c r="J1557" s="747">
        <v>20</v>
      </c>
      <c r="K1557" s="747">
        <v>0</v>
      </c>
      <c r="L1557" s="747">
        <v>0</v>
      </c>
      <c r="M1557" s="743">
        <v>0</v>
      </c>
      <c r="N1557" s="747">
        <v>0</v>
      </c>
    </row>
    <row r="1558" spans="2:14" x14ac:dyDescent="0.25">
      <c r="B1558" s="657" t="s">
        <v>1456</v>
      </c>
      <c r="C1558" s="701" t="s">
        <v>1918</v>
      </c>
      <c r="D1558" s="655"/>
      <c r="E1558" s="747">
        <v>0</v>
      </c>
      <c r="F1558" s="747">
        <v>0</v>
      </c>
      <c r="G1558" s="747">
        <v>0</v>
      </c>
      <c r="H1558" s="743">
        <v>0</v>
      </c>
      <c r="I1558" s="747">
        <v>0</v>
      </c>
      <c r="J1558" s="747">
        <v>20</v>
      </c>
      <c r="K1558" s="747">
        <v>0</v>
      </c>
      <c r="L1558" s="747">
        <v>0</v>
      </c>
      <c r="M1558" s="743">
        <v>0</v>
      </c>
      <c r="N1558" s="747">
        <v>0</v>
      </c>
    </row>
    <row r="1559" spans="2:14" x14ac:dyDescent="0.25">
      <c r="B1559" s="362" t="s">
        <v>1641</v>
      </c>
      <c r="C1559" s="701" t="s">
        <v>620</v>
      </c>
      <c r="D1559" s="655" t="s">
        <v>37</v>
      </c>
      <c r="E1559" s="747">
        <v>0</v>
      </c>
      <c r="F1559" s="747">
        <v>1</v>
      </c>
      <c r="G1559" s="747">
        <v>0</v>
      </c>
      <c r="H1559" s="743">
        <v>0</v>
      </c>
      <c r="I1559" s="747">
        <v>0</v>
      </c>
      <c r="J1559" s="747">
        <v>0</v>
      </c>
      <c r="K1559" s="747">
        <v>8</v>
      </c>
      <c r="L1559" s="747">
        <v>2</v>
      </c>
      <c r="M1559" s="743">
        <v>0</v>
      </c>
      <c r="N1559" s="747">
        <v>0</v>
      </c>
    </row>
    <row r="1560" spans="2:14" x14ac:dyDescent="0.25">
      <c r="B1560" s="718" t="s">
        <v>1641</v>
      </c>
      <c r="C1560" s="701" t="s">
        <v>621</v>
      </c>
      <c r="D1560" s="655" t="s">
        <v>37</v>
      </c>
      <c r="E1560" s="747">
        <v>0</v>
      </c>
      <c r="F1560" s="747">
        <v>1</v>
      </c>
      <c r="G1560" s="747">
        <v>0</v>
      </c>
      <c r="H1560" s="743">
        <v>0</v>
      </c>
      <c r="I1560" s="747">
        <v>0</v>
      </c>
      <c r="J1560" s="747">
        <v>0</v>
      </c>
      <c r="K1560" s="747">
        <v>8</v>
      </c>
      <c r="L1560" s="747">
        <v>2</v>
      </c>
      <c r="M1560" s="743">
        <v>0</v>
      </c>
      <c r="N1560" s="747">
        <v>0</v>
      </c>
    </row>
    <row r="1561" spans="2:14" x14ac:dyDescent="0.25">
      <c r="B1561" s="718" t="s">
        <v>1641</v>
      </c>
      <c r="C1561" s="701" t="s">
        <v>622</v>
      </c>
      <c r="D1561" s="655" t="s">
        <v>37</v>
      </c>
      <c r="E1561" s="747">
        <v>0</v>
      </c>
      <c r="F1561" s="747">
        <v>0</v>
      </c>
      <c r="G1561" s="747">
        <v>0</v>
      </c>
      <c r="H1561" s="743">
        <v>0</v>
      </c>
      <c r="I1561" s="747">
        <v>0</v>
      </c>
      <c r="J1561" s="747">
        <v>0</v>
      </c>
      <c r="K1561" s="747">
        <v>0</v>
      </c>
      <c r="L1561" s="747">
        <v>0</v>
      </c>
      <c r="M1561" s="743">
        <v>0</v>
      </c>
      <c r="N1561" s="747">
        <v>0</v>
      </c>
    </row>
    <row r="1562" spans="2:14" x14ac:dyDescent="0.25">
      <c r="B1562" s="718" t="s">
        <v>1641</v>
      </c>
      <c r="C1562" s="701" t="s">
        <v>623</v>
      </c>
      <c r="D1562" s="655" t="s">
        <v>37</v>
      </c>
      <c r="E1562" s="747">
        <v>0</v>
      </c>
      <c r="F1562" s="747">
        <v>0</v>
      </c>
      <c r="G1562" s="747">
        <v>0</v>
      </c>
      <c r="H1562" s="743">
        <v>0</v>
      </c>
      <c r="I1562" s="747">
        <v>0</v>
      </c>
      <c r="J1562" s="747">
        <v>0</v>
      </c>
      <c r="K1562" s="747">
        <v>0</v>
      </c>
      <c r="L1562" s="747">
        <v>0</v>
      </c>
      <c r="M1562" s="743">
        <v>0</v>
      </c>
      <c r="N1562" s="747">
        <v>0</v>
      </c>
    </row>
    <row r="1563" spans="2:14" x14ac:dyDescent="0.25">
      <c r="B1563" s="718" t="s">
        <v>1641</v>
      </c>
      <c r="C1563" s="701" t="s">
        <v>624</v>
      </c>
      <c r="D1563" s="655" t="s">
        <v>37</v>
      </c>
      <c r="E1563" s="747">
        <v>0</v>
      </c>
      <c r="F1563" s="747">
        <v>0</v>
      </c>
      <c r="G1563" s="747">
        <v>0</v>
      </c>
      <c r="H1563" s="743">
        <v>0</v>
      </c>
      <c r="I1563" s="747">
        <v>0</v>
      </c>
      <c r="J1563" s="747">
        <v>0</v>
      </c>
      <c r="K1563" s="747">
        <v>0</v>
      </c>
      <c r="L1563" s="747">
        <v>4</v>
      </c>
      <c r="M1563" s="743">
        <v>0</v>
      </c>
      <c r="N1563" s="747">
        <v>0</v>
      </c>
    </row>
    <row r="1564" spans="2:14" x14ac:dyDescent="0.25">
      <c r="B1564" s="657" t="s">
        <v>1641</v>
      </c>
      <c r="C1564" s="701" t="s">
        <v>625</v>
      </c>
      <c r="D1564" s="655" t="s">
        <v>37</v>
      </c>
      <c r="E1564" s="747">
        <v>0</v>
      </c>
      <c r="F1564" s="747">
        <v>0</v>
      </c>
      <c r="G1564" s="747">
        <v>0</v>
      </c>
      <c r="H1564" s="743">
        <v>0</v>
      </c>
      <c r="I1564" s="747">
        <v>0</v>
      </c>
      <c r="J1564" s="747">
        <v>0</v>
      </c>
      <c r="K1564" s="747">
        <v>0</v>
      </c>
      <c r="L1564" s="747">
        <v>4</v>
      </c>
      <c r="M1564" s="743">
        <v>0</v>
      </c>
      <c r="N1564" s="747">
        <v>0</v>
      </c>
    </row>
    <row r="1565" spans="2:14" x14ac:dyDescent="0.25">
      <c r="B1565" s="362" t="s">
        <v>537</v>
      </c>
      <c r="C1565" s="701" t="s">
        <v>538</v>
      </c>
      <c r="D1565" s="655" t="s">
        <v>112</v>
      </c>
      <c r="E1565" s="747">
        <v>200</v>
      </c>
      <c r="F1565" s="747">
        <v>0</v>
      </c>
      <c r="G1565" s="747">
        <v>100</v>
      </c>
      <c r="H1565" s="743">
        <v>0</v>
      </c>
      <c r="I1565" s="747">
        <v>0</v>
      </c>
      <c r="J1565" s="747">
        <v>300</v>
      </c>
      <c r="K1565" s="747">
        <v>0</v>
      </c>
      <c r="L1565" s="747">
        <v>300</v>
      </c>
      <c r="M1565" s="743">
        <v>0</v>
      </c>
      <c r="N1565" s="747">
        <v>0</v>
      </c>
    </row>
    <row r="1566" spans="2:14" x14ac:dyDescent="0.25">
      <c r="B1566" s="718" t="s">
        <v>537</v>
      </c>
      <c r="C1566" s="701" t="s">
        <v>539</v>
      </c>
      <c r="D1566" s="655" t="s">
        <v>112</v>
      </c>
      <c r="E1566" s="747">
        <v>0</v>
      </c>
      <c r="F1566" s="747">
        <v>0</v>
      </c>
      <c r="G1566" s="747">
        <v>50</v>
      </c>
      <c r="H1566" s="743">
        <v>0</v>
      </c>
      <c r="I1566" s="747">
        <v>0</v>
      </c>
      <c r="J1566" s="747">
        <v>0</v>
      </c>
      <c r="K1566" s="747">
        <v>0</v>
      </c>
      <c r="L1566" s="747">
        <v>100</v>
      </c>
      <c r="M1566" s="743">
        <v>0</v>
      </c>
      <c r="N1566" s="747">
        <v>0</v>
      </c>
    </row>
    <row r="1567" spans="2:14" x14ac:dyDescent="0.25">
      <c r="B1567" s="718" t="s">
        <v>537</v>
      </c>
      <c r="C1567" s="701" t="s">
        <v>540</v>
      </c>
      <c r="D1567" s="655" t="s">
        <v>112</v>
      </c>
      <c r="E1567" s="747">
        <v>0</v>
      </c>
      <c r="F1567" s="747">
        <v>0</v>
      </c>
      <c r="G1567" s="747">
        <v>200</v>
      </c>
      <c r="H1567" s="743">
        <v>0</v>
      </c>
      <c r="I1567" s="747">
        <v>0</v>
      </c>
      <c r="J1567" s="747">
        <v>0</v>
      </c>
      <c r="K1567" s="747">
        <v>0</v>
      </c>
      <c r="L1567" s="747">
        <v>400</v>
      </c>
      <c r="M1567" s="743">
        <v>0</v>
      </c>
      <c r="N1567" s="747">
        <v>0</v>
      </c>
    </row>
    <row r="1568" spans="2:14" x14ac:dyDescent="0.25">
      <c r="B1568" s="718" t="s">
        <v>537</v>
      </c>
      <c r="C1568" s="701" t="s">
        <v>541</v>
      </c>
      <c r="D1568" s="655" t="s">
        <v>112</v>
      </c>
      <c r="E1568" s="747">
        <v>0</v>
      </c>
      <c r="F1568" s="747">
        <v>0</v>
      </c>
      <c r="G1568" s="747">
        <v>150</v>
      </c>
      <c r="H1568" s="743">
        <v>0</v>
      </c>
      <c r="I1568" s="747">
        <v>0</v>
      </c>
      <c r="J1568" s="747">
        <v>50</v>
      </c>
      <c r="K1568" s="747">
        <v>0</v>
      </c>
      <c r="L1568" s="747">
        <v>350</v>
      </c>
      <c r="M1568" s="743">
        <v>0</v>
      </c>
      <c r="N1568" s="747">
        <v>50</v>
      </c>
    </row>
    <row r="1569" spans="2:14" x14ac:dyDescent="0.25">
      <c r="B1569" s="718" t="s">
        <v>537</v>
      </c>
      <c r="C1569" s="701" t="s">
        <v>542</v>
      </c>
      <c r="D1569" s="655" t="s">
        <v>112</v>
      </c>
      <c r="E1569" s="747">
        <v>300</v>
      </c>
      <c r="F1569" s="747">
        <v>0</v>
      </c>
      <c r="G1569" s="747">
        <v>200</v>
      </c>
      <c r="H1569" s="743">
        <v>0</v>
      </c>
      <c r="I1569" s="747">
        <v>0</v>
      </c>
      <c r="J1569" s="747">
        <v>900</v>
      </c>
      <c r="K1569" s="747">
        <v>0</v>
      </c>
      <c r="L1569" s="747">
        <v>500</v>
      </c>
      <c r="M1569" s="743">
        <v>0</v>
      </c>
      <c r="N1569" s="747">
        <v>20</v>
      </c>
    </row>
    <row r="1570" spans="2:14" x14ac:dyDescent="0.25">
      <c r="B1570" s="718" t="s">
        <v>537</v>
      </c>
      <c r="C1570" s="701" t="s">
        <v>543</v>
      </c>
      <c r="D1570" s="655" t="s">
        <v>112</v>
      </c>
      <c r="E1570" s="747">
        <v>0</v>
      </c>
      <c r="F1570" s="747">
        <v>0</v>
      </c>
      <c r="G1570" s="747">
        <v>300</v>
      </c>
      <c r="H1570" s="743">
        <v>0</v>
      </c>
      <c r="I1570" s="747">
        <v>0</v>
      </c>
      <c r="J1570" s="747">
        <v>0</v>
      </c>
      <c r="K1570" s="747">
        <v>0</v>
      </c>
      <c r="L1570" s="747">
        <v>600</v>
      </c>
      <c r="M1570" s="743">
        <v>0</v>
      </c>
      <c r="N1570" s="747">
        <v>0</v>
      </c>
    </row>
    <row r="1571" spans="2:14" x14ac:dyDescent="0.25">
      <c r="B1571" s="718" t="s">
        <v>537</v>
      </c>
      <c r="C1571" s="701" t="s">
        <v>544</v>
      </c>
      <c r="D1571" s="655" t="s">
        <v>112</v>
      </c>
      <c r="E1571" s="747">
        <v>0</v>
      </c>
      <c r="F1571" s="747">
        <v>0</v>
      </c>
      <c r="G1571" s="747">
        <v>30</v>
      </c>
      <c r="H1571" s="743">
        <v>0</v>
      </c>
      <c r="I1571" s="747">
        <v>0</v>
      </c>
      <c r="J1571" s="747">
        <v>0</v>
      </c>
      <c r="K1571" s="747">
        <v>0</v>
      </c>
      <c r="L1571" s="747">
        <v>80</v>
      </c>
      <c r="M1571" s="743">
        <v>0</v>
      </c>
      <c r="N1571" s="747">
        <v>0</v>
      </c>
    </row>
    <row r="1572" spans="2:14" x14ac:dyDescent="0.25">
      <c r="B1572" s="718" t="s">
        <v>537</v>
      </c>
      <c r="C1572" s="688" t="s">
        <v>596</v>
      </c>
      <c r="D1572" s="655" t="s">
        <v>32</v>
      </c>
      <c r="E1572" s="747">
        <v>30</v>
      </c>
      <c r="F1572" s="747">
        <v>0</v>
      </c>
      <c r="G1572" s="747">
        <v>0</v>
      </c>
      <c r="H1572" s="743">
        <v>0</v>
      </c>
      <c r="I1572" s="747">
        <v>0</v>
      </c>
      <c r="J1572" s="747">
        <v>80</v>
      </c>
      <c r="K1572" s="747">
        <v>0</v>
      </c>
      <c r="L1572" s="747">
        <v>0</v>
      </c>
      <c r="M1572" s="743">
        <v>0</v>
      </c>
      <c r="N1572" s="747">
        <v>0</v>
      </c>
    </row>
    <row r="1573" spans="2:14" x14ac:dyDescent="0.25">
      <c r="B1573" s="718" t="s">
        <v>537</v>
      </c>
      <c r="C1573" s="688" t="s">
        <v>597</v>
      </c>
      <c r="D1573" s="655" t="s">
        <v>112</v>
      </c>
      <c r="E1573" s="747">
        <v>12</v>
      </c>
      <c r="F1573" s="747">
        <v>0</v>
      </c>
      <c r="G1573" s="747">
        <v>0</v>
      </c>
      <c r="H1573" s="743">
        <v>0</v>
      </c>
      <c r="I1573" s="747">
        <v>0</v>
      </c>
      <c r="J1573" s="747">
        <v>100</v>
      </c>
      <c r="K1573" s="747">
        <v>0</v>
      </c>
      <c r="L1573" s="747">
        <v>0</v>
      </c>
      <c r="M1573" s="743">
        <v>0</v>
      </c>
      <c r="N1573" s="747">
        <v>0</v>
      </c>
    </row>
    <row r="1574" spans="2:14" x14ac:dyDescent="0.25">
      <c r="B1574" s="657" t="s">
        <v>537</v>
      </c>
      <c r="C1574" s="701" t="s">
        <v>536</v>
      </c>
      <c r="D1574" s="655" t="s">
        <v>37</v>
      </c>
      <c r="E1574" s="747">
        <v>0</v>
      </c>
      <c r="F1574" s="747">
        <v>0</v>
      </c>
      <c r="G1574" s="747">
        <v>30</v>
      </c>
      <c r="H1574" s="743">
        <v>0</v>
      </c>
      <c r="I1574" s="747">
        <v>0</v>
      </c>
      <c r="J1574" s="747">
        <v>0</v>
      </c>
      <c r="K1574" s="747">
        <v>0</v>
      </c>
      <c r="L1574" s="747">
        <v>20</v>
      </c>
      <c r="M1574" s="743">
        <v>0</v>
      </c>
      <c r="N1574" s="747">
        <v>0</v>
      </c>
    </row>
    <row r="1575" spans="2:14" x14ac:dyDescent="0.25">
      <c r="B1575" s="536" t="s">
        <v>1642</v>
      </c>
      <c r="C1575" s="701"/>
      <c r="D1575" s="655" t="s">
        <v>1889</v>
      </c>
      <c r="E1575" s="747">
        <v>0</v>
      </c>
      <c r="F1575" s="747">
        <v>0</v>
      </c>
      <c r="G1575" s="747">
        <v>0</v>
      </c>
      <c r="H1575" s="743">
        <v>0</v>
      </c>
      <c r="I1575" s="747">
        <v>0</v>
      </c>
      <c r="J1575" s="747">
        <v>0</v>
      </c>
      <c r="K1575" s="747">
        <v>0</v>
      </c>
      <c r="L1575" s="747">
        <v>0</v>
      </c>
      <c r="M1575" s="743">
        <v>0</v>
      </c>
      <c r="N1575" s="747">
        <v>105</v>
      </c>
    </row>
    <row r="1576" spans="2:14" x14ac:dyDescent="0.25">
      <c r="B1576" s="362" t="s">
        <v>881</v>
      </c>
      <c r="C1576" s="688" t="s">
        <v>414</v>
      </c>
      <c r="D1576" s="655" t="s">
        <v>32</v>
      </c>
      <c r="E1576" s="747">
        <v>0</v>
      </c>
      <c r="F1576" s="747">
        <v>0</v>
      </c>
      <c r="G1576" s="747">
        <v>0</v>
      </c>
      <c r="H1576" s="743">
        <v>0</v>
      </c>
      <c r="I1576" s="747">
        <v>0</v>
      </c>
      <c r="J1576" s="747">
        <v>8400</v>
      </c>
      <c r="K1576" s="747">
        <v>0</v>
      </c>
      <c r="L1576" s="747">
        <v>0</v>
      </c>
      <c r="M1576" s="743">
        <v>0</v>
      </c>
      <c r="N1576" s="747">
        <v>0</v>
      </c>
    </row>
    <row r="1577" spans="2:14" x14ac:dyDescent="0.25">
      <c r="B1577" s="718" t="s">
        <v>881</v>
      </c>
      <c r="C1577" s="688" t="s">
        <v>415</v>
      </c>
      <c r="D1577" s="655" t="s">
        <v>32</v>
      </c>
      <c r="E1577" s="747">
        <v>0</v>
      </c>
      <c r="F1577" s="747">
        <v>0</v>
      </c>
      <c r="G1577" s="747">
        <v>0</v>
      </c>
      <c r="H1577" s="743">
        <v>0</v>
      </c>
      <c r="I1577" s="747">
        <v>100</v>
      </c>
      <c r="J1577" s="747">
        <v>0</v>
      </c>
      <c r="K1577" s="747">
        <v>0</v>
      </c>
      <c r="L1577" s="747">
        <v>0</v>
      </c>
      <c r="M1577" s="743">
        <v>0</v>
      </c>
      <c r="N1577" s="747">
        <v>330</v>
      </c>
    </row>
    <row r="1578" spans="2:14" x14ac:dyDescent="0.25">
      <c r="B1578" s="657" t="s">
        <v>881</v>
      </c>
      <c r="C1578" s="658" t="s">
        <v>662</v>
      </c>
      <c r="D1578" s="655" t="s">
        <v>32</v>
      </c>
      <c r="E1578" s="747">
        <v>150</v>
      </c>
      <c r="F1578" s="747">
        <v>0</v>
      </c>
      <c r="G1578" s="747">
        <v>300</v>
      </c>
      <c r="H1578" s="743">
        <v>0</v>
      </c>
      <c r="I1578" s="747">
        <v>0</v>
      </c>
      <c r="J1578" s="747">
        <v>700</v>
      </c>
      <c r="K1578" s="747">
        <v>0</v>
      </c>
      <c r="L1578" s="747">
        <v>600</v>
      </c>
      <c r="M1578" s="743">
        <v>0</v>
      </c>
      <c r="N1578" s="747">
        <v>0</v>
      </c>
    </row>
    <row r="1579" spans="2:14" s="517" customFormat="1" x14ac:dyDescent="0.25">
      <c r="B1579" s="362" t="s">
        <v>882</v>
      </c>
      <c r="C1579" s="658" t="s">
        <v>664</v>
      </c>
      <c r="D1579" s="655" t="s">
        <v>32</v>
      </c>
      <c r="E1579" s="747">
        <v>0</v>
      </c>
      <c r="F1579" s="747">
        <v>0</v>
      </c>
      <c r="G1579" s="747">
        <v>0</v>
      </c>
      <c r="H1579" s="743">
        <v>0</v>
      </c>
      <c r="I1579" s="747">
        <v>0</v>
      </c>
      <c r="J1579" s="747">
        <v>0</v>
      </c>
      <c r="K1579" s="747">
        <v>0</v>
      </c>
      <c r="L1579" s="747">
        <v>5</v>
      </c>
      <c r="M1579" s="743">
        <v>0</v>
      </c>
      <c r="N1579" s="747">
        <v>0</v>
      </c>
    </row>
    <row r="1580" spans="2:14" x14ac:dyDescent="0.25">
      <c r="B1580" s="718" t="s">
        <v>882</v>
      </c>
      <c r="C1580" s="658" t="s">
        <v>665</v>
      </c>
      <c r="D1580" s="655" t="s">
        <v>32</v>
      </c>
      <c r="E1580" s="747">
        <v>0</v>
      </c>
      <c r="F1580" s="747">
        <v>0</v>
      </c>
      <c r="G1580" s="747">
        <v>0</v>
      </c>
      <c r="H1580" s="743">
        <v>0</v>
      </c>
      <c r="I1580" s="747">
        <v>0</v>
      </c>
      <c r="J1580" s="747">
        <v>25</v>
      </c>
      <c r="K1580" s="747">
        <v>0</v>
      </c>
      <c r="L1580" s="747">
        <v>5</v>
      </c>
      <c r="M1580" s="743">
        <v>0</v>
      </c>
      <c r="N1580" s="747">
        <v>0</v>
      </c>
    </row>
    <row r="1581" spans="2:14" x14ac:dyDescent="0.25">
      <c r="B1581" s="657" t="s">
        <v>882</v>
      </c>
      <c r="C1581" s="658" t="s">
        <v>666</v>
      </c>
      <c r="D1581" s="655" t="s">
        <v>32</v>
      </c>
      <c r="E1581" s="747">
        <v>0</v>
      </c>
      <c r="F1581" s="747">
        <v>0</v>
      </c>
      <c r="G1581" s="747">
        <v>0</v>
      </c>
      <c r="H1581" s="743">
        <v>0</v>
      </c>
      <c r="I1581" s="747">
        <v>0</v>
      </c>
      <c r="J1581" s="747">
        <v>25</v>
      </c>
      <c r="K1581" s="747">
        <v>0</v>
      </c>
      <c r="L1581" s="747">
        <v>5</v>
      </c>
      <c r="M1581" s="743">
        <v>0</v>
      </c>
      <c r="N1581" s="747">
        <v>0</v>
      </c>
    </row>
    <row r="1582" spans="2:14" x14ac:dyDescent="0.25">
      <c r="B1582" s="362" t="s">
        <v>883</v>
      </c>
      <c r="C1582" s="658" t="s">
        <v>1643</v>
      </c>
      <c r="D1582" s="655" t="s">
        <v>37</v>
      </c>
      <c r="E1582" s="747">
        <v>0</v>
      </c>
      <c r="F1582" s="747">
        <v>0</v>
      </c>
      <c r="G1582" s="747">
        <v>0</v>
      </c>
      <c r="H1582" s="743">
        <v>0</v>
      </c>
      <c r="I1582" s="747">
        <v>0</v>
      </c>
      <c r="J1582" s="747">
        <v>10</v>
      </c>
      <c r="K1582" s="747">
        <v>0</v>
      </c>
      <c r="L1582" s="747">
        <v>40</v>
      </c>
      <c r="M1582" s="743">
        <v>0</v>
      </c>
      <c r="N1582" s="747">
        <v>0</v>
      </c>
    </row>
    <row r="1583" spans="2:14" x14ac:dyDescent="0.25">
      <c r="B1583" s="718" t="s">
        <v>883</v>
      </c>
      <c r="C1583" s="701" t="s">
        <v>455</v>
      </c>
      <c r="D1583" s="655" t="s">
        <v>37</v>
      </c>
      <c r="E1583" s="747">
        <v>0</v>
      </c>
      <c r="F1583" s="747">
        <v>0</v>
      </c>
      <c r="G1583" s="747">
        <v>10</v>
      </c>
      <c r="H1583" s="743">
        <v>0</v>
      </c>
      <c r="I1583" s="747">
        <v>0</v>
      </c>
      <c r="J1583" s="747">
        <v>10</v>
      </c>
      <c r="K1583" s="747">
        <v>20</v>
      </c>
      <c r="L1583" s="747">
        <v>10</v>
      </c>
      <c r="M1583" s="743">
        <v>0</v>
      </c>
      <c r="N1583" s="747">
        <v>10</v>
      </c>
    </row>
    <row r="1584" spans="2:14" x14ac:dyDescent="0.25">
      <c r="B1584" s="718" t="s">
        <v>883</v>
      </c>
      <c r="C1584" s="701" t="s">
        <v>558</v>
      </c>
      <c r="D1584" s="655" t="s">
        <v>37</v>
      </c>
      <c r="E1584" s="747">
        <v>0</v>
      </c>
      <c r="F1584" s="747">
        <v>0</v>
      </c>
      <c r="G1584" s="747">
        <v>0</v>
      </c>
      <c r="H1584" s="743">
        <v>0</v>
      </c>
      <c r="I1584" s="747">
        <v>0</v>
      </c>
      <c r="J1584" s="747">
        <v>10</v>
      </c>
      <c r="K1584" s="747">
        <v>10</v>
      </c>
      <c r="L1584" s="747">
        <v>0</v>
      </c>
      <c r="M1584" s="743">
        <v>0</v>
      </c>
      <c r="N1584" s="747">
        <v>10</v>
      </c>
    </row>
    <row r="1585" spans="2:14" x14ac:dyDescent="0.25">
      <c r="B1585" s="657" t="s">
        <v>883</v>
      </c>
      <c r="C1585" s="701" t="s">
        <v>559</v>
      </c>
      <c r="D1585" s="655" t="s">
        <v>37</v>
      </c>
      <c r="E1585" s="747">
        <v>0</v>
      </c>
      <c r="F1585" s="747">
        <v>0</v>
      </c>
      <c r="G1585" s="747">
        <v>0</v>
      </c>
      <c r="H1585" s="743">
        <v>0</v>
      </c>
      <c r="I1585" s="747">
        <v>0</v>
      </c>
      <c r="J1585" s="747">
        <v>0</v>
      </c>
      <c r="K1585" s="747">
        <v>10</v>
      </c>
      <c r="L1585" s="747">
        <v>0</v>
      </c>
      <c r="M1585" s="743">
        <v>0</v>
      </c>
      <c r="N1585" s="747">
        <v>10</v>
      </c>
    </row>
    <row r="1586" spans="2:14" x14ac:dyDescent="0.25">
      <c r="B1586" s="541" t="s">
        <v>884</v>
      </c>
      <c r="C1586" s="701" t="s">
        <v>2202</v>
      </c>
      <c r="D1586" s="655" t="s">
        <v>37</v>
      </c>
      <c r="E1586" s="747">
        <v>0</v>
      </c>
      <c r="F1586" s="747">
        <v>0</v>
      </c>
      <c r="G1586" s="747">
        <v>0</v>
      </c>
      <c r="H1586" s="743">
        <v>0</v>
      </c>
      <c r="I1586" s="747">
        <v>0</v>
      </c>
      <c r="J1586" s="747">
        <v>0</v>
      </c>
      <c r="K1586" s="747">
        <v>0</v>
      </c>
      <c r="L1586" s="747">
        <v>0</v>
      </c>
      <c r="M1586" s="743">
        <v>0</v>
      </c>
      <c r="N1586" s="747">
        <v>0</v>
      </c>
    </row>
    <row r="1587" spans="2:14" x14ac:dyDescent="0.25">
      <c r="B1587" s="524" t="s">
        <v>884</v>
      </c>
      <c r="C1587" s="692" t="s">
        <v>463</v>
      </c>
      <c r="D1587" s="655" t="s">
        <v>37</v>
      </c>
      <c r="E1587" s="747">
        <v>0</v>
      </c>
      <c r="F1587" s="747">
        <v>0</v>
      </c>
      <c r="G1587" s="747">
        <v>24</v>
      </c>
      <c r="H1587" s="743">
        <v>0</v>
      </c>
      <c r="I1587" s="747">
        <v>0</v>
      </c>
      <c r="J1587" s="747">
        <v>0</v>
      </c>
      <c r="K1587" s="747">
        <v>0</v>
      </c>
      <c r="L1587" s="747">
        <v>36</v>
      </c>
      <c r="M1587" s="743">
        <v>0</v>
      </c>
      <c r="N1587" s="747">
        <v>0</v>
      </c>
    </row>
    <row r="1588" spans="2:14" x14ac:dyDescent="0.25">
      <c r="B1588" s="525" t="s">
        <v>884</v>
      </c>
      <c r="C1588" s="727" t="s">
        <v>2590</v>
      </c>
      <c r="D1588" s="655" t="s">
        <v>37</v>
      </c>
      <c r="E1588" s="747"/>
      <c r="F1588" s="747"/>
      <c r="G1588" s="747"/>
      <c r="H1588" s="743"/>
      <c r="I1588" s="747"/>
      <c r="J1588" s="747"/>
      <c r="K1588" s="747"/>
      <c r="L1588" s="747"/>
      <c r="M1588" s="743"/>
      <c r="N1588" s="747"/>
    </row>
    <row r="1589" spans="2:14" x14ac:dyDescent="0.25">
      <c r="B1589" s="525" t="s">
        <v>884</v>
      </c>
      <c r="C1589" s="727" t="s">
        <v>2589</v>
      </c>
      <c r="D1589" s="655" t="s">
        <v>37</v>
      </c>
      <c r="E1589" s="747"/>
      <c r="F1589" s="747"/>
      <c r="G1589" s="747"/>
      <c r="H1589" s="743"/>
      <c r="I1589" s="747"/>
      <c r="J1589" s="747"/>
      <c r="K1589" s="747"/>
      <c r="L1589" s="747"/>
      <c r="M1589" s="743"/>
      <c r="N1589" s="747"/>
    </row>
    <row r="1590" spans="2:14" x14ac:dyDescent="0.25">
      <c r="B1590" s="526" t="s">
        <v>884</v>
      </c>
      <c r="C1590" s="727" t="s">
        <v>2588</v>
      </c>
      <c r="D1590" s="655" t="s">
        <v>37</v>
      </c>
      <c r="E1590" s="747"/>
      <c r="F1590" s="747"/>
      <c r="G1590" s="747"/>
      <c r="H1590" s="743"/>
      <c r="I1590" s="747"/>
      <c r="J1590" s="747"/>
      <c r="K1590" s="747"/>
      <c r="L1590" s="747"/>
      <c r="M1590" s="743"/>
      <c r="N1590" s="747"/>
    </row>
    <row r="1591" spans="2:14" x14ac:dyDescent="0.25">
      <c r="B1591" s="718" t="s">
        <v>1644</v>
      </c>
      <c r="C1591" s="658" t="s">
        <v>166</v>
      </c>
      <c r="D1591" s="655" t="s">
        <v>37</v>
      </c>
      <c r="E1591" s="747">
        <v>30</v>
      </c>
      <c r="F1591" s="747">
        <v>15</v>
      </c>
      <c r="G1591" s="747">
        <v>0</v>
      </c>
      <c r="H1591" s="743">
        <v>0</v>
      </c>
      <c r="I1591" s="747">
        <v>0</v>
      </c>
      <c r="J1591" s="747">
        <v>250</v>
      </c>
      <c r="K1591" s="747">
        <v>60</v>
      </c>
      <c r="L1591" s="747">
        <v>30</v>
      </c>
      <c r="M1591" s="743">
        <v>0</v>
      </c>
      <c r="N1591" s="747">
        <v>0</v>
      </c>
    </row>
    <row r="1592" spans="2:14" ht="30" x14ac:dyDescent="0.25">
      <c r="B1592" s="362" t="s">
        <v>1644</v>
      </c>
      <c r="C1592" s="658" t="s">
        <v>208</v>
      </c>
      <c r="D1592" s="655" t="s">
        <v>37</v>
      </c>
      <c r="E1592" s="747">
        <v>0</v>
      </c>
      <c r="F1592" s="747">
        <v>10</v>
      </c>
      <c r="G1592" s="747">
        <v>0</v>
      </c>
      <c r="H1592" s="743">
        <v>0</v>
      </c>
      <c r="I1592" s="747">
        <v>0</v>
      </c>
      <c r="J1592" s="747">
        <v>25</v>
      </c>
      <c r="K1592" s="747">
        <v>50</v>
      </c>
      <c r="L1592" s="747">
        <v>0</v>
      </c>
      <c r="M1592" s="743">
        <v>0</v>
      </c>
      <c r="N1592" s="747">
        <v>0</v>
      </c>
    </row>
    <row r="1593" spans="2:14" x14ac:dyDescent="0.25">
      <c r="B1593" s="718" t="s">
        <v>1644</v>
      </c>
      <c r="C1593" s="658" t="s">
        <v>209</v>
      </c>
      <c r="D1593" s="655" t="s">
        <v>37</v>
      </c>
      <c r="E1593" s="747">
        <v>30</v>
      </c>
      <c r="F1593" s="747">
        <v>20</v>
      </c>
      <c r="G1593" s="747">
        <v>0</v>
      </c>
      <c r="H1593" s="743">
        <v>0</v>
      </c>
      <c r="I1593" s="747">
        <v>0</v>
      </c>
      <c r="J1593" s="747">
        <v>100</v>
      </c>
      <c r="K1593" s="747">
        <v>70</v>
      </c>
      <c r="L1593" s="747">
        <v>10</v>
      </c>
      <c r="M1593" s="743">
        <v>0</v>
      </c>
      <c r="N1593" s="747">
        <v>0</v>
      </c>
    </row>
    <row r="1594" spans="2:14" x14ac:dyDescent="0.25">
      <c r="B1594" s="718" t="s">
        <v>1644</v>
      </c>
      <c r="C1594" s="658" t="s">
        <v>212</v>
      </c>
      <c r="D1594" s="655" t="s">
        <v>37</v>
      </c>
      <c r="E1594" s="747">
        <v>0</v>
      </c>
      <c r="F1594" s="747">
        <v>15</v>
      </c>
      <c r="G1594" s="747">
        <v>0</v>
      </c>
      <c r="H1594" s="743">
        <v>0</v>
      </c>
      <c r="I1594" s="747">
        <v>0</v>
      </c>
      <c r="J1594" s="747">
        <v>10</v>
      </c>
      <c r="K1594" s="747">
        <v>60</v>
      </c>
      <c r="L1594" s="747">
        <v>0</v>
      </c>
      <c r="M1594" s="743">
        <v>0</v>
      </c>
      <c r="N1594" s="747">
        <v>0</v>
      </c>
    </row>
    <row r="1595" spans="2:14" x14ac:dyDescent="0.25">
      <c r="B1595" s="718" t="s">
        <v>1644</v>
      </c>
      <c r="C1595" s="658" t="s">
        <v>210</v>
      </c>
      <c r="D1595" s="655" t="s">
        <v>37</v>
      </c>
      <c r="E1595" s="747">
        <v>0</v>
      </c>
      <c r="F1595" s="747">
        <v>15</v>
      </c>
      <c r="G1595" s="747">
        <v>0</v>
      </c>
      <c r="H1595" s="743">
        <v>0</v>
      </c>
      <c r="I1595" s="747">
        <v>0</v>
      </c>
      <c r="J1595" s="747">
        <v>8</v>
      </c>
      <c r="K1595" s="747">
        <v>60</v>
      </c>
      <c r="L1595" s="747">
        <v>8</v>
      </c>
      <c r="M1595" s="743">
        <v>0</v>
      </c>
      <c r="N1595" s="747">
        <v>0</v>
      </c>
    </row>
    <row r="1596" spans="2:14" x14ac:dyDescent="0.25">
      <c r="B1596" s="718" t="s">
        <v>1644</v>
      </c>
      <c r="C1596" s="658" t="s">
        <v>211</v>
      </c>
      <c r="D1596" s="655" t="s">
        <v>37</v>
      </c>
      <c r="E1596" s="747">
        <v>20</v>
      </c>
      <c r="F1596" s="747">
        <v>15</v>
      </c>
      <c r="G1596" s="747">
        <v>0</v>
      </c>
      <c r="H1596" s="743">
        <v>0</v>
      </c>
      <c r="I1596" s="747">
        <v>0</v>
      </c>
      <c r="J1596" s="747">
        <v>50</v>
      </c>
      <c r="K1596" s="747">
        <v>60</v>
      </c>
      <c r="L1596" s="747">
        <v>10</v>
      </c>
      <c r="M1596" s="743">
        <v>0</v>
      </c>
      <c r="N1596" s="747">
        <v>0</v>
      </c>
    </row>
    <row r="1597" spans="2:14" x14ac:dyDescent="0.25">
      <c r="B1597" s="718" t="s">
        <v>1644</v>
      </c>
      <c r="C1597" s="701" t="s">
        <v>488</v>
      </c>
      <c r="D1597" s="655" t="s">
        <v>37</v>
      </c>
      <c r="E1597" s="747">
        <v>0</v>
      </c>
      <c r="F1597" s="747">
        <v>0</v>
      </c>
      <c r="G1597" s="747">
        <v>15</v>
      </c>
      <c r="H1597" s="743">
        <v>0</v>
      </c>
      <c r="I1597" s="747">
        <v>0</v>
      </c>
      <c r="J1597" s="747">
        <v>0</v>
      </c>
      <c r="K1597" s="747">
        <v>0</v>
      </c>
      <c r="L1597" s="747">
        <v>0</v>
      </c>
      <c r="M1597" s="743">
        <v>0</v>
      </c>
      <c r="N1597" s="747">
        <v>0</v>
      </c>
    </row>
    <row r="1598" spans="2:14" x14ac:dyDescent="0.25">
      <c r="B1598" s="718" t="s">
        <v>1644</v>
      </c>
      <c r="C1598" s="701" t="s">
        <v>459</v>
      </c>
      <c r="D1598" s="655" t="s">
        <v>37</v>
      </c>
      <c r="E1598" s="747">
        <v>2</v>
      </c>
      <c r="F1598" s="747">
        <v>0</v>
      </c>
      <c r="G1598" s="747">
        <v>10</v>
      </c>
      <c r="H1598" s="743">
        <v>0</v>
      </c>
      <c r="I1598" s="747">
        <v>0</v>
      </c>
      <c r="J1598" s="747">
        <v>5</v>
      </c>
      <c r="K1598" s="747">
        <v>20</v>
      </c>
      <c r="L1598" s="747">
        <v>5</v>
      </c>
      <c r="M1598" s="743">
        <v>0</v>
      </c>
      <c r="N1598" s="747">
        <v>0</v>
      </c>
    </row>
    <row r="1599" spans="2:14" x14ac:dyDescent="0.25">
      <c r="B1599" s="718" t="s">
        <v>1644</v>
      </c>
      <c r="C1599" s="701" t="s">
        <v>456</v>
      </c>
      <c r="D1599" s="655" t="s">
        <v>37</v>
      </c>
      <c r="E1599" s="747">
        <v>2</v>
      </c>
      <c r="F1599" s="747">
        <v>0</v>
      </c>
      <c r="G1599" s="747">
        <v>6</v>
      </c>
      <c r="H1599" s="743">
        <v>0</v>
      </c>
      <c r="I1599" s="747">
        <v>0</v>
      </c>
      <c r="J1599" s="747">
        <v>10</v>
      </c>
      <c r="K1599" s="747">
        <v>10</v>
      </c>
      <c r="L1599" s="747">
        <v>6</v>
      </c>
      <c r="M1599" s="743">
        <v>0</v>
      </c>
      <c r="N1599" s="747">
        <v>0</v>
      </c>
    </row>
    <row r="1600" spans="2:14" x14ac:dyDescent="0.25">
      <c r="B1600" s="718" t="s">
        <v>1644</v>
      </c>
      <c r="C1600" s="725" t="s">
        <v>2596</v>
      </c>
      <c r="D1600" s="655" t="s">
        <v>37</v>
      </c>
      <c r="E1600" s="747"/>
      <c r="F1600" s="747"/>
      <c r="G1600" s="747"/>
      <c r="H1600" s="743"/>
      <c r="I1600" s="747"/>
      <c r="J1600" s="747"/>
      <c r="K1600" s="747"/>
      <c r="L1600" s="747"/>
      <c r="M1600" s="743"/>
      <c r="N1600" s="747"/>
    </row>
    <row r="1601" spans="2:14" x14ac:dyDescent="0.25">
      <c r="B1601" s="657" t="s">
        <v>1644</v>
      </c>
      <c r="C1601" s="658" t="s">
        <v>241</v>
      </c>
      <c r="D1601" s="655" t="s">
        <v>37</v>
      </c>
      <c r="E1601" s="747">
        <v>0</v>
      </c>
      <c r="F1601" s="747">
        <v>0</v>
      </c>
      <c r="G1601" s="747">
        <v>0</v>
      </c>
      <c r="H1601" s="743">
        <v>0</v>
      </c>
      <c r="I1601" s="747">
        <v>0</v>
      </c>
      <c r="J1601" s="747">
        <v>0</v>
      </c>
      <c r="K1601" s="747">
        <v>0</v>
      </c>
      <c r="L1601" s="747">
        <v>12</v>
      </c>
      <c r="M1601" s="743">
        <v>0</v>
      </c>
      <c r="N1601" s="747">
        <v>0</v>
      </c>
    </row>
    <row r="1602" spans="2:14" x14ac:dyDescent="0.25">
      <c r="B1602" s="362" t="s">
        <v>1645</v>
      </c>
      <c r="C1602" s="701" t="s">
        <v>584</v>
      </c>
      <c r="D1602" s="655" t="s">
        <v>37</v>
      </c>
      <c r="E1602" s="747">
        <v>150</v>
      </c>
      <c r="F1602" s="747">
        <v>0</v>
      </c>
      <c r="G1602" s="747">
        <v>0</v>
      </c>
      <c r="H1602" s="743">
        <v>0</v>
      </c>
      <c r="I1602" s="747">
        <v>0</v>
      </c>
      <c r="J1602" s="747">
        <v>350</v>
      </c>
      <c r="K1602" s="747">
        <v>250</v>
      </c>
      <c r="L1602" s="747">
        <v>150</v>
      </c>
      <c r="M1602" s="743">
        <v>0</v>
      </c>
      <c r="N1602" s="747">
        <v>0</v>
      </c>
    </row>
    <row r="1603" spans="2:14" x14ac:dyDescent="0.25">
      <c r="B1603" s="718" t="s">
        <v>1645</v>
      </c>
      <c r="C1603" s="701" t="s">
        <v>585</v>
      </c>
      <c r="D1603" s="655" t="s">
        <v>37</v>
      </c>
      <c r="E1603" s="747">
        <v>150</v>
      </c>
      <c r="F1603" s="747">
        <v>0</v>
      </c>
      <c r="G1603" s="747">
        <v>0</v>
      </c>
      <c r="H1603" s="743">
        <v>0</v>
      </c>
      <c r="I1603" s="747">
        <v>0</v>
      </c>
      <c r="J1603" s="747">
        <v>350</v>
      </c>
      <c r="K1603" s="747">
        <v>250</v>
      </c>
      <c r="L1603" s="747">
        <v>150</v>
      </c>
      <c r="M1603" s="743">
        <v>0</v>
      </c>
      <c r="N1603" s="747">
        <v>0</v>
      </c>
    </row>
    <row r="1604" spans="2:14" x14ac:dyDescent="0.25">
      <c r="B1604" s="718" t="s">
        <v>1645</v>
      </c>
      <c r="C1604" s="701" t="s">
        <v>586</v>
      </c>
      <c r="D1604" s="655" t="s">
        <v>37</v>
      </c>
      <c r="E1604" s="747">
        <v>150</v>
      </c>
      <c r="F1604" s="747">
        <v>0</v>
      </c>
      <c r="G1604" s="747">
        <v>0</v>
      </c>
      <c r="H1604" s="743">
        <v>0</v>
      </c>
      <c r="I1604" s="747">
        <v>0</v>
      </c>
      <c r="J1604" s="747">
        <v>350</v>
      </c>
      <c r="K1604" s="747">
        <v>250</v>
      </c>
      <c r="L1604" s="747">
        <v>150</v>
      </c>
      <c r="M1604" s="743">
        <v>0</v>
      </c>
      <c r="N1604" s="747">
        <v>0</v>
      </c>
    </row>
    <row r="1605" spans="2:14" x14ac:dyDescent="0.25">
      <c r="B1605" s="718" t="s">
        <v>1645</v>
      </c>
      <c r="C1605" s="701" t="s">
        <v>587</v>
      </c>
      <c r="D1605" s="655" t="s">
        <v>37</v>
      </c>
      <c r="E1605" s="747">
        <v>150</v>
      </c>
      <c r="F1605" s="747">
        <v>0</v>
      </c>
      <c r="G1605" s="747">
        <v>0</v>
      </c>
      <c r="H1605" s="743">
        <v>0</v>
      </c>
      <c r="I1605" s="747">
        <v>0</v>
      </c>
      <c r="J1605" s="747">
        <v>350</v>
      </c>
      <c r="K1605" s="747">
        <v>250</v>
      </c>
      <c r="L1605" s="747">
        <v>150</v>
      </c>
      <c r="M1605" s="743">
        <v>0</v>
      </c>
      <c r="N1605" s="747">
        <v>0</v>
      </c>
    </row>
    <row r="1606" spans="2:14" x14ac:dyDescent="0.25">
      <c r="B1606" s="718" t="s">
        <v>1645</v>
      </c>
      <c r="C1606" s="701" t="s">
        <v>588</v>
      </c>
      <c r="D1606" s="655" t="s">
        <v>37</v>
      </c>
      <c r="E1606" s="747">
        <v>150</v>
      </c>
      <c r="F1606" s="747">
        <v>0</v>
      </c>
      <c r="G1606" s="747">
        <v>0</v>
      </c>
      <c r="H1606" s="743">
        <v>0</v>
      </c>
      <c r="I1606" s="747">
        <v>0</v>
      </c>
      <c r="J1606" s="747">
        <v>350</v>
      </c>
      <c r="K1606" s="747">
        <v>250</v>
      </c>
      <c r="L1606" s="747">
        <v>150</v>
      </c>
      <c r="M1606" s="743">
        <v>0</v>
      </c>
      <c r="N1606" s="747">
        <v>0</v>
      </c>
    </row>
    <row r="1607" spans="2:14" x14ac:dyDescent="0.25">
      <c r="B1607" s="718" t="s">
        <v>1645</v>
      </c>
      <c r="C1607" s="701" t="s">
        <v>589</v>
      </c>
      <c r="D1607" s="655" t="s">
        <v>37</v>
      </c>
      <c r="E1607" s="747">
        <v>150</v>
      </c>
      <c r="F1607" s="747">
        <v>0</v>
      </c>
      <c r="G1607" s="747">
        <v>0</v>
      </c>
      <c r="H1607" s="743">
        <v>0</v>
      </c>
      <c r="I1607" s="747">
        <v>0</v>
      </c>
      <c r="J1607" s="747">
        <v>350</v>
      </c>
      <c r="K1607" s="747">
        <v>250</v>
      </c>
      <c r="L1607" s="747">
        <v>150</v>
      </c>
      <c r="M1607" s="743">
        <v>0</v>
      </c>
      <c r="N1607" s="747">
        <v>0</v>
      </c>
    </row>
    <row r="1608" spans="2:14" x14ac:dyDescent="0.25">
      <c r="B1608" s="718" t="s">
        <v>1645</v>
      </c>
      <c r="C1608" s="701" t="s">
        <v>590</v>
      </c>
      <c r="D1608" s="655" t="s">
        <v>37</v>
      </c>
      <c r="E1608" s="747">
        <v>150</v>
      </c>
      <c r="F1608" s="747">
        <v>0</v>
      </c>
      <c r="G1608" s="747">
        <v>0</v>
      </c>
      <c r="H1608" s="743">
        <v>0</v>
      </c>
      <c r="I1608" s="747">
        <v>0</v>
      </c>
      <c r="J1608" s="747">
        <v>350</v>
      </c>
      <c r="K1608" s="747">
        <v>250</v>
      </c>
      <c r="L1608" s="747">
        <v>150</v>
      </c>
      <c r="M1608" s="743">
        <v>0</v>
      </c>
      <c r="N1608" s="747">
        <v>0</v>
      </c>
    </row>
    <row r="1609" spans="2:14" x14ac:dyDescent="0.25">
      <c r="B1609" s="718" t="s">
        <v>1645</v>
      </c>
      <c r="C1609" s="701" t="s">
        <v>591</v>
      </c>
      <c r="D1609" s="655" t="s">
        <v>37</v>
      </c>
      <c r="E1609" s="747">
        <v>20</v>
      </c>
      <c r="F1609" s="747">
        <v>0</v>
      </c>
      <c r="G1609" s="747">
        <v>0</v>
      </c>
      <c r="H1609" s="743">
        <v>0</v>
      </c>
      <c r="I1609" s="747">
        <v>0</v>
      </c>
      <c r="J1609" s="747">
        <v>50</v>
      </c>
      <c r="K1609" s="747">
        <v>30</v>
      </c>
      <c r="L1609" s="747">
        <v>25</v>
      </c>
      <c r="M1609" s="743">
        <v>0</v>
      </c>
      <c r="N1609" s="747">
        <v>0</v>
      </c>
    </row>
    <row r="1610" spans="2:14" x14ac:dyDescent="0.25">
      <c r="B1610" s="718" t="s">
        <v>1645</v>
      </c>
      <c r="C1610" s="701" t="s">
        <v>592</v>
      </c>
      <c r="D1610" s="655" t="s">
        <v>37</v>
      </c>
      <c r="E1610" s="747">
        <v>20</v>
      </c>
      <c r="F1610" s="747">
        <v>0</v>
      </c>
      <c r="G1610" s="747">
        <v>0</v>
      </c>
      <c r="H1610" s="743">
        <v>0</v>
      </c>
      <c r="I1610" s="747">
        <v>0</v>
      </c>
      <c r="J1610" s="747">
        <v>50</v>
      </c>
      <c r="K1610" s="747">
        <v>30</v>
      </c>
      <c r="L1610" s="747">
        <v>25</v>
      </c>
      <c r="M1610" s="743">
        <v>0</v>
      </c>
      <c r="N1610" s="747">
        <v>0</v>
      </c>
    </row>
    <row r="1611" spans="2:14" ht="30" x14ac:dyDescent="0.25">
      <c r="B1611" s="718" t="s">
        <v>1645</v>
      </c>
      <c r="C1611" s="701" t="s">
        <v>1757</v>
      </c>
      <c r="D1611" s="655" t="s">
        <v>37</v>
      </c>
      <c r="E1611" s="747">
        <v>20</v>
      </c>
      <c r="F1611" s="747">
        <v>18</v>
      </c>
      <c r="G1611" s="747">
        <v>0</v>
      </c>
      <c r="H1611" s="743">
        <v>0</v>
      </c>
      <c r="I1611" s="747">
        <v>0</v>
      </c>
      <c r="J1611" s="747">
        <v>60</v>
      </c>
      <c r="K1611" s="747">
        <v>100</v>
      </c>
      <c r="L1611" s="747">
        <v>20</v>
      </c>
      <c r="M1611" s="743">
        <v>0</v>
      </c>
      <c r="N1611" s="747">
        <v>0</v>
      </c>
    </row>
    <row r="1612" spans="2:14" x14ac:dyDescent="0.25">
      <c r="B1612" s="657" t="s">
        <v>1645</v>
      </c>
      <c r="C1612" s="701" t="s">
        <v>593</v>
      </c>
      <c r="D1612" s="655" t="s">
        <v>37</v>
      </c>
      <c r="E1612" s="747">
        <v>20</v>
      </c>
      <c r="F1612" s="747">
        <v>0</v>
      </c>
      <c r="G1612" s="747">
        <v>0</v>
      </c>
      <c r="H1612" s="743">
        <v>0</v>
      </c>
      <c r="I1612" s="747">
        <v>0</v>
      </c>
      <c r="J1612" s="747">
        <v>30</v>
      </c>
      <c r="K1612" s="747">
        <v>30</v>
      </c>
      <c r="L1612" s="747">
        <v>0</v>
      </c>
      <c r="M1612" s="743">
        <v>0</v>
      </c>
      <c r="N1612" s="747">
        <v>0</v>
      </c>
    </row>
    <row r="1613" spans="2:14" x14ac:dyDescent="0.25">
      <c r="B1613" s="362" t="s">
        <v>1921</v>
      </c>
      <c r="C1613" s="701" t="s">
        <v>594</v>
      </c>
      <c r="D1613" s="655" t="s">
        <v>37</v>
      </c>
      <c r="E1613" s="747">
        <v>3</v>
      </c>
      <c r="F1613" s="747">
        <v>0</v>
      </c>
      <c r="G1613" s="747">
        <v>0</v>
      </c>
      <c r="H1613" s="743">
        <v>0</v>
      </c>
      <c r="I1613" s="747">
        <v>0</v>
      </c>
      <c r="J1613" s="747">
        <v>5</v>
      </c>
      <c r="K1613" s="747">
        <v>0</v>
      </c>
      <c r="L1613" s="747">
        <v>0</v>
      </c>
      <c r="M1613" s="743">
        <v>0</v>
      </c>
      <c r="N1613" s="747">
        <v>0</v>
      </c>
    </row>
    <row r="1614" spans="2:14" x14ac:dyDescent="0.25">
      <c r="B1614" s="718" t="s">
        <v>1921</v>
      </c>
      <c r="C1614" s="701" t="s">
        <v>595</v>
      </c>
      <c r="D1614" s="655" t="s">
        <v>37</v>
      </c>
      <c r="E1614" s="747">
        <v>3</v>
      </c>
      <c r="F1614" s="747">
        <v>0</v>
      </c>
      <c r="G1614" s="747">
        <v>0</v>
      </c>
      <c r="H1614" s="743">
        <v>0</v>
      </c>
      <c r="I1614" s="747">
        <v>0</v>
      </c>
      <c r="J1614" s="747">
        <v>7</v>
      </c>
      <c r="K1614" s="747">
        <v>0</v>
      </c>
      <c r="L1614" s="747">
        <v>0</v>
      </c>
      <c r="M1614" s="743">
        <v>0</v>
      </c>
      <c r="N1614" s="747">
        <v>0</v>
      </c>
    </row>
    <row r="1615" spans="2:14" x14ac:dyDescent="0.25">
      <c r="B1615" s="657" t="s">
        <v>1921</v>
      </c>
      <c r="C1615" s="701" t="s">
        <v>583</v>
      </c>
      <c r="D1615" s="655" t="s">
        <v>37</v>
      </c>
      <c r="E1615" s="747">
        <v>40</v>
      </c>
      <c r="F1615" s="747">
        <v>0</v>
      </c>
      <c r="G1615" s="747">
        <v>0</v>
      </c>
      <c r="H1615" s="743">
        <v>0</v>
      </c>
      <c r="I1615" s="747">
        <v>0</v>
      </c>
      <c r="J1615" s="747">
        <v>80</v>
      </c>
      <c r="K1615" s="747">
        <v>0</v>
      </c>
      <c r="L1615" s="747">
        <v>0</v>
      </c>
      <c r="M1615" s="743">
        <v>0</v>
      </c>
      <c r="N1615" s="747">
        <v>0</v>
      </c>
    </row>
    <row r="1616" spans="2:14" x14ac:dyDescent="0.25">
      <c r="B1616" s="362" t="s">
        <v>885</v>
      </c>
      <c r="C1616" s="701" t="s">
        <v>490</v>
      </c>
      <c r="D1616" s="655" t="s">
        <v>37</v>
      </c>
      <c r="E1616" s="747">
        <v>0</v>
      </c>
      <c r="F1616" s="747">
        <v>0</v>
      </c>
      <c r="G1616" s="747">
        <v>100</v>
      </c>
      <c r="H1616" s="743">
        <v>0</v>
      </c>
      <c r="I1616" s="747">
        <v>0</v>
      </c>
      <c r="J1616" s="747">
        <v>0</v>
      </c>
      <c r="K1616" s="747">
        <v>0</v>
      </c>
      <c r="L1616" s="747">
        <v>300</v>
      </c>
      <c r="M1616" s="743">
        <v>0</v>
      </c>
      <c r="N1616" s="747">
        <v>0</v>
      </c>
    </row>
    <row r="1617" spans="2:14" x14ac:dyDescent="0.25">
      <c r="B1617" s="718" t="s">
        <v>885</v>
      </c>
      <c r="C1617" s="701" t="s">
        <v>491</v>
      </c>
      <c r="D1617" s="655" t="s">
        <v>37</v>
      </c>
      <c r="E1617" s="747">
        <v>0</v>
      </c>
      <c r="F1617" s="747">
        <v>0</v>
      </c>
      <c r="G1617" s="747">
        <v>100</v>
      </c>
      <c r="H1617" s="743">
        <v>0</v>
      </c>
      <c r="I1617" s="747">
        <v>0</v>
      </c>
      <c r="J1617" s="747">
        <v>0</v>
      </c>
      <c r="K1617" s="747">
        <v>0</v>
      </c>
      <c r="L1617" s="747">
        <v>300</v>
      </c>
      <c r="M1617" s="743">
        <v>0</v>
      </c>
      <c r="N1617" s="747">
        <v>0</v>
      </c>
    </row>
    <row r="1618" spans="2:14" x14ac:dyDescent="0.25">
      <c r="B1618" s="718" t="s">
        <v>885</v>
      </c>
      <c r="C1618" s="701" t="s">
        <v>492</v>
      </c>
      <c r="D1618" s="655" t="s">
        <v>37</v>
      </c>
      <c r="E1618" s="747">
        <v>0</v>
      </c>
      <c r="F1618" s="747">
        <v>0</v>
      </c>
      <c r="G1618" s="747">
        <v>100</v>
      </c>
      <c r="H1618" s="743">
        <v>0</v>
      </c>
      <c r="I1618" s="747">
        <v>0</v>
      </c>
      <c r="J1618" s="747">
        <v>0</v>
      </c>
      <c r="K1618" s="747">
        <v>0</v>
      </c>
      <c r="L1618" s="747">
        <v>300</v>
      </c>
      <c r="M1618" s="743">
        <v>0</v>
      </c>
      <c r="N1618" s="747">
        <v>0</v>
      </c>
    </row>
    <row r="1619" spans="2:14" x14ac:dyDescent="0.25">
      <c r="B1619" s="718" t="s">
        <v>885</v>
      </c>
      <c r="C1619" s="701" t="s">
        <v>493</v>
      </c>
      <c r="D1619" s="655" t="s">
        <v>37</v>
      </c>
      <c r="E1619" s="747">
        <v>0</v>
      </c>
      <c r="F1619" s="747">
        <v>0</v>
      </c>
      <c r="G1619" s="747">
        <v>100</v>
      </c>
      <c r="H1619" s="743">
        <v>0</v>
      </c>
      <c r="I1619" s="747">
        <v>0</v>
      </c>
      <c r="J1619" s="747">
        <v>0</v>
      </c>
      <c r="K1619" s="747">
        <v>0</v>
      </c>
      <c r="L1619" s="747">
        <v>300</v>
      </c>
      <c r="M1619" s="743">
        <v>0</v>
      </c>
      <c r="N1619" s="747">
        <v>0</v>
      </c>
    </row>
    <row r="1620" spans="2:14" x14ac:dyDescent="0.25">
      <c r="B1620" s="718" t="s">
        <v>885</v>
      </c>
      <c r="C1620" s="701" t="s">
        <v>489</v>
      </c>
      <c r="D1620" s="655" t="s">
        <v>37</v>
      </c>
      <c r="E1620" s="747">
        <v>0</v>
      </c>
      <c r="F1620" s="747">
        <v>0</v>
      </c>
      <c r="G1620" s="747">
        <v>100</v>
      </c>
      <c r="H1620" s="743">
        <v>0</v>
      </c>
      <c r="I1620" s="747">
        <v>0</v>
      </c>
      <c r="J1620" s="747">
        <v>0</v>
      </c>
      <c r="K1620" s="747">
        <v>0</v>
      </c>
      <c r="L1620" s="747">
        <v>300</v>
      </c>
      <c r="M1620" s="743">
        <v>0</v>
      </c>
      <c r="N1620" s="747">
        <v>0</v>
      </c>
    </row>
    <row r="1621" spans="2:14" x14ac:dyDescent="0.25">
      <c r="B1621" s="718" t="s">
        <v>885</v>
      </c>
      <c r="C1621" s="701" t="s">
        <v>515</v>
      </c>
      <c r="D1621" s="655" t="s">
        <v>37</v>
      </c>
      <c r="E1621" s="747">
        <v>0</v>
      </c>
      <c r="F1621" s="747">
        <v>0</v>
      </c>
      <c r="G1621" s="747">
        <v>0</v>
      </c>
      <c r="H1621" s="743">
        <v>0</v>
      </c>
      <c r="I1621" s="747">
        <v>0</v>
      </c>
      <c r="J1621" s="747">
        <v>0</v>
      </c>
      <c r="K1621" s="747">
        <v>0</v>
      </c>
      <c r="L1621" s="747">
        <v>1</v>
      </c>
      <c r="M1621" s="743">
        <v>0</v>
      </c>
      <c r="N1621" s="747">
        <v>0</v>
      </c>
    </row>
    <row r="1622" spans="2:14" x14ac:dyDescent="0.25">
      <c r="B1622" s="718" t="s">
        <v>885</v>
      </c>
      <c r="C1622" s="701" t="s">
        <v>506</v>
      </c>
      <c r="D1622" s="96" t="s">
        <v>507</v>
      </c>
      <c r="E1622" s="747">
        <v>0</v>
      </c>
      <c r="F1622" s="747">
        <v>0</v>
      </c>
      <c r="G1622" s="747">
        <v>10</v>
      </c>
      <c r="H1622" s="743">
        <v>0</v>
      </c>
      <c r="I1622" s="747">
        <v>0</v>
      </c>
      <c r="J1622" s="747">
        <v>0</v>
      </c>
      <c r="K1622" s="747">
        <v>0</v>
      </c>
      <c r="L1622" s="747">
        <v>10</v>
      </c>
      <c r="M1622" s="743">
        <v>0</v>
      </c>
      <c r="N1622" s="747">
        <v>0</v>
      </c>
    </row>
    <row r="1623" spans="2:14" x14ac:dyDescent="0.25">
      <c r="B1623" s="718" t="s">
        <v>885</v>
      </c>
      <c r="C1623" s="701" t="s">
        <v>522</v>
      </c>
      <c r="D1623" s="96" t="s">
        <v>112</v>
      </c>
      <c r="E1623" s="747">
        <v>0</v>
      </c>
      <c r="F1623" s="747">
        <v>0</v>
      </c>
      <c r="G1623" s="747">
        <v>30</v>
      </c>
      <c r="H1623" s="743">
        <v>0</v>
      </c>
      <c r="I1623" s="747">
        <v>0</v>
      </c>
      <c r="J1623" s="747">
        <v>0</v>
      </c>
      <c r="K1623" s="747">
        <v>0</v>
      </c>
      <c r="L1623" s="747">
        <v>30</v>
      </c>
      <c r="M1623" s="743">
        <v>0</v>
      </c>
      <c r="N1623" s="747">
        <v>0</v>
      </c>
    </row>
    <row r="1624" spans="2:14" x14ac:dyDescent="0.25">
      <c r="B1624" s="718" t="s">
        <v>885</v>
      </c>
      <c r="C1624" s="701" t="s">
        <v>523</v>
      </c>
      <c r="D1624" s="655" t="s">
        <v>37</v>
      </c>
      <c r="E1624" s="747">
        <v>0</v>
      </c>
      <c r="F1624" s="747">
        <v>0</v>
      </c>
      <c r="G1624" s="747">
        <v>60</v>
      </c>
      <c r="H1624" s="743">
        <v>0</v>
      </c>
      <c r="I1624" s="747">
        <v>8</v>
      </c>
      <c r="J1624" s="747">
        <v>0</v>
      </c>
      <c r="K1624" s="747">
        <v>15</v>
      </c>
      <c r="L1624" s="747">
        <v>120</v>
      </c>
      <c r="M1624" s="743">
        <v>0</v>
      </c>
      <c r="N1624" s="747">
        <v>36</v>
      </c>
    </row>
    <row r="1625" spans="2:14" x14ac:dyDescent="0.25">
      <c r="B1625" s="718" t="s">
        <v>885</v>
      </c>
      <c r="C1625" s="701" t="s">
        <v>527</v>
      </c>
      <c r="D1625" s="655" t="s">
        <v>37</v>
      </c>
      <c r="E1625" s="747">
        <v>0</v>
      </c>
      <c r="F1625" s="747">
        <v>0</v>
      </c>
      <c r="G1625" s="747">
        <v>6</v>
      </c>
      <c r="H1625" s="743">
        <v>0</v>
      </c>
      <c r="I1625" s="747">
        <v>0</v>
      </c>
      <c r="J1625" s="747">
        <v>10</v>
      </c>
      <c r="K1625" s="747">
        <v>0</v>
      </c>
      <c r="L1625" s="747">
        <v>10</v>
      </c>
      <c r="M1625" s="743">
        <v>0</v>
      </c>
      <c r="N1625" s="747">
        <v>0</v>
      </c>
    </row>
    <row r="1626" spans="2:14" x14ac:dyDescent="0.25">
      <c r="B1626" s="718" t="s">
        <v>885</v>
      </c>
      <c r="C1626" s="701" t="s">
        <v>830</v>
      </c>
      <c r="D1626" s="96" t="s">
        <v>831</v>
      </c>
      <c r="E1626" s="747">
        <v>0</v>
      </c>
      <c r="F1626" s="747">
        <v>0</v>
      </c>
      <c r="G1626" s="747">
        <v>50</v>
      </c>
      <c r="H1626" s="743">
        <v>0</v>
      </c>
      <c r="I1626" s="747">
        <v>0</v>
      </c>
      <c r="J1626" s="747">
        <v>0</v>
      </c>
      <c r="K1626" s="747">
        <v>0</v>
      </c>
      <c r="L1626" s="747">
        <v>80</v>
      </c>
      <c r="M1626" s="743">
        <v>0</v>
      </c>
      <c r="N1626" s="747">
        <v>8</v>
      </c>
    </row>
    <row r="1627" spans="2:14" x14ac:dyDescent="0.25">
      <c r="B1627" s="718" t="s">
        <v>885</v>
      </c>
      <c r="C1627" s="689" t="s">
        <v>835</v>
      </c>
      <c r="D1627" s="655" t="s">
        <v>37</v>
      </c>
      <c r="E1627" s="747">
        <v>0</v>
      </c>
      <c r="F1627" s="747">
        <v>3</v>
      </c>
      <c r="G1627" s="747">
        <v>0</v>
      </c>
      <c r="H1627" s="743">
        <v>0</v>
      </c>
      <c r="I1627" s="747">
        <v>0</v>
      </c>
      <c r="J1627" s="747">
        <v>0</v>
      </c>
      <c r="K1627" s="747">
        <v>12</v>
      </c>
      <c r="L1627" s="747">
        <v>15</v>
      </c>
      <c r="M1627" s="743">
        <v>0</v>
      </c>
      <c r="N1627" s="747">
        <v>0</v>
      </c>
    </row>
    <row r="1628" spans="2:14" x14ac:dyDescent="0.25">
      <c r="B1628" s="718" t="s">
        <v>885</v>
      </c>
      <c r="C1628" s="701" t="s">
        <v>467</v>
      </c>
      <c r="D1628" s="655" t="s">
        <v>37</v>
      </c>
      <c r="E1628" s="747">
        <v>0</v>
      </c>
      <c r="F1628" s="747">
        <v>0</v>
      </c>
      <c r="G1628" s="747">
        <v>5</v>
      </c>
      <c r="H1628" s="743">
        <v>0</v>
      </c>
      <c r="I1628" s="747">
        <v>0</v>
      </c>
      <c r="J1628" s="747">
        <v>0</v>
      </c>
      <c r="K1628" s="747">
        <v>0</v>
      </c>
      <c r="L1628" s="747">
        <v>16</v>
      </c>
      <c r="M1628" s="743">
        <v>0</v>
      </c>
      <c r="N1628" s="747">
        <v>0</v>
      </c>
    </row>
    <row r="1629" spans="2:14" x14ac:dyDescent="0.25">
      <c r="B1629" s="718" t="s">
        <v>885</v>
      </c>
      <c r="C1629" s="701" t="s">
        <v>854</v>
      </c>
      <c r="D1629" s="655" t="s">
        <v>32</v>
      </c>
      <c r="E1629" s="747">
        <v>20</v>
      </c>
      <c r="F1629" s="747">
        <v>0</v>
      </c>
      <c r="G1629" s="747">
        <v>0</v>
      </c>
      <c r="H1629" s="743">
        <v>0</v>
      </c>
      <c r="I1629" s="747">
        <v>0</v>
      </c>
      <c r="J1629" s="747">
        <v>50</v>
      </c>
      <c r="K1629" s="747">
        <v>0</v>
      </c>
      <c r="L1629" s="747">
        <v>0</v>
      </c>
      <c r="M1629" s="743">
        <v>0</v>
      </c>
      <c r="N1629" s="747">
        <v>0</v>
      </c>
    </row>
    <row r="1630" spans="2:14" x14ac:dyDescent="0.25">
      <c r="B1630" s="718" t="s">
        <v>885</v>
      </c>
      <c r="C1630" s="688" t="s">
        <v>879</v>
      </c>
      <c r="D1630" s="655" t="s">
        <v>37</v>
      </c>
      <c r="E1630" s="747">
        <v>0</v>
      </c>
      <c r="F1630" s="747">
        <v>0</v>
      </c>
      <c r="G1630" s="747">
        <v>0</v>
      </c>
      <c r="H1630" s="743">
        <v>0</v>
      </c>
      <c r="I1630" s="747">
        <v>0</v>
      </c>
      <c r="J1630" s="747">
        <v>0</v>
      </c>
      <c r="K1630" s="747">
        <v>0</v>
      </c>
      <c r="L1630" s="747">
        <v>0</v>
      </c>
      <c r="M1630" s="743">
        <v>0</v>
      </c>
      <c r="N1630" s="747">
        <v>10</v>
      </c>
    </row>
    <row r="1631" spans="2:14" x14ac:dyDescent="0.25">
      <c r="B1631" s="657" t="s">
        <v>885</v>
      </c>
      <c r="C1631" s="688" t="s">
        <v>880</v>
      </c>
      <c r="D1631" s="655" t="s">
        <v>37</v>
      </c>
      <c r="E1631" s="747">
        <v>0</v>
      </c>
      <c r="F1631" s="747">
        <v>0</v>
      </c>
      <c r="G1631" s="747">
        <v>0</v>
      </c>
      <c r="H1631" s="743">
        <v>0</v>
      </c>
      <c r="I1631" s="747">
        <v>0</v>
      </c>
      <c r="J1631" s="747">
        <v>0</v>
      </c>
      <c r="K1631" s="747">
        <v>0</v>
      </c>
      <c r="L1631" s="747">
        <v>0</v>
      </c>
      <c r="M1631" s="743">
        <v>0</v>
      </c>
      <c r="N1631" s="747">
        <v>1</v>
      </c>
    </row>
    <row r="1632" spans="2:14" x14ac:dyDescent="0.25">
      <c r="B1632" s="362" t="s">
        <v>2319</v>
      </c>
      <c r="C1632" s="701" t="s">
        <v>685</v>
      </c>
      <c r="D1632" s="655" t="s">
        <v>37</v>
      </c>
      <c r="E1632" s="747">
        <v>0</v>
      </c>
      <c r="F1632" s="747">
        <v>0</v>
      </c>
      <c r="G1632" s="747">
        <v>10</v>
      </c>
      <c r="H1632" s="743">
        <v>0</v>
      </c>
      <c r="I1632" s="747">
        <v>0</v>
      </c>
      <c r="J1632" s="747">
        <v>0</v>
      </c>
      <c r="K1632" s="747">
        <v>0</v>
      </c>
      <c r="L1632" s="747">
        <v>0</v>
      </c>
      <c r="M1632" s="743">
        <v>0</v>
      </c>
      <c r="N1632" s="747">
        <v>0</v>
      </c>
    </row>
    <row r="1633" spans="2:14" x14ac:dyDescent="0.25">
      <c r="B1633" s="718" t="s">
        <v>2319</v>
      </c>
      <c r="C1633" s="701" t="s">
        <v>687</v>
      </c>
      <c r="D1633" s="96" t="s">
        <v>647</v>
      </c>
      <c r="E1633" s="747">
        <v>0</v>
      </c>
      <c r="F1633" s="747">
        <v>0</v>
      </c>
      <c r="G1633" s="747">
        <v>10</v>
      </c>
      <c r="H1633" s="743">
        <v>0</v>
      </c>
      <c r="I1633" s="747">
        <v>0</v>
      </c>
      <c r="J1633" s="747">
        <v>0</v>
      </c>
      <c r="K1633" s="747">
        <v>0</v>
      </c>
      <c r="L1633" s="747">
        <v>0</v>
      </c>
      <c r="M1633" s="743">
        <v>0</v>
      </c>
      <c r="N1633" s="747">
        <v>0</v>
      </c>
    </row>
    <row r="1634" spans="2:14" x14ac:dyDescent="0.25">
      <c r="B1634" s="657" t="s">
        <v>2319</v>
      </c>
      <c r="C1634" s="701" t="s">
        <v>688</v>
      </c>
      <c r="D1634" s="655" t="s">
        <v>37</v>
      </c>
      <c r="E1634" s="747">
        <v>0</v>
      </c>
      <c r="F1634" s="747">
        <v>0</v>
      </c>
      <c r="G1634" s="747">
        <v>20</v>
      </c>
      <c r="H1634" s="743">
        <v>0</v>
      </c>
      <c r="I1634" s="747">
        <v>0</v>
      </c>
      <c r="J1634" s="747">
        <v>0</v>
      </c>
      <c r="K1634" s="747">
        <v>0</v>
      </c>
      <c r="L1634" s="747">
        <v>0</v>
      </c>
      <c r="M1634" s="743">
        <v>0</v>
      </c>
      <c r="N1634" s="747">
        <v>0</v>
      </c>
    </row>
    <row r="1635" spans="2:14" x14ac:dyDescent="0.25">
      <c r="B1635" s="362" t="s">
        <v>887</v>
      </c>
      <c r="C1635" s="701" t="s">
        <v>842</v>
      </c>
      <c r="D1635" s="655" t="s">
        <v>37</v>
      </c>
      <c r="E1635" s="747">
        <v>0</v>
      </c>
      <c r="F1635" s="747">
        <v>0</v>
      </c>
      <c r="G1635" s="747">
        <v>10</v>
      </c>
      <c r="H1635" s="743">
        <v>0</v>
      </c>
      <c r="I1635" s="747">
        <v>0</v>
      </c>
      <c r="J1635" s="747">
        <v>0</v>
      </c>
      <c r="K1635" s="747">
        <v>20</v>
      </c>
      <c r="L1635" s="747">
        <v>10</v>
      </c>
      <c r="M1635" s="743">
        <v>0</v>
      </c>
      <c r="N1635" s="747">
        <v>0</v>
      </c>
    </row>
    <row r="1636" spans="2:14" s="517" customFormat="1" x14ac:dyDescent="0.25">
      <c r="B1636" s="657" t="s">
        <v>887</v>
      </c>
      <c r="C1636" s="701" t="s">
        <v>582</v>
      </c>
      <c r="D1636" s="655" t="s">
        <v>37</v>
      </c>
      <c r="E1636" s="747">
        <v>0</v>
      </c>
      <c r="F1636" s="747">
        <v>0</v>
      </c>
      <c r="G1636" s="747">
        <v>50</v>
      </c>
      <c r="H1636" s="743">
        <v>0</v>
      </c>
      <c r="I1636" s="747">
        <v>0</v>
      </c>
      <c r="J1636" s="747">
        <v>30</v>
      </c>
      <c r="K1636" s="747">
        <v>20</v>
      </c>
      <c r="L1636" s="747">
        <v>30</v>
      </c>
      <c r="M1636" s="743">
        <v>0</v>
      </c>
      <c r="N1636" s="747">
        <v>0</v>
      </c>
    </row>
    <row r="1637" spans="2:14" x14ac:dyDescent="0.25">
      <c r="B1637" s="362" t="s">
        <v>888</v>
      </c>
      <c r="C1637" s="689" t="s">
        <v>154</v>
      </c>
      <c r="D1637" s="655" t="s">
        <v>37</v>
      </c>
      <c r="E1637" s="747">
        <v>100</v>
      </c>
      <c r="F1637" s="747">
        <v>80</v>
      </c>
      <c r="G1637" s="747">
        <v>0</v>
      </c>
      <c r="H1637" s="743">
        <v>0</v>
      </c>
      <c r="I1637" s="747">
        <v>0</v>
      </c>
      <c r="J1637" s="747">
        <v>250</v>
      </c>
      <c r="K1637" s="747">
        <v>250</v>
      </c>
      <c r="L1637" s="747">
        <v>0</v>
      </c>
      <c r="M1637" s="743">
        <v>0</v>
      </c>
      <c r="N1637" s="747">
        <v>0</v>
      </c>
    </row>
    <row r="1638" spans="2:14" x14ac:dyDescent="0.25">
      <c r="B1638" s="718" t="s">
        <v>888</v>
      </c>
      <c r="C1638" s="689" t="s">
        <v>350</v>
      </c>
      <c r="D1638" s="655" t="s">
        <v>37</v>
      </c>
      <c r="E1638" s="747">
        <v>30</v>
      </c>
      <c r="F1638" s="747">
        <v>0</v>
      </c>
      <c r="G1638" s="747">
        <v>0</v>
      </c>
      <c r="H1638" s="743">
        <v>0</v>
      </c>
      <c r="I1638" s="747">
        <v>0</v>
      </c>
      <c r="J1638" s="747">
        <v>70</v>
      </c>
      <c r="K1638" s="747">
        <v>0</v>
      </c>
      <c r="L1638" s="747">
        <v>0</v>
      </c>
      <c r="M1638" s="743">
        <v>0</v>
      </c>
      <c r="N1638" s="747">
        <v>0</v>
      </c>
    </row>
    <row r="1639" spans="2:14" x14ac:dyDescent="0.25">
      <c r="B1639" s="718" t="s">
        <v>888</v>
      </c>
      <c r="C1639" s="689" t="s">
        <v>359</v>
      </c>
      <c r="D1639" s="655" t="s">
        <v>37</v>
      </c>
      <c r="E1639" s="747">
        <v>80</v>
      </c>
      <c r="F1639" s="747">
        <v>0</v>
      </c>
      <c r="G1639" s="747">
        <v>0</v>
      </c>
      <c r="H1639" s="743">
        <v>0</v>
      </c>
      <c r="I1639" s="747">
        <v>0</v>
      </c>
      <c r="J1639" s="747">
        <v>90</v>
      </c>
      <c r="K1639" s="747">
        <v>0</v>
      </c>
      <c r="L1639" s="747">
        <v>0</v>
      </c>
      <c r="M1639" s="743">
        <v>0</v>
      </c>
      <c r="N1639" s="747">
        <v>0</v>
      </c>
    </row>
    <row r="1640" spans="2:14" x14ac:dyDescent="0.25">
      <c r="B1640" s="718" t="s">
        <v>888</v>
      </c>
      <c r="C1640" s="689" t="s">
        <v>361</v>
      </c>
      <c r="D1640" s="655" t="s">
        <v>37</v>
      </c>
      <c r="E1640" s="747">
        <v>100</v>
      </c>
      <c r="F1640" s="747">
        <v>0</v>
      </c>
      <c r="G1640" s="747">
        <v>0</v>
      </c>
      <c r="H1640" s="743">
        <v>0</v>
      </c>
      <c r="I1640" s="747">
        <v>0</v>
      </c>
      <c r="J1640" s="747">
        <v>350</v>
      </c>
      <c r="K1640" s="747">
        <v>0</v>
      </c>
      <c r="L1640" s="747">
        <v>0</v>
      </c>
      <c r="M1640" s="743">
        <v>0</v>
      </c>
      <c r="N1640" s="747">
        <v>0</v>
      </c>
    </row>
    <row r="1641" spans="2:14" x14ac:dyDescent="0.25">
      <c r="B1641" s="718" t="s">
        <v>888</v>
      </c>
      <c r="C1641" s="689" t="s">
        <v>362</v>
      </c>
      <c r="D1641" s="655" t="s">
        <v>37</v>
      </c>
      <c r="E1641" s="747">
        <v>150</v>
      </c>
      <c r="F1641" s="747">
        <v>0</v>
      </c>
      <c r="G1641" s="747">
        <v>0</v>
      </c>
      <c r="H1641" s="743">
        <v>0</v>
      </c>
      <c r="I1641" s="747">
        <v>0</v>
      </c>
      <c r="J1641" s="747">
        <v>800</v>
      </c>
      <c r="K1641" s="747">
        <v>0</v>
      </c>
      <c r="L1641" s="747">
        <v>0</v>
      </c>
      <c r="M1641" s="743">
        <v>0</v>
      </c>
      <c r="N1641" s="747">
        <v>0</v>
      </c>
    </row>
    <row r="1642" spans="2:14" x14ac:dyDescent="0.25">
      <c r="B1642" s="718" t="s">
        <v>888</v>
      </c>
      <c r="C1642" s="689" t="s">
        <v>364</v>
      </c>
      <c r="D1642" s="655" t="s">
        <v>37</v>
      </c>
      <c r="E1642" s="747">
        <v>10</v>
      </c>
      <c r="F1642" s="747">
        <v>0</v>
      </c>
      <c r="G1642" s="747">
        <v>0</v>
      </c>
      <c r="H1642" s="743">
        <v>0</v>
      </c>
      <c r="I1642" s="747">
        <v>0</v>
      </c>
      <c r="J1642" s="747">
        <v>10</v>
      </c>
      <c r="K1642" s="747">
        <v>0</v>
      </c>
      <c r="L1642" s="747">
        <v>0</v>
      </c>
      <c r="M1642" s="743">
        <v>0</v>
      </c>
      <c r="N1642" s="747">
        <v>0</v>
      </c>
    </row>
    <row r="1643" spans="2:14" x14ac:dyDescent="0.25">
      <c r="B1643" s="718" t="s">
        <v>888</v>
      </c>
      <c r="C1643" s="689" t="s">
        <v>367</v>
      </c>
      <c r="D1643" s="655" t="s">
        <v>37</v>
      </c>
      <c r="E1643" s="747">
        <v>80</v>
      </c>
      <c r="F1643" s="747">
        <v>0</v>
      </c>
      <c r="G1643" s="747">
        <v>0</v>
      </c>
      <c r="H1643" s="743">
        <v>0</v>
      </c>
      <c r="I1643" s="747">
        <v>0</v>
      </c>
      <c r="J1643" s="747">
        <v>100</v>
      </c>
      <c r="K1643" s="747">
        <v>0</v>
      </c>
      <c r="L1643" s="747">
        <v>0</v>
      </c>
      <c r="M1643" s="743">
        <v>0</v>
      </c>
      <c r="N1643" s="747">
        <v>0</v>
      </c>
    </row>
    <row r="1644" spans="2:14" x14ac:dyDescent="0.25">
      <c r="B1644" s="718" t="s">
        <v>888</v>
      </c>
      <c r="C1644" s="689" t="s">
        <v>155</v>
      </c>
      <c r="D1644" s="655" t="s">
        <v>37</v>
      </c>
      <c r="E1644" s="747">
        <v>150</v>
      </c>
      <c r="F1644" s="747">
        <v>80</v>
      </c>
      <c r="G1644" s="747">
        <v>0</v>
      </c>
      <c r="H1644" s="743">
        <v>0</v>
      </c>
      <c r="I1644" s="747">
        <v>0</v>
      </c>
      <c r="J1644" s="747">
        <v>400</v>
      </c>
      <c r="K1644" s="747">
        <v>250</v>
      </c>
      <c r="L1644" s="747">
        <v>0</v>
      </c>
      <c r="M1644" s="743">
        <v>0</v>
      </c>
      <c r="N1644" s="747">
        <v>0</v>
      </c>
    </row>
    <row r="1645" spans="2:14" x14ac:dyDescent="0.25">
      <c r="B1645" s="718" t="s">
        <v>888</v>
      </c>
      <c r="C1645" s="689" t="s">
        <v>372</v>
      </c>
      <c r="D1645" s="655" t="s">
        <v>37</v>
      </c>
      <c r="E1645" s="747">
        <v>150</v>
      </c>
      <c r="F1645" s="747">
        <v>0</v>
      </c>
      <c r="G1645" s="747">
        <v>0</v>
      </c>
      <c r="H1645" s="743">
        <v>0</v>
      </c>
      <c r="I1645" s="747">
        <v>0</v>
      </c>
      <c r="J1645" s="747">
        <v>280</v>
      </c>
      <c r="K1645" s="747">
        <v>0</v>
      </c>
      <c r="L1645" s="747">
        <v>0</v>
      </c>
      <c r="M1645" s="743">
        <v>0</v>
      </c>
      <c r="N1645" s="747">
        <v>0</v>
      </c>
    </row>
    <row r="1646" spans="2:14" x14ac:dyDescent="0.25">
      <c r="B1646" s="718" t="s">
        <v>888</v>
      </c>
      <c r="C1646" s="689" t="s">
        <v>152</v>
      </c>
      <c r="D1646" s="655" t="s">
        <v>37</v>
      </c>
      <c r="E1646" s="747">
        <v>80</v>
      </c>
      <c r="F1646" s="747">
        <v>80</v>
      </c>
      <c r="G1646" s="747">
        <v>0</v>
      </c>
      <c r="H1646" s="743">
        <v>0</v>
      </c>
      <c r="I1646" s="747">
        <v>0</v>
      </c>
      <c r="J1646" s="747">
        <v>250</v>
      </c>
      <c r="K1646" s="747">
        <v>250</v>
      </c>
      <c r="L1646" s="747">
        <v>0</v>
      </c>
      <c r="M1646" s="743">
        <v>0</v>
      </c>
      <c r="N1646" s="747">
        <v>0</v>
      </c>
    </row>
    <row r="1647" spans="2:14" x14ac:dyDescent="0.25">
      <c r="B1647" s="718" t="s">
        <v>888</v>
      </c>
      <c r="C1647" s="689" t="s">
        <v>153</v>
      </c>
      <c r="D1647" s="655" t="s">
        <v>37</v>
      </c>
      <c r="E1647" s="747">
        <v>80</v>
      </c>
      <c r="F1647" s="747">
        <v>100</v>
      </c>
      <c r="G1647" s="747">
        <v>0</v>
      </c>
      <c r="H1647" s="743">
        <v>0</v>
      </c>
      <c r="I1647" s="747">
        <v>0</v>
      </c>
      <c r="J1647" s="747">
        <v>350</v>
      </c>
      <c r="K1647" s="747">
        <v>400</v>
      </c>
      <c r="L1647" s="747">
        <v>0</v>
      </c>
      <c r="M1647" s="743">
        <v>0</v>
      </c>
      <c r="N1647" s="747">
        <v>0</v>
      </c>
    </row>
    <row r="1648" spans="2:14" x14ac:dyDescent="0.25">
      <c r="B1648" s="718" t="s">
        <v>888</v>
      </c>
      <c r="C1648" s="689" t="s">
        <v>374</v>
      </c>
      <c r="D1648" s="655" t="s">
        <v>37</v>
      </c>
      <c r="E1648" s="747">
        <v>80</v>
      </c>
      <c r="F1648" s="747">
        <v>0</v>
      </c>
      <c r="G1648" s="747">
        <v>0</v>
      </c>
      <c r="H1648" s="743">
        <v>0</v>
      </c>
      <c r="I1648" s="747">
        <v>0</v>
      </c>
      <c r="J1648" s="747">
        <v>100</v>
      </c>
      <c r="K1648" s="747">
        <v>0</v>
      </c>
      <c r="L1648" s="747">
        <v>0</v>
      </c>
      <c r="M1648" s="743">
        <v>0</v>
      </c>
      <c r="N1648" s="747">
        <v>0</v>
      </c>
    </row>
    <row r="1649" spans="2:14" x14ac:dyDescent="0.25">
      <c r="B1649" s="718" t="s">
        <v>888</v>
      </c>
      <c r="C1649" s="689" t="s">
        <v>375</v>
      </c>
      <c r="D1649" s="655" t="s">
        <v>37</v>
      </c>
      <c r="E1649" s="747">
        <v>100</v>
      </c>
      <c r="F1649" s="747">
        <v>60</v>
      </c>
      <c r="G1649" s="747">
        <v>0</v>
      </c>
      <c r="H1649" s="743">
        <v>0</v>
      </c>
      <c r="I1649" s="747">
        <v>0</v>
      </c>
      <c r="J1649" s="747">
        <v>120</v>
      </c>
      <c r="K1649" s="747">
        <v>230</v>
      </c>
      <c r="L1649" s="747">
        <v>0</v>
      </c>
      <c r="M1649" s="743">
        <v>0</v>
      </c>
      <c r="N1649" s="747">
        <v>0</v>
      </c>
    </row>
    <row r="1650" spans="2:14" x14ac:dyDescent="0.25">
      <c r="B1650" s="718" t="s">
        <v>888</v>
      </c>
      <c r="C1650" s="689" t="s">
        <v>379</v>
      </c>
      <c r="D1650" s="655" t="s">
        <v>37</v>
      </c>
      <c r="E1650" s="747">
        <v>20</v>
      </c>
      <c r="F1650" s="747">
        <v>80</v>
      </c>
      <c r="G1650" s="747">
        <v>0</v>
      </c>
      <c r="H1650" s="743">
        <v>0</v>
      </c>
      <c r="I1650" s="747">
        <v>0</v>
      </c>
      <c r="J1650" s="747">
        <v>100</v>
      </c>
      <c r="K1650" s="747">
        <v>250</v>
      </c>
      <c r="L1650" s="747">
        <v>0</v>
      </c>
      <c r="M1650" s="743">
        <v>0</v>
      </c>
      <c r="N1650" s="747">
        <v>0</v>
      </c>
    </row>
    <row r="1651" spans="2:14" x14ac:dyDescent="0.25">
      <c r="B1651" s="718" t="s">
        <v>888</v>
      </c>
      <c r="C1651" s="689" t="s">
        <v>382</v>
      </c>
      <c r="D1651" s="655" t="s">
        <v>37</v>
      </c>
      <c r="E1651" s="747">
        <v>25</v>
      </c>
      <c r="F1651" s="747">
        <v>80</v>
      </c>
      <c r="G1651" s="747">
        <v>0</v>
      </c>
      <c r="H1651" s="743">
        <v>0</v>
      </c>
      <c r="I1651" s="747">
        <v>0</v>
      </c>
      <c r="J1651" s="747">
        <v>300</v>
      </c>
      <c r="K1651" s="747">
        <v>250</v>
      </c>
      <c r="L1651" s="747">
        <v>0</v>
      </c>
      <c r="M1651" s="743">
        <v>0</v>
      </c>
      <c r="N1651" s="747">
        <v>0</v>
      </c>
    </row>
    <row r="1652" spans="2:14" x14ac:dyDescent="0.25">
      <c r="B1652" s="718" t="s">
        <v>888</v>
      </c>
      <c r="C1652" s="689" t="s">
        <v>383</v>
      </c>
      <c r="D1652" s="655" t="s">
        <v>37</v>
      </c>
      <c r="E1652" s="747">
        <v>0</v>
      </c>
      <c r="F1652" s="747">
        <v>0</v>
      </c>
      <c r="G1652" s="747">
        <v>0</v>
      </c>
      <c r="H1652" s="743">
        <v>0</v>
      </c>
      <c r="I1652" s="747">
        <v>0</v>
      </c>
      <c r="J1652" s="747">
        <v>20</v>
      </c>
      <c r="K1652" s="747">
        <v>0</v>
      </c>
      <c r="L1652" s="747">
        <v>0</v>
      </c>
      <c r="M1652" s="743">
        <v>0</v>
      </c>
      <c r="N1652" s="747">
        <v>0</v>
      </c>
    </row>
    <row r="1653" spans="2:14" x14ac:dyDescent="0.25">
      <c r="B1653" s="718" t="s">
        <v>888</v>
      </c>
      <c r="C1653" s="689" t="s">
        <v>384</v>
      </c>
      <c r="D1653" s="655" t="s">
        <v>37</v>
      </c>
      <c r="E1653" s="747">
        <v>0</v>
      </c>
      <c r="F1653" s="747">
        <v>0</v>
      </c>
      <c r="G1653" s="747">
        <v>0</v>
      </c>
      <c r="H1653" s="743">
        <v>0</v>
      </c>
      <c r="I1653" s="747">
        <v>0</v>
      </c>
      <c r="J1653" s="747">
        <v>20</v>
      </c>
      <c r="K1653" s="747">
        <v>0</v>
      </c>
      <c r="L1653" s="747">
        <v>0</v>
      </c>
      <c r="M1653" s="743">
        <v>0</v>
      </c>
      <c r="N1653" s="747">
        <v>0</v>
      </c>
    </row>
    <row r="1654" spans="2:14" x14ac:dyDescent="0.25">
      <c r="B1654" s="718" t="s">
        <v>888</v>
      </c>
      <c r="C1654" s="689" t="s">
        <v>385</v>
      </c>
      <c r="D1654" s="655" t="s">
        <v>37</v>
      </c>
      <c r="E1654" s="747">
        <v>10</v>
      </c>
      <c r="F1654" s="747">
        <v>0</v>
      </c>
      <c r="G1654" s="747">
        <v>0</v>
      </c>
      <c r="H1654" s="743">
        <v>0</v>
      </c>
      <c r="I1654" s="747">
        <v>0</v>
      </c>
      <c r="J1654" s="747">
        <v>30</v>
      </c>
      <c r="K1654" s="747">
        <v>0</v>
      </c>
      <c r="L1654" s="747">
        <v>0</v>
      </c>
      <c r="M1654" s="743">
        <v>0</v>
      </c>
      <c r="N1654" s="747">
        <v>0</v>
      </c>
    </row>
    <row r="1655" spans="2:14" x14ac:dyDescent="0.25">
      <c r="B1655" s="718" t="s">
        <v>888</v>
      </c>
      <c r="C1655" s="689" t="s">
        <v>386</v>
      </c>
      <c r="D1655" s="655" t="s">
        <v>37</v>
      </c>
      <c r="E1655" s="747">
        <v>20</v>
      </c>
      <c r="F1655" s="747">
        <v>0</v>
      </c>
      <c r="G1655" s="747">
        <v>0</v>
      </c>
      <c r="H1655" s="743">
        <v>0</v>
      </c>
      <c r="I1655" s="747">
        <v>0</v>
      </c>
      <c r="J1655" s="747">
        <v>80</v>
      </c>
      <c r="K1655" s="747">
        <v>0</v>
      </c>
      <c r="L1655" s="747">
        <v>0</v>
      </c>
      <c r="M1655" s="743">
        <v>0</v>
      </c>
      <c r="N1655" s="747">
        <v>0</v>
      </c>
    </row>
    <row r="1656" spans="2:14" x14ac:dyDescent="0.25">
      <c r="B1656" s="718" t="s">
        <v>888</v>
      </c>
      <c r="C1656" s="689" t="s">
        <v>388</v>
      </c>
      <c r="D1656" s="655" t="s">
        <v>37</v>
      </c>
      <c r="E1656" s="747">
        <v>0</v>
      </c>
      <c r="F1656" s="747">
        <v>0</v>
      </c>
      <c r="G1656" s="747">
        <v>0</v>
      </c>
      <c r="H1656" s="743">
        <v>0</v>
      </c>
      <c r="I1656" s="747">
        <v>0</v>
      </c>
      <c r="J1656" s="747">
        <v>0</v>
      </c>
      <c r="K1656" s="747">
        <v>0</v>
      </c>
      <c r="L1656" s="747">
        <v>0</v>
      </c>
      <c r="M1656" s="743">
        <v>0</v>
      </c>
      <c r="N1656" s="747">
        <v>0</v>
      </c>
    </row>
    <row r="1657" spans="2:14" x14ac:dyDescent="0.25">
      <c r="B1657" s="718" t="s">
        <v>888</v>
      </c>
      <c r="C1657" s="658" t="s">
        <v>2055</v>
      </c>
      <c r="D1657" s="655" t="s">
        <v>37</v>
      </c>
      <c r="E1657" s="747">
        <v>20</v>
      </c>
      <c r="F1657" s="747">
        <v>0</v>
      </c>
      <c r="G1657" s="747">
        <v>0</v>
      </c>
      <c r="H1657" s="743">
        <v>0</v>
      </c>
      <c r="I1657" s="747">
        <v>0</v>
      </c>
      <c r="J1657" s="747">
        <v>150</v>
      </c>
      <c r="K1657" s="747">
        <v>0</v>
      </c>
      <c r="L1657" s="747">
        <v>0</v>
      </c>
      <c r="M1657" s="743">
        <v>0</v>
      </c>
      <c r="N1657" s="747">
        <v>0</v>
      </c>
    </row>
    <row r="1658" spans="2:14" x14ac:dyDescent="0.25">
      <c r="B1658" s="718" t="s">
        <v>888</v>
      </c>
      <c r="C1658" s="658" t="s">
        <v>2051</v>
      </c>
      <c r="D1658" s="655" t="s">
        <v>37</v>
      </c>
      <c r="E1658" s="747">
        <v>20</v>
      </c>
      <c r="F1658" s="747">
        <v>0</v>
      </c>
      <c r="G1658" s="747">
        <v>0</v>
      </c>
      <c r="H1658" s="743">
        <v>0</v>
      </c>
      <c r="I1658" s="747">
        <v>0</v>
      </c>
      <c r="J1658" s="747">
        <v>80</v>
      </c>
      <c r="K1658" s="747">
        <v>0</v>
      </c>
      <c r="L1658" s="747">
        <v>0</v>
      </c>
      <c r="M1658" s="743">
        <v>0</v>
      </c>
      <c r="N1658" s="747">
        <v>0</v>
      </c>
    </row>
    <row r="1659" spans="2:14" x14ac:dyDescent="0.25">
      <c r="B1659" s="718" t="s">
        <v>888</v>
      </c>
      <c r="C1659" s="658" t="s">
        <v>1987</v>
      </c>
      <c r="D1659" s="655" t="s">
        <v>37</v>
      </c>
      <c r="E1659" s="747">
        <v>20</v>
      </c>
      <c r="F1659" s="747">
        <v>0</v>
      </c>
      <c r="G1659" s="747">
        <v>0</v>
      </c>
      <c r="H1659" s="743">
        <v>0</v>
      </c>
      <c r="I1659" s="747">
        <v>0</v>
      </c>
      <c r="J1659" s="747">
        <v>80</v>
      </c>
      <c r="K1659" s="747">
        <v>0</v>
      </c>
      <c r="L1659" s="747">
        <v>0</v>
      </c>
      <c r="M1659" s="743">
        <v>0</v>
      </c>
      <c r="N1659" s="747">
        <v>0</v>
      </c>
    </row>
    <row r="1660" spans="2:14" x14ac:dyDescent="0.25">
      <c r="B1660" s="718" t="s">
        <v>888</v>
      </c>
      <c r="C1660" s="658" t="s">
        <v>1989</v>
      </c>
      <c r="D1660" s="655" t="s">
        <v>37</v>
      </c>
      <c r="E1660" s="747">
        <v>20</v>
      </c>
      <c r="F1660" s="747">
        <v>0</v>
      </c>
      <c r="G1660" s="747">
        <v>0</v>
      </c>
      <c r="H1660" s="743">
        <v>0</v>
      </c>
      <c r="I1660" s="747">
        <v>0</v>
      </c>
      <c r="J1660" s="747">
        <v>100</v>
      </c>
      <c r="K1660" s="747">
        <v>0</v>
      </c>
      <c r="L1660" s="747">
        <v>0</v>
      </c>
      <c r="M1660" s="743">
        <v>0</v>
      </c>
      <c r="N1660" s="747">
        <v>0</v>
      </c>
    </row>
    <row r="1661" spans="2:14" x14ac:dyDescent="0.25">
      <c r="B1661" s="657" t="s">
        <v>888</v>
      </c>
      <c r="C1661" s="658" t="s">
        <v>390</v>
      </c>
      <c r="D1661" s="655" t="s">
        <v>37</v>
      </c>
      <c r="E1661" s="747">
        <v>0</v>
      </c>
      <c r="F1661" s="747">
        <v>0</v>
      </c>
      <c r="G1661" s="747">
        <v>0</v>
      </c>
      <c r="H1661" s="743">
        <v>0</v>
      </c>
      <c r="I1661" s="747">
        <v>0</v>
      </c>
      <c r="J1661" s="747">
        <v>0</v>
      </c>
      <c r="K1661" s="747">
        <v>0</v>
      </c>
      <c r="L1661" s="747">
        <v>0</v>
      </c>
      <c r="M1661" s="743">
        <v>0</v>
      </c>
      <c r="N1661" s="747">
        <v>0</v>
      </c>
    </row>
    <row r="1662" spans="2:14" x14ac:dyDescent="0.25">
      <c r="B1662" s="362" t="s">
        <v>889</v>
      </c>
      <c r="C1662" s="658" t="s">
        <v>1755</v>
      </c>
      <c r="D1662" s="655" t="s">
        <v>37</v>
      </c>
      <c r="E1662" s="747">
        <v>40</v>
      </c>
      <c r="F1662" s="747">
        <v>0</v>
      </c>
      <c r="G1662" s="747">
        <v>0</v>
      </c>
      <c r="H1662" s="743">
        <v>0</v>
      </c>
      <c r="I1662" s="747">
        <v>0</v>
      </c>
      <c r="J1662" s="747">
        <v>60</v>
      </c>
      <c r="K1662" s="747">
        <v>0</v>
      </c>
      <c r="L1662" s="747">
        <v>0</v>
      </c>
      <c r="M1662" s="743">
        <v>0</v>
      </c>
      <c r="N1662" s="747">
        <v>0</v>
      </c>
    </row>
    <row r="1663" spans="2:14" x14ac:dyDescent="0.25">
      <c r="B1663" s="718" t="s">
        <v>889</v>
      </c>
      <c r="C1663" s="658" t="s">
        <v>1756</v>
      </c>
      <c r="D1663" s="655" t="s">
        <v>37</v>
      </c>
      <c r="E1663" s="747">
        <v>100</v>
      </c>
      <c r="F1663" s="747">
        <v>0</v>
      </c>
      <c r="G1663" s="747">
        <v>0</v>
      </c>
      <c r="H1663" s="743">
        <v>0</v>
      </c>
      <c r="I1663" s="747">
        <v>0</v>
      </c>
      <c r="J1663" s="747">
        <v>150</v>
      </c>
      <c r="K1663" s="747">
        <v>0</v>
      </c>
      <c r="L1663" s="747">
        <v>0</v>
      </c>
      <c r="M1663" s="743">
        <v>0</v>
      </c>
      <c r="N1663" s="747">
        <v>0</v>
      </c>
    </row>
    <row r="1664" spans="2:14" x14ac:dyDescent="0.25">
      <c r="B1664" s="718" t="s">
        <v>889</v>
      </c>
      <c r="C1664" s="658" t="s">
        <v>357</v>
      </c>
      <c r="D1664" s="655" t="s">
        <v>37</v>
      </c>
      <c r="E1664" s="747">
        <v>80</v>
      </c>
      <c r="F1664" s="747">
        <v>0</v>
      </c>
      <c r="G1664" s="747">
        <v>0</v>
      </c>
      <c r="H1664" s="743">
        <v>0</v>
      </c>
      <c r="I1664" s="747">
        <v>0</v>
      </c>
      <c r="J1664" s="747">
        <v>100</v>
      </c>
      <c r="K1664" s="747">
        <v>0</v>
      </c>
      <c r="L1664" s="747">
        <v>0</v>
      </c>
      <c r="M1664" s="743">
        <v>0</v>
      </c>
      <c r="N1664" s="747">
        <v>0</v>
      </c>
    </row>
    <row r="1665" spans="2:14" x14ac:dyDescent="0.25">
      <c r="B1665" s="718" t="s">
        <v>889</v>
      </c>
      <c r="C1665" s="658" t="s">
        <v>360</v>
      </c>
      <c r="D1665" s="655" t="s">
        <v>37</v>
      </c>
      <c r="E1665" s="747">
        <v>100</v>
      </c>
      <c r="F1665" s="747">
        <v>0</v>
      </c>
      <c r="G1665" s="747">
        <v>0</v>
      </c>
      <c r="H1665" s="743">
        <v>0</v>
      </c>
      <c r="I1665" s="747">
        <v>0</v>
      </c>
      <c r="J1665" s="747">
        <v>600</v>
      </c>
      <c r="K1665" s="747">
        <v>0</v>
      </c>
      <c r="L1665" s="747">
        <v>0</v>
      </c>
      <c r="M1665" s="743">
        <v>0</v>
      </c>
      <c r="N1665" s="747">
        <v>0</v>
      </c>
    </row>
    <row r="1666" spans="2:14" x14ac:dyDescent="0.25">
      <c r="B1666" s="718" t="s">
        <v>889</v>
      </c>
      <c r="C1666" s="658" t="s">
        <v>156</v>
      </c>
      <c r="D1666" s="655" t="s">
        <v>37</v>
      </c>
      <c r="E1666" s="747">
        <v>100</v>
      </c>
      <c r="F1666" s="747">
        <v>150</v>
      </c>
      <c r="G1666" s="747">
        <v>0</v>
      </c>
      <c r="H1666" s="743">
        <v>0</v>
      </c>
      <c r="I1666" s="747">
        <v>0</v>
      </c>
      <c r="J1666" s="747">
        <v>450</v>
      </c>
      <c r="K1666" s="747">
        <v>300</v>
      </c>
      <c r="L1666" s="747">
        <v>0</v>
      </c>
      <c r="M1666" s="743">
        <v>0</v>
      </c>
      <c r="N1666" s="747">
        <v>0</v>
      </c>
    </row>
    <row r="1667" spans="2:14" x14ac:dyDescent="0.25">
      <c r="B1667" s="718" t="s">
        <v>889</v>
      </c>
      <c r="C1667" s="658" t="s">
        <v>366</v>
      </c>
      <c r="D1667" s="655" t="s">
        <v>37</v>
      </c>
      <c r="E1667" s="747">
        <v>100</v>
      </c>
      <c r="F1667" s="747">
        <v>0</v>
      </c>
      <c r="G1667" s="747">
        <v>0</v>
      </c>
      <c r="H1667" s="743">
        <v>0</v>
      </c>
      <c r="I1667" s="747">
        <v>0</v>
      </c>
      <c r="J1667" s="747">
        <v>600</v>
      </c>
      <c r="K1667" s="747">
        <v>0</v>
      </c>
      <c r="L1667" s="747">
        <v>0</v>
      </c>
      <c r="M1667" s="743">
        <v>0</v>
      </c>
      <c r="N1667" s="747">
        <v>0</v>
      </c>
    </row>
    <row r="1668" spans="2:14" x14ac:dyDescent="0.25">
      <c r="B1668" s="718" t="s">
        <v>889</v>
      </c>
      <c r="C1668" s="658" t="s">
        <v>368</v>
      </c>
      <c r="D1668" s="655" t="s">
        <v>37</v>
      </c>
      <c r="E1668" s="747">
        <v>100</v>
      </c>
      <c r="F1668" s="747">
        <v>0</v>
      </c>
      <c r="G1668" s="747">
        <v>0</v>
      </c>
      <c r="H1668" s="743">
        <v>0</v>
      </c>
      <c r="I1668" s="747">
        <v>0</v>
      </c>
      <c r="J1668" s="747">
        <v>400</v>
      </c>
      <c r="K1668" s="747">
        <v>0</v>
      </c>
      <c r="L1668" s="747">
        <v>0</v>
      </c>
      <c r="M1668" s="743">
        <v>0</v>
      </c>
      <c r="N1668" s="747">
        <v>0</v>
      </c>
    </row>
    <row r="1669" spans="2:14" x14ac:dyDescent="0.25">
      <c r="B1669" s="718" t="s">
        <v>889</v>
      </c>
      <c r="C1669" s="658" t="s">
        <v>157</v>
      </c>
      <c r="D1669" s="655" t="s">
        <v>37</v>
      </c>
      <c r="E1669" s="747">
        <v>30</v>
      </c>
      <c r="F1669" s="747">
        <v>150</v>
      </c>
      <c r="G1669" s="747">
        <v>0</v>
      </c>
      <c r="H1669" s="743">
        <v>0</v>
      </c>
      <c r="I1669" s="747">
        <v>0</v>
      </c>
      <c r="J1669" s="747">
        <v>60</v>
      </c>
      <c r="K1669" s="747">
        <v>300</v>
      </c>
      <c r="L1669" s="747">
        <v>0</v>
      </c>
      <c r="M1669" s="743">
        <v>0</v>
      </c>
      <c r="N1669" s="747">
        <v>0</v>
      </c>
    </row>
    <row r="1670" spans="2:14" x14ac:dyDescent="0.25">
      <c r="B1670" s="718" t="s">
        <v>889</v>
      </c>
      <c r="C1670" s="658" t="s">
        <v>370</v>
      </c>
      <c r="D1670" s="655" t="s">
        <v>37</v>
      </c>
      <c r="E1670" s="747">
        <v>150</v>
      </c>
      <c r="F1670" s="747">
        <v>0</v>
      </c>
      <c r="G1670" s="747">
        <v>0</v>
      </c>
      <c r="H1670" s="743">
        <v>0</v>
      </c>
      <c r="I1670" s="747">
        <v>0</v>
      </c>
      <c r="J1670" s="747">
        <v>500</v>
      </c>
      <c r="K1670" s="747">
        <v>0</v>
      </c>
      <c r="L1670" s="747">
        <v>0</v>
      </c>
      <c r="M1670" s="743">
        <v>0</v>
      </c>
      <c r="N1670" s="747">
        <v>0</v>
      </c>
    </row>
    <row r="1671" spans="2:14" x14ac:dyDescent="0.25">
      <c r="B1671" s="718" t="s">
        <v>889</v>
      </c>
      <c r="C1671" s="658" t="s">
        <v>373</v>
      </c>
      <c r="D1671" s="655" t="s">
        <v>37</v>
      </c>
      <c r="E1671" s="747">
        <v>150</v>
      </c>
      <c r="F1671" s="747">
        <v>0</v>
      </c>
      <c r="G1671" s="747">
        <v>0</v>
      </c>
      <c r="H1671" s="743">
        <v>0</v>
      </c>
      <c r="I1671" s="747">
        <v>0</v>
      </c>
      <c r="J1671" s="747">
        <v>200</v>
      </c>
      <c r="K1671" s="747">
        <v>0</v>
      </c>
      <c r="L1671" s="747">
        <v>0</v>
      </c>
      <c r="M1671" s="743">
        <v>0</v>
      </c>
      <c r="N1671" s="747">
        <v>0</v>
      </c>
    </row>
    <row r="1672" spans="2:14" x14ac:dyDescent="0.25">
      <c r="B1672" s="718" t="s">
        <v>889</v>
      </c>
      <c r="C1672" s="658" t="s">
        <v>376</v>
      </c>
      <c r="D1672" s="655" t="s">
        <v>37</v>
      </c>
      <c r="E1672" s="747">
        <v>250</v>
      </c>
      <c r="F1672" s="747">
        <v>150</v>
      </c>
      <c r="G1672" s="747">
        <v>20</v>
      </c>
      <c r="H1672" s="743">
        <v>0</v>
      </c>
      <c r="I1672" s="747">
        <v>0</v>
      </c>
      <c r="J1672" s="747">
        <v>1000</v>
      </c>
      <c r="K1672" s="747">
        <v>300</v>
      </c>
      <c r="L1672" s="747">
        <v>50</v>
      </c>
      <c r="M1672" s="743">
        <v>0</v>
      </c>
      <c r="N1672" s="747">
        <v>0</v>
      </c>
    </row>
    <row r="1673" spans="2:14" x14ac:dyDescent="0.25">
      <c r="B1673" s="718" t="s">
        <v>889</v>
      </c>
      <c r="C1673" s="658" t="s">
        <v>377</v>
      </c>
      <c r="D1673" s="655" t="s">
        <v>37</v>
      </c>
      <c r="E1673" s="747">
        <v>100</v>
      </c>
      <c r="F1673" s="747">
        <v>0</v>
      </c>
      <c r="G1673" s="747">
        <v>0</v>
      </c>
      <c r="H1673" s="743">
        <v>0</v>
      </c>
      <c r="I1673" s="747">
        <v>0</v>
      </c>
      <c r="J1673" s="747">
        <v>800</v>
      </c>
      <c r="K1673" s="747">
        <v>0</v>
      </c>
      <c r="L1673" s="747">
        <v>0</v>
      </c>
      <c r="M1673" s="743">
        <v>0</v>
      </c>
      <c r="N1673" s="747">
        <v>0</v>
      </c>
    </row>
    <row r="1674" spans="2:14" x14ac:dyDescent="0.25">
      <c r="B1674" s="718" t="s">
        <v>889</v>
      </c>
      <c r="C1674" s="658" t="s">
        <v>891</v>
      </c>
      <c r="D1674" s="655" t="s">
        <v>37</v>
      </c>
      <c r="E1674" s="747">
        <v>250</v>
      </c>
      <c r="F1674" s="747">
        <v>150</v>
      </c>
      <c r="G1674" s="747">
        <v>20</v>
      </c>
      <c r="H1674" s="743">
        <v>0</v>
      </c>
      <c r="I1674" s="747">
        <v>0</v>
      </c>
      <c r="J1674" s="747">
        <v>900</v>
      </c>
      <c r="K1674" s="747">
        <v>300</v>
      </c>
      <c r="L1674" s="747">
        <v>50</v>
      </c>
      <c r="M1674" s="743">
        <v>0</v>
      </c>
      <c r="N1674" s="747">
        <v>0</v>
      </c>
    </row>
    <row r="1675" spans="2:14" x14ac:dyDescent="0.25">
      <c r="B1675" s="718" t="s">
        <v>889</v>
      </c>
      <c r="C1675" s="658" t="s">
        <v>2054</v>
      </c>
      <c r="D1675" s="655" t="s">
        <v>37</v>
      </c>
      <c r="E1675" s="747">
        <v>30</v>
      </c>
      <c r="F1675" s="747">
        <v>0</v>
      </c>
      <c r="G1675" s="747">
        <v>0</v>
      </c>
      <c r="H1675" s="743">
        <v>0</v>
      </c>
      <c r="I1675" s="747">
        <v>0</v>
      </c>
      <c r="J1675" s="747">
        <v>150</v>
      </c>
      <c r="K1675" s="747">
        <v>0</v>
      </c>
      <c r="L1675" s="747">
        <v>0</v>
      </c>
      <c r="M1675" s="743">
        <v>0</v>
      </c>
      <c r="N1675" s="747">
        <v>0</v>
      </c>
    </row>
    <row r="1676" spans="2:14" x14ac:dyDescent="0.25">
      <c r="B1676" s="718" t="s">
        <v>889</v>
      </c>
      <c r="C1676" s="658" t="s">
        <v>2052</v>
      </c>
      <c r="D1676" s="655" t="s">
        <v>37</v>
      </c>
      <c r="E1676" s="747">
        <v>30</v>
      </c>
      <c r="F1676" s="747">
        <v>0</v>
      </c>
      <c r="G1676" s="747">
        <v>0</v>
      </c>
      <c r="H1676" s="743">
        <v>0</v>
      </c>
      <c r="I1676" s="747">
        <v>0</v>
      </c>
      <c r="J1676" s="747">
        <v>100</v>
      </c>
      <c r="K1676" s="747">
        <v>0</v>
      </c>
      <c r="L1676" s="747">
        <v>0</v>
      </c>
      <c r="M1676" s="743">
        <v>0</v>
      </c>
      <c r="N1676" s="747">
        <v>0</v>
      </c>
    </row>
    <row r="1677" spans="2:14" x14ac:dyDescent="0.25">
      <c r="B1677" s="718" t="s">
        <v>889</v>
      </c>
      <c r="C1677" s="658" t="s">
        <v>2053</v>
      </c>
      <c r="D1677" s="655" t="s">
        <v>37</v>
      </c>
      <c r="E1677" s="747">
        <v>30</v>
      </c>
      <c r="F1677" s="747">
        <v>0</v>
      </c>
      <c r="G1677" s="747">
        <v>0</v>
      </c>
      <c r="H1677" s="743">
        <v>0</v>
      </c>
      <c r="I1677" s="747">
        <v>0</v>
      </c>
      <c r="J1677" s="747">
        <v>100</v>
      </c>
      <c r="K1677" s="747">
        <v>0</v>
      </c>
      <c r="L1677" s="747">
        <v>0</v>
      </c>
      <c r="M1677" s="743">
        <v>0</v>
      </c>
      <c r="N1677" s="747">
        <v>0</v>
      </c>
    </row>
    <row r="1678" spans="2:14" x14ac:dyDescent="0.25">
      <c r="B1678" s="718" t="s">
        <v>889</v>
      </c>
      <c r="C1678" s="689" t="s">
        <v>380</v>
      </c>
      <c r="D1678" s="655" t="s">
        <v>37</v>
      </c>
      <c r="E1678" s="747">
        <v>40</v>
      </c>
      <c r="F1678" s="747">
        <v>0</v>
      </c>
      <c r="G1678" s="747">
        <v>0</v>
      </c>
      <c r="H1678" s="743">
        <v>0</v>
      </c>
      <c r="I1678" s="747">
        <v>0</v>
      </c>
      <c r="J1678" s="747">
        <v>230</v>
      </c>
      <c r="K1678" s="747">
        <v>0</v>
      </c>
      <c r="L1678" s="747">
        <v>0</v>
      </c>
      <c r="M1678" s="743">
        <v>0</v>
      </c>
      <c r="N1678" s="747">
        <v>0</v>
      </c>
    </row>
    <row r="1679" spans="2:14" x14ac:dyDescent="0.25">
      <c r="B1679" s="718" t="s">
        <v>889</v>
      </c>
      <c r="C1679" s="689" t="s">
        <v>2079</v>
      </c>
      <c r="D1679" s="655" t="s">
        <v>37</v>
      </c>
      <c r="E1679" s="747">
        <v>15</v>
      </c>
      <c r="F1679" s="747">
        <v>0</v>
      </c>
      <c r="G1679" s="747">
        <v>0</v>
      </c>
      <c r="H1679" s="743">
        <v>0</v>
      </c>
      <c r="I1679" s="747">
        <v>0</v>
      </c>
      <c r="J1679" s="747">
        <v>90</v>
      </c>
      <c r="K1679" s="747">
        <v>0</v>
      </c>
      <c r="L1679" s="747">
        <v>0</v>
      </c>
      <c r="M1679" s="743">
        <v>0</v>
      </c>
      <c r="N1679" s="747">
        <v>0</v>
      </c>
    </row>
    <row r="1680" spans="2:14" x14ac:dyDescent="0.25">
      <c r="B1680" s="718" t="s">
        <v>889</v>
      </c>
      <c r="C1680" s="725" t="s">
        <v>2593</v>
      </c>
      <c r="D1680" s="655" t="s">
        <v>37</v>
      </c>
      <c r="E1680" s="747"/>
      <c r="F1680" s="747"/>
      <c r="G1680" s="747"/>
      <c r="H1680" s="743"/>
      <c r="I1680" s="747"/>
      <c r="J1680" s="747"/>
      <c r="K1680" s="747"/>
      <c r="L1680" s="747"/>
      <c r="M1680" s="743"/>
      <c r="N1680" s="747"/>
    </row>
    <row r="1681" spans="2:14" x14ac:dyDescent="0.25">
      <c r="B1681" s="657" t="s">
        <v>889</v>
      </c>
      <c r="C1681" s="689" t="s">
        <v>158</v>
      </c>
      <c r="D1681" s="655" t="s">
        <v>37</v>
      </c>
      <c r="E1681" s="747">
        <v>30</v>
      </c>
      <c r="F1681" s="747">
        <v>150</v>
      </c>
      <c r="G1681" s="747">
        <v>0</v>
      </c>
      <c r="H1681" s="743">
        <v>0</v>
      </c>
      <c r="I1681" s="747">
        <v>0</v>
      </c>
      <c r="J1681" s="747">
        <v>100</v>
      </c>
      <c r="K1681" s="747">
        <v>200</v>
      </c>
      <c r="L1681" s="747">
        <v>0</v>
      </c>
      <c r="M1681" s="743">
        <v>0</v>
      </c>
      <c r="N1681" s="747">
        <v>0</v>
      </c>
    </row>
    <row r="1682" spans="2:14" x14ac:dyDescent="0.25">
      <c r="B1682" s="362" t="s">
        <v>890</v>
      </c>
      <c r="C1682" s="689" t="s">
        <v>356</v>
      </c>
      <c r="D1682" s="655" t="s">
        <v>37</v>
      </c>
      <c r="E1682" s="747">
        <v>60</v>
      </c>
      <c r="F1682" s="747">
        <v>0</v>
      </c>
      <c r="G1682" s="747">
        <v>0</v>
      </c>
      <c r="H1682" s="743">
        <v>0</v>
      </c>
      <c r="I1682" s="747">
        <v>0</v>
      </c>
      <c r="J1682" s="747">
        <v>300</v>
      </c>
      <c r="K1682" s="747">
        <v>0</v>
      </c>
      <c r="L1682" s="747">
        <v>0</v>
      </c>
      <c r="M1682" s="743">
        <v>0</v>
      </c>
      <c r="N1682" s="747">
        <v>0</v>
      </c>
    </row>
    <row r="1683" spans="2:14" x14ac:dyDescent="0.25">
      <c r="B1683" s="718" t="s">
        <v>890</v>
      </c>
      <c r="C1683" s="689" t="s">
        <v>378</v>
      </c>
      <c r="D1683" s="655" t="s">
        <v>37</v>
      </c>
      <c r="E1683" s="747">
        <v>10</v>
      </c>
      <c r="F1683" s="747">
        <v>0</v>
      </c>
      <c r="G1683" s="747">
        <v>0</v>
      </c>
      <c r="H1683" s="743">
        <v>0</v>
      </c>
      <c r="I1683" s="747">
        <v>0</v>
      </c>
      <c r="J1683" s="747">
        <v>90</v>
      </c>
      <c r="K1683" s="747">
        <v>0</v>
      </c>
      <c r="L1683" s="747">
        <v>0</v>
      </c>
      <c r="M1683" s="743">
        <v>0</v>
      </c>
      <c r="N1683" s="747">
        <v>0</v>
      </c>
    </row>
    <row r="1684" spans="2:14" x14ac:dyDescent="0.25">
      <c r="B1684" s="718" t="s">
        <v>890</v>
      </c>
      <c r="C1684" s="689" t="s">
        <v>363</v>
      </c>
      <c r="D1684" s="655" t="s">
        <v>37</v>
      </c>
      <c r="E1684" s="747">
        <v>20</v>
      </c>
      <c r="F1684" s="747">
        <v>0</v>
      </c>
      <c r="G1684" s="747">
        <v>0</v>
      </c>
      <c r="H1684" s="743">
        <v>0</v>
      </c>
      <c r="I1684" s="747">
        <v>0</v>
      </c>
      <c r="J1684" s="747">
        <v>100</v>
      </c>
      <c r="K1684" s="747">
        <v>0</v>
      </c>
      <c r="L1684" s="747">
        <v>0</v>
      </c>
      <c r="M1684" s="743">
        <v>0</v>
      </c>
      <c r="N1684" s="747">
        <v>0</v>
      </c>
    </row>
    <row r="1685" spans="2:14" x14ac:dyDescent="0.25">
      <c r="B1685" s="718" t="s">
        <v>890</v>
      </c>
      <c r="C1685" s="689" t="s">
        <v>365</v>
      </c>
      <c r="D1685" s="655" t="s">
        <v>37</v>
      </c>
      <c r="E1685" s="747">
        <v>80</v>
      </c>
      <c r="F1685" s="747">
        <v>0</v>
      </c>
      <c r="G1685" s="747">
        <v>0</v>
      </c>
      <c r="H1685" s="743">
        <v>0</v>
      </c>
      <c r="I1685" s="747">
        <v>0</v>
      </c>
      <c r="J1685" s="747">
        <v>180</v>
      </c>
      <c r="K1685" s="747">
        <v>0</v>
      </c>
      <c r="L1685" s="747">
        <v>0</v>
      </c>
      <c r="M1685" s="743">
        <v>0</v>
      </c>
      <c r="N1685" s="747">
        <v>0</v>
      </c>
    </row>
    <row r="1686" spans="2:14" x14ac:dyDescent="0.25">
      <c r="B1686" s="718" t="s">
        <v>890</v>
      </c>
      <c r="C1686" s="689" t="s">
        <v>369</v>
      </c>
      <c r="D1686" s="655" t="s">
        <v>37</v>
      </c>
      <c r="E1686" s="747">
        <v>80</v>
      </c>
      <c r="F1686" s="747">
        <v>0</v>
      </c>
      <c r="G1686" s="747">
        <v>0</v>
      </c>
      <c r="H1686" s="743">
        <v>0</v>
      </c>
      <c r="I1686" s="747">
        <v>0</v>
      </c>
      <c r="J1686" s="747">
        <v>360</v>
      </c>
      <c r="K1686" s="747">
        <v>0</v>
      </c>
      <c r="L1686" s="747">
        <v>0</v>
      </c>
      <c r="M1686" s="743">
        <v>0</v>
      </c>
      <c r="N1686" s="747">
        <v>0</v>
      </c>
    </row>
    <row r="1687" spans="2:14" x14ac:dyDescent="0.25">
      <c r="B1687" s="657" t="s">
        <v>890</v>
      </c>
      <c r="C1687" s="689" t="s">
        <v>371</v>
      </c>
      <c r="D1687" s="655" t="s">
        <v>37</v>
      </c>
      <c r="E1687" s="747">
        <v>10</v>
      </c>
      <c r="F1687" s="747">
        <v>0</v>
      </c>
      <c r="G1687" s="747">
        <v>0</v>
      </c>
      <c r="H1687" s="743">
        <v>0</v>
      </c>
      <c r="I1687" s="747">
        <v>0</v>
      </c>
      <c r="J1687" s="747">
        <v>30</v>
      </c>
      <c r="K1687" s="747">
        <v>0</v>
      </c>
      <c r="L1687" s="747">
        <v>0</v>
      </c>
      <c r="M1687" s="743">
        <v>0</v>
      </c>
      <c r="N1687" s="747">
        <v>0</v>
      </c>
    </row>
    <row r="1688" spans="2:14" x14ac:dyDescent="0.25">
      <c r="B1688" s="362" t="s">
        <v>2324</v>
      </c>
      <c r="C1688" s="701" t="s">
        <v>524</v>
      </c>
      <c r="D1688" s="655" t="s">
        <v>37</v>
      </c>
      <c r="E1688" s="747">
        <v>0</v>
      </c>
      <c r="F1688" s="747">
        <v>0</v>
      </c>
      <c r="G1688" s="747">
        <v>80</v>
      </c>
      <c r="H1688" s="743">
        <v>0</v>
      </c>
      <c r="I1688" s="747">
        <v>0</v>
      </c>
      <c r="J1688" s="747">
        <v>0</v>
      </c>
      <c r="K1688" s="747">
        <v>0</v>
      </c>
      <c r="L1688" s="747">
        <v>140</v>
      </c>
      <c r="M1688" s="743">
        <v>0</v>
      </c>
      <c r="N1688" s="747">
        <v>0</v>
      </c>
    </row>
    <row r="1689" spans="2:14" x14ac:dyDescent="0.25">
      <c r="B1689" s="718" t="s">
        <v>2324</v>
      </c>
      <c r="C1689" s="701" t="s">
        <v>525</v>
      </c>
      <c r="D1689" s="655" t="s">
        <v>37</v>
      </c>
      <c r="E1689" s="747">
        <v>0</v>
      </c>
      <c r="F1689" s="747">
        <v>0</v>
      </c>
      <c r="G1689" s="747">
        <v>20</v>
      </c>
      <c r="H1689" s="743">
        <v>0</v>
      </c>
      <c r="I1689" s="747">
        <v>0</v>
      </c>
      <c r="J1689" s="747">
        <v>0</v>
      </c>
      <c r="K1689" s="747">
        <v>0</v>
      </c>
      <c r="L1689" s="747">
        <v>40</v>
      </c>
      <c r="M1689" s="743">
        <v>0</v>
      </c>
      <c r="N1689" s="747">
        <v>0</v>
      </c>
    </row>
    <row r="1690" spans="2:14" x14ac:dyDescent="0.25">
      <c r="B1690" s="718" t="s">
        <v>2324</v>
      </c>
      <c r="C1690" s="701" t="s">
        <v>526</v>
      </c>
      <c r="D1690" s="655" t="s">
        <v>37</v>
      </c>
      <c r="E1690" s="747">
        <v>0</v>
      </c>
      <c r="F1690" s="747">
        <v>0</v>
      </c>
      <c r="G1690" s="747">
        <v>20</v>
      </c>
      <c r="H1690" s="743">
        <v>0</v>
      </c>
      <c r="I1690" s="747">
        <v>0</v>
      </c>
      <c r="J1690" s="747">
        <v>0</v>
      </c>
      <c r="K1690" s="747">
        <v>0</v>
      </c>
      <c r="L1690" s="747">
        <v>40</v>
      </c>
      <c r="M1690" s="743">
        <v>0</v>
      </c>
      <c r="N1690" s="747">
        <v>0</v>
      </c>
    </row>
    <row r="1691" spans="2:14" x14ac:dyDescent="0.25">
      <c r="B1691" s="718" t="s">
        <v>2324</v>
      </c>
      <c r="C1691" s="701" t="s">
        <v>521</v>
      </c>
      <c r="D1691" s="655" t="s">
        <v>37</v>
      </c>
      <c r="E1691" s="747">
        <v>0</v>
      </c>
      <c r="F1691" s="747">
        <v>0</v>
      </c>
      <c r="G1691" s="747">
        <v>15</v>
      </c>
      <c r="H1691" s="743">
        <v>0</v>
      </c>
      <c r="I1691" s="747">
        <v>1</v>
      </c>
      <c r="J1691" s="747">
        <v>0</v>
      </c>
      <c r="K1691" s="747">
        <v>0</v>
      </c>
      <c r="L1691" s="747">
        <v>25</v>
      </c>
      <c r="M1691" s="743">
        <v>2</v>
      </c>
      <c r="N1691" s="747">
        <v>5</v>
      </c>
    </row>
    <row r="1692" spans="2:14" x14ac:dyDescent="0.25">
      <c r="B1692" s="718" t="s">
        <v>2324</v>
      </c>
      <c r="C1692" s="701" t="s">
        <v>826</v>
      </c>
      <c r="D1692" s="96" t="s">
        <v>686</v>
      </c>
      <c r="E1692" s="747">
        <v>0</v>
      </c>
      <c r="F1692" s="747">
        <v>0</v>
      </c>
      <c r="G1692" s="747">
        <v>20</v>
      </c>
      <c r="H1692" s="743">
        <v>0</v>
      </c>
      <c r="I1692" s="747">
        <v>0</v>
      </c>
      <c r="J1692" s="747">
        <v>0</v>
      </c>
      <c r="K1692" s="747">
        <v>0</v>
      </c>
      <c r="L1692" s="747">
        <v>40</v>
      </c>
      <c r="M1692" s="743">
        <v>0</v>
      </c>
      <c r="N1692" s="747">
        <v>0</v>
      </c>
    </row>
    <row r="1693" spans="2:14" x14ac:dyDescent="0.25">
      <c r="B1693" s="718" t="s">
        <v>2324</v>
      </c>
      <c r="C1693" s="701" t="s">
        <v>827</v>
      </c>
      <c r="D1693" s="96" t="s">
        <v>669</v>
      </c>
      <c r="E1693" s="747">
        <v>0</v>
      </c>
      <c r="F1693" s="747">
        <v>0</v>
      </c>
      <c r="G1693" s="747">
        <v>3</v>
      </c>
      <c r="H1693" s="743">
        <v>0</v>
      </c>
      <c r="I1693" s="747">
        <v>0</v>
      </c>
      <c r="J1693" s="747">
        <v>0</v>
      </c>
      <c r="K1693" s="747">
        <v>0</v>
      </c>
      <c r="L1693" s="747">
        <v>15</v>
      </c>
      <c r="M1693" s="743">
        <v>0</v>
      </c>
      <c r="N1693" s="747">
        <v>0</v>
      </c>
    </row>
    <row r="1694" spans="2:14" x14ac:dyDescent="0.25">
      <c r="B1694" s="718" t="s">
        <v>2324</v>
      </c>
      <c r="C1694" s="701" t="s">
        <v>828</v>
      </c>
      <c r="D1694" s="96" t="s">
        <v>686</v>
      </c>
      <c r="E1694" s="747">
        <v>0</v>
      </c>
      <c r="F1694" s="747">
        <v>0</v>
      </c>
      <c r="G1694" s="747">
        <v>0</v>
      </c>
      <c r="H1694" s="743">
        <v>0</v>
      </c>
      <c r="I1694" s="747">
        <v>0</v>
      </c>
      <c r="J1694" s="747">
        <v>0</v>
      </c>
      <c r="K1694" s="747">
        <v>0</v>
      </c>
      <c r="L1694" s="747">
        <v>10</v>
      </c>
      <c r="M1694" s="743">
        <v>0</v>
      </c>
      <c r="N1694" s="747">
        <v>0</v>
      </c>
    </row>
    <row r="1695" spans="2:14" x14ac:dyDescent="0.25">
      <c r="B1695" s="718" t="s">
        <v>2324</v>
      </c>
      <c r="C1695" s="701" t="s">
        <v>829</v>
      </c>
      <c r="D1695" s="96" t="s">
        <v>647</v>
      </c>
      <c r="E1695" s="747">
        <v>0</v>
      </c>
      <c r="F1695" s="747">
        <v>0</v>
      </c>
      <c r="G1695" s="747">
        <v>5</v>
      </c>
      <c r="H1695" s="743">
        <v>0</v>
      </c>
      <c r="I1695" s="747">
        <v>0</v>
      </c>
      <c r="J1695" s="747">
        <v>0</v>
      </c>
      <c r="K1695" s="747">
        <v>0</v>
      </c>
      <c r="L1695" s="747">
        <v>15</v>
      </c>
      <c r="M1695" s="743">
        <v>0</v>
      </c>
      <c r="N1695" s="747">
        <v>0</v>
      </c>
    </row>
    <row r="1696" spans="2:14" x14ac:dyDescent="0.25">
      <c r="B1696" s="523" t="s">
        <v>1646</v>
      </c>
      <c r="C1696" s="663" t="s">
        <v>845</v>
      </c>
      <c r="D1696" s="655" t="s">
        <v>32</v>
      </c>
      <c r="E1696" s="747">
        <v>0</v>
      </c>
      <c r="F1696" s="747">
        <v>2</v>
      </c>
      <c r="G1696" s="747">
        <v>0</v>
      </c>
      <c r="H1696" s="743">
        <v>0</v>
      </c>
      <c r="I1696" s="747">
        <v>0</v>
      </c>
      <c r="J1696" s="747">
        <v>0</v>
      </c>
      <c r="K1696" s="747">
        <v>8</v>
      </c>
      <c r="L1696" s="747">
        <v>0</v>
      </c>
      <c r="M1696" s="743">
        <v>0</v>
      </c>
      <c r="N1696" s="747">
        <v>0</v>
      </c>
    </row>
    <row r="1697" spans="2:14" x14ac:dyDescent="0.25">
      <c r="B1697" s="521" t="s">
        <v>1646</v>
      </c>
      <c r="C1697" s="663" t="s">
        <v>580</v>
      </c>
      <c r="D1697" s="655" t="s">
        <v>32</v>
      </c>
      <c r="E1697" s="747">
        <v>10</v>
      </c>
      <c r="F1697" s="747">
        <v>0</v>
      </c>
      <c r="G1697" s="747">
        <v>10</v>
      </c>
      <c r="H1697" s="743">
        <v>0</v>
      </c>
      <c r="I1697" s="747">
        <v>0</v>
      </c>
      <c r="J1697" s="747">
        <v>40</v>
      </c>
      <c r="K1697" s="747">
        <v>8</v>
      </c>
      <c r="L1697" s="747">
        <v>30</v>
      </c>
      <c r="M1697" s="743">
        <v>0</v>
      </c>
      <c r="N1697" s="747">
        <v>0</v>
      </c>
    </row>
    <row r="1698" spans="2:14" x14ac:dyDescent="0.25">
      <c r="B1698" s="521" t="s">
        <v>1646</v>
      </c>
      <c r="C1698" s="692" t="s">
        <v>578</v>
      </c>
      <c r="D1698" s="655" t="s">
        <v>37</v>
      </c>
      <c r="E1698" s="747">
        <v>10</v>
      </c>
      <c r="F1698" s="747">
        <v>8</v>
      </c>
      <c r="G1698" s="747">
        <v>0</v>
      </c>
      <c r="H1698" s="743">
        <v>0</v>
      </c>
      <c r="I1698" s="747">
        <v>0</v>
      </c>
      <c r="J1698" s="747">
        <v>50</v>
      </c>
      <c r="K1698" s="747">
        <v>0</v>
      </c>
      <c r="L1698" s="747">
        <v>30</v>
      </c>
      <c r="M1698" s="743">
        <v>0</v>
      </c>
      <c r="N1698" s="747">
        <v>0</v>
      </c>
    </row>
    <row r="1699" spans="2:14" x14ac:dyDescent="0.25">
      <c r="B1699" s="521" t="s">
        <v>1646</v>
      </c>
      <c r="C1699" s="692" t="s">
        <v>579</v>
      </c>
      <c r="D1699" s="655" t="s">
        <v>37</v>
      </c>
      <c r="E1699" s="747">
        <v>10</v>
      </c>
      <c r="F1699" s="747">
        <v>0</v>
      </c>
      <c r="G1699" s="747">
        <v>0</v>
      </c>
      <c r="H1699" s="743">
        <v>0</v>
      </c>
      <c r="I1699" s="747">
        <v>0</v>
      </c>
      <c r="J1699" s="747">
        <v>40</v>
      </c>
      <c r="K1699" s="747">
        <v>0</v>
      </c>
      <c r="L1699" s="747">
        <v>0</v>
      </c>
      <c r="M1699" s="743">
        <v>0</v>
      </c>
      <c r="N1699" s="747">
        <v>0</v>
      </c>
    </row>
    <row r="1700" spans="2:14" x14ac:dyDescent="0.25">
      <c r="B1700" s="521" t="s">
        <v>1646</v>
      </c>
      <c r="C1700" s="692" t="s">
        <v>151</v>
      </c>
      <c r="D1700" s="655" t="s">
        <v>37</v>
      </c>
      <c r="E1700" s="747">
        <v>0</v>
      </c>
      <c r="F1700" s="747">
        <v>2</v>
      </c>
      <c r="G1700" s="747">
        <v>0</v>
      </c>
      <c r="H1700" s="743">
        <v>2</v>
      </c>
      <c r="I1700" s="747">
        <v>0</v>
      </c>
      <c r="J1700" s="747">
        <v>0</v>
      </c>
      <c r="K1700" s="747">
        <v>8</v>
      </c>
      <c r="L1700" s="747">
        <v>15</v>
      </c>
      <c r="M1700" s="743">
        <v>30</v>
      </c>
      <c r="N1700" s="747">
        <v>0</v>
      </c>
    </row>
    <row r="1701" spans="2:14" x14ac:dyDescent="0.25">
      <c r="B1701" s="521" t="s">
        <v>1646</v>
      </c>
      <c r="C1701" s="736" t="s">
        <v>1671</v>
      </c>
      <c r="D1701" s="96" t="s">
        <v>686</v>
      </c>
      <c r="E1701" s="747">
        <v>30</v>
      </c>
      <c r="F1701" s="747">
        <v>0</v>
      </c>
      <c r="G1701" s="747">
        <v>0</v>
      </c>
      <c r="H1701" s="743">
        <v>0</v>
      </c>
      <c r="I1701" s="747">
        <v>0</v>
      </c>
      <c r="J1701" s="747">
        <v>80</v>
      </c>
      <c r="K1701" s="747">
        <v>0</v>
      </c>
      <c r="L1701" s="747">
        <v>0</v>
      </c>
      <c r="M1701" s="743">
        <v>0</v>
      </c>
      <c r="N1701" s="747">
        <v>0</v>
      </c>
    </row>
    <row r="1702" spans="2:14" x14ac:dyDescent="0.25">
      <c r="B1702" s="521" t="s">
        <v>1646</v>
      </c>
      <c r="C1702" s="736" t="s">
        <v>1672</v>
      </c>
      <c r="D1702" s="96" t="s">
        <v>686</v>
      </c>
      <c r="E1702" s="747">
        <v>40</v>
      </c>
      <c r="F1702" s="747">
        <v>0</v>
      </c>
      <c r="G1702" s="747">
        <v>0</v>
      </c>
      <c r="H1702" s="743">
        <v>0</v>
      </c>
      <c r="I1702" s="747">
        <v>0</v>
      </c>
      <c r="J1702" s="747">
        <v>400</v>
      </c>
      <c r="K1702" s="747">
        <v>0</v>
      </c>
      <c r="L1702" s="747">
        <v>0</v>
      </c>
      <c r="M1702" s="743">
        <v>0</v>
      </c>
      <c r="N1702" s="747">
        <v>0</v>
      </c>
    </row>
    <row r="1703" spans="2:14" x14ac:dyDescent="0.25">
      <c r="B1703" s="521" t="s">
        <v>1646</v>
      </c>
      <c r="C1703" s="727" t="s">
        <v>2396</v>
      </c>
      <c r="D1703" s="112" t="s">
        <v>32</v>
      </c>
      <c r="E1703" s="747"/>
      <c r="F1703" s="747"/>
      <c r="G1703" s="747"/>
      <c r="H1703" s="743"/>
      <c r="I1703" s="747"/>
      <c r="J1703" s="747"/>
      <c r="K1703" s="747"/>
      <c r="L1703" s="747"/>
      <c r="M1703" s="743"/>
      <c r="N1703" s="747"/>
    </row>
    <row r="1704" spans="2:14" x14ac:dyDescent="0.25">
      <c r="B1704" s="521" t="s">
        <v>1646</v>
      </c>
      <c r="C1704" s="727" t="s">
        <v>2395</v>
      </c>
      <c r="D1704" s="112" t="s">
        <v>32</v>
      </c>
      <c r="E1704" s="747"/>
      <c r="F1704" s="747"/>
      <c r="G1704" s="747"/>
      <c r="H1704" s="743"/>
      <c r="I1704" s="747"/>
      <c r="J1704" s="747"/>
      <c r="K1704" s="747"/>
      <c r="L1704" s="747"/>
      <c r="M1704" s="743"/>
      <c r="N1704" s="747"/>
    </row>
    <row r="1705" spans="2:14" x14ac:dyDescent="0.25">
      <c r="B1705" s="521" t="s">
        <v>1646</v>
      </c>
      <c r="C1705" s="727" t="s">
        <v>2394</v>
      </c>
      <c r="D1705" s="112" t="s">
        <v>32</v>
      </c>
      <c r="E1705" s="747"/>
      <c r="F1705" s="747"/>
      <c r="G1705" s="747"/>
      <c r="H1705" s="743"/>
      <c r="I1705" s="747"/>
      <c r="J1705" s="747"/>
      <c r="K1705" s="747"/>
      <c r="L1705" s="747"/>
      <c r="M1705" s="743"/>
      <c r="N1705" s="747"/>
    </row>
    <row r="1706" spans="2:14" x14ac:dyDescent="0.25">
      <c r="B1706" s="521" t="s">
        <v>1646</v>
      </c>
      <c r="C1706" s="692" t="s">
        <v>2397</v>
      </c>
      <c r="D1706" s="655" t="s">
        <v>34</v>
      </c>
      <c r="E1706" s="747"/>
      <c r="F1706" s="747"/>
      <c r="G1706" s="747"/>
      <c r="H1706" s="743"/>
      <c r="I1706" s="747"/>
      <c r="J1706" s="747"/>
      <c r="K1706" s="747"/>
      <c r="L1706" s="747"/>
      <c r="M1706" s="743">
        <v>1</v>
      </c>
      <c r="N1706" s="747"/>
    </row>
    <row r="1707" spans="2:14" x14ac:dyDescent="0.25">
      <c r="B1707" s="521" t="s">
        <v>1646</v>
      </c>
      <c r="C1707" s="692" t="s">
        <v>2398</v>
      </c>
      <c r="D1707" s="655" t="s">
        <v>34</v>
      </c>
      <c r="E1707" s="747"/>
      <c r="F1707" s="747"/>
      <c r="G1707" s="747"/>
      <c r="H1707" s="743"/>
      <c r="I1707" s="747"/>
      <c r="J1707" s="747"/>
      <c r="K1707" s="747"/>
      <c r="L1707" s="747"/>
      <c r="M1707" s="743">
        <v>1</v>
      </c>
      <c r="N1707" s="747"/>
    </row>
    <row r="1708" spans="2:14" x14ac:dyDescent="0.25">
      <c r="B1708" s="539" t="s">
        <v>1646</v>
      </c>
      <c r="C1708" s="677" t="s">
        <v>2407</v>
      </c>
      <c r="D1708" s="112" t="s">
        <v>2400</v>
      </c>
      <c r="E1708" s="748"/>
      <c r="F1708" s="748"/>
      <c r="G1708" s="748"/>
      <c r="H1708" s="744"/>
      <c r="I1708" s="748"/>
      <c r="J1708" s="748"/>
      <c r="K1708" s="748"/>
      <c r="L1708" s="748"/>
      <c r="M1708" s="744"/>
      <c r="N1708" s="748"/>
    </row>
    <row r="1709" spans="2:14" x14ac:dyDescent="0.25">
      <c r="B1709" s="539" t="s">
        <v>1646</v>
      </c>
      <c r="C1709" s="677" t="s">
        <v>2406</v>
      </c>
      <c r="D1709" s="112" t="s">
        <v>2400</v>
      </c>
      <c r="E1709" s="748"/>
      <c r="F1709" s="748"/>
      <c r="G1709" s="748"/>
      <c r="H1709" s="744"/>
      <c r="I1709" s="748"/>
      <c r="J1709" s="748"/>
      <c r="K1709" s="748"/>
      <c r="L1709" s="748"/>
      <c r="M1709" s="744"/>
      <c r="N1709" s="748"/>
    </row>
    <row r="1710" spans="2:14" x14ac:dyDescent="0.25">
      <c r="B1710" s="539" t="s">
        <v>1646</v>
      </c>
      <c r="C1710" s="677" t="s">
        <v>2405</v>
      </c>
      <c r="D1710" s="112" t="s">
        <v>2400</v>
      </c>
      <c r="E1710" s="748"/>
      <c r="F1710" s="748"/>
      <c r="G1710" s="748"/>
      <c r="H1710" s="744"/>
      <c r="I1710" s="748"/>
      <c r="J1710" s="748"/>
      <c r="K1710" s="748"/>
      <c r="L1710" s="748"/>
      <c r="M1710" s="744"/>
      <c r="N1710" s="748"/>
    </row>
    <row r="1711" spans="2:14" x14ac:dyDescent="0.25">
      <c r="B1711" s="539" t="s">
        <v>1646</v>
      </c>
      <c r="C1711" s="692" t="s">
        <v>2404</v>
      </c>
      <c r="D1711" s="112" t="s">
        <v>112</v>
      </c>
      <c r="E1711" s="748"/>
      <c r="F1711" s="748"/>
      <c r="G1711" s="748"/>
      <c r="H1711" s="744"/>
      <c r="I1711" s="748"/>
      <c r="J1711" s="748"/>
      <c r="K1711" s="748"/>
      <c r="L1711" s="748"/>
      <c r="M1711" s="744"/>
      <c r="N1711" s="748"/>
    </row>
    <row r="1712" spans="2:14" x14ac:dyDescent="0.25">
      <c r="B1712" s="539" t="s">
        <v>1646</v>
      </c>
      <c r="C1712" s="663" t="s">
        <v>2403</v>
      </c>
      <c r="D1712" s="112" t="s">
        <v>32</v>
      </c>
      <c r="E1712" s="748"/>
      <c r="F1712" s="748"/>
      <c r="G1712" s="748"/>
      <c r="H1712" s="744"/>
      <c r="I1712" s="748"/>
      <c r="J1712" s="748"/>
      <c r="K1712" s="748"/>
      <c r="L1712" s="748"/>
      <c r="M1712" s="744"/>
      <c r="N1712" s="748"/>
    </row>
    <row r="1713" spans="2:14" x14ac:dyDescent="0.25">
      <c r="B1713" s="539" t="s">
        <v>1646</v>
      </c>
      <c r="C1713" s="705" t="s">
        <v>2402</v>
      </c>
      <c r="D1713" s="112" t="s">
        <v>32</v>
      </c>
      <c r="E1713" s="748"/>
      <c r="F1713" s="748"/>
      <c r="G1713" s="748"/>
      <c r="H1713" s="744"/>
      <c r="I1713" s="748"/>
      <c r="J1713" s="748"/>
      <c r="K1713" s="748"/>
      <c r="L1713" s="748"/>
      <c r="M1713" s="744"/>
      <c r="N1713" s="748"/>
    </row>
    <row r="1714" spans="2:14" x14ac:dyDescent="0.25">
      <c r="B1714" s="539" t="s">
        <v>1646</v>
      </c>
      <c r="C1714" s="705" t="s">
        <v>2401</v>
      </c>
      <c r="D1714" s="112" t="s">
        <v>112</v>
      </c>
      <c r="E1714" s="748"/>
      <c r="F1714" s="748"/>
      <c r="G1714" s="748"/>
      <c r="H1714" s="744"/>
      <c r="I1714" s="748"/>
      <c r="J1714" s="748"/>
      <c r="K1714" s="748"/>
      <c r="L1714" s="748"/>
      <c r="M1714" s="744"/>
      <c r="N1714" s="748"/>
    </row>
    <row r="1715" spans="2:14" x14ac:dyDescent="0.25">
      <c r="B1715" s="539" t="s">
        <v>1646</v>
      </c>
      <c r="C1715" s="692" t="s">
        <v>543</v>
      </c>
      <c r="D1715" s="112" t="s">
        <v>2400</v>
      </c>
      <c r="E1715" s="748"/>
      <c r="F1715" s="748"/>
      <c r="G1715" s="748"/>
      <c r="H1715" s="744"/>
      <c r="I1715" s="748"/>
      <c r="J1715" s="748"/>
      <c r="K1715" s="748"/>
      <c r="L1715" s="748"/>
      <c r="M1715" s="744"/>
      <c r="N1715" s="748"/>
    </row>
    <row r="1716" spans="2:14" x14ac:dyDescent="0.25">
      <c r="B1716" s="539" t="s">
        <v>1646</v>
      </c>
      <c r="C1716" s="677" t="s">
        <v>2399</v>
      </c>
      <c r="D1716" s="112" t="s">
        <v>32</v>
      </c>
      <c r="E1716" s="748"/>
      <c r="F1716" s="748"/>
      <c r="G1716" s="748"/>
      <c r="H1716" s="744"/>
      <c r="I1716" s="748"/>
      <c r="J1716" s="748"/>
      <c r="K1716" s="748"/>
      <c r="L1716" s="748"/>
      <c r="M1716" s="744"/>
      <c r="N1716" s="748"/>
    </row>
    <row r="1717" spans="2:14" x14ac:dyDescent="0.25">
      <c r="B1717" s="521" t="s">
        <v>1646</v>
      </c>
      <c r="C1717" s="692" t="s">
        <v>843</v>
      </c>
      <c r="D1717" s="96" t="s">
        <v>507</v>
      </c>
      <c r="E1717" s="747">
        <v>0</v>
      </c>
      <c r="F1717" s="747">
        <v>0</v>
      </c>
      <c r="G1717" s="747">
        <v>3</v>
      </c>
      <c r="H1717" s="743">
        <v>0</v>
      </c>
      <c r="I1717" s="747">
        <v>0</v>
      </c>
      <c r="J1717" s="747">
        <v>0</v>
      </c>
      <c r="K1717" s="747">
        <v>6</v>
      </c>
      <c r="L1717" s="747">
        <v>10</v>
      </c>
      <c r="M1717" s="743">
        <v>6</v>
      </c>
      <c r="N1717" s="747">
        <v>0</v>
      </c>
    </row>
    <row r="1718" spans="2:14" x14ac:dyDescent="0.25">
      <c r="B1718" s="521" t="s">
        <v>1646</v>
      </c>
      <c r="C1718" s="692" t="s">
        <v>844</v>
      </c>
      <c r="D1718" s="96" t="s">
        <v>686</v>
      </c>
      <c r="E1718" s="747">
        <v>0</v>
      </c>
      <c r="F1718" s="747">
        <v>0</v>
      </c>
      <c r="G1718" s="747">
        <v>0</v>
      </c>
      <c r="H1718" s="743">
        <v>0</v>
      </c>
      <c r="I1718" s="747">
        <v>0</v>
      </c>
      <c r="J1718" s="747">
        <v>0</v>
      </c>
      <c r="K1718" s="747">
        <v>6</v>
      </c>
      <c r="L1718" s="747">
        <v>5</v>
      </c>
      <c r="M1718" s="743">
        <v>0</v>
      </c>
      <c r="N1718" s="747">
        <v>0</v>
      </c>
    </row>
    <row r="1719" spans="2:14" x14ac:dyDescent="0.25">
      <c r="B1719" s="527" t="s">
        <v>1646</v>
      </c>
      <c r="C1719" s="727" t="s">
        <v>2408</v>
      </c>
      <c r="D1719" s="112" t="s">
        <v>2400</v>
      </c>
      <c r="E1719" s="748"/>
      <c r="F1719" s="748"/>
      <c r="G1719" s="748"/>
      <c r="H1719" s="744"/>
      <c r="I1719" s="748"/>
      <c r="J1719" s="748"/>
      <c r="K1719" s="748"/>
      <c r="L1719" s="748"/>
      <c r="M1719" s="744"/>
      <c r="N1719" s="748"/>
    </row>
    <row r="1720" spans="2:14" s="517" customFormat="1" x14ac:dyDescent="0.25">
      <c r="B1720" s="539" t="s">
        <v>1646</v>
      </c>
      <c r="C1720" s="737" t="s">
        <v>2413</v>
      </c>
      <c r="D1720" s="112" t="s">
        <v>37</v>
      </c>
      <c r="E1720" s="748"/>
      <c r="F1720" s="748"/>
      <c r="G1720" s="748"/>
      <c r="H1720" s="744"/>
      <c r="I1720" s="748"/>
      <c r="J1720" s="748"/>
      <c r="K1720" s="748"/>
      <c r="L1720" s="748"/>
      <c r="M1720" s="744"/>
      <c r="N1720" s="748"/>
    </row>
    <row r="1721" spans="2:14" s="517" customFormat="1" x14ac:dyDescent="0.25">
      <c r="B1721" s="539" t="s">
        <v>1646</v>
      </c>
      <c r="C1721" s="737" t="s">
        <v>2412</v>
      </c>
      <c r="D1721" s="112" t="s">
        <v>32</v>
      </c>
      <c r="E1721" s="748"/>
      <c r="F1721" s="748"/>
      <c r="G1721" s="748"/>
      <c r="H1721" s="744"/>
      <c r="I1721" s="748"/>
      <c r="J1721" s="748"/>
      <c r="K1721" s="748"/>
      <c r="L1721" s="748"/>
      <c r="M1721" s="744"/>
      <c r="N1721" s="748"/>
    </row>
    <row r="1722" spans="2:14" s="517" customFormat="1" x14ac:dyDescent="0.25">
      <c r="B1722" s="539" t="s">
        <v>1646</v>
      </c>
      <c r="C1722" s="726" t="s">
        <v>2411</v>
      </c>
      <c r="D1722" s="112" t="s">
        <v>32</v>
      </c>
      <c r="E1722" s="748"/>
      <c r="F1722" s="748"/>
      <c r="G1722" s="748"/>
      <c r="H1722" s="744"/>
      <c r="I1722" s="748"/>
      <c r="J1722" s="748"/>
      <c r="K1722" s="748"/>
      <c r="L1722" s="748"/>
      <c r="M1722" s="744"/>
      <c r="N1722" s="748"/>
    </row>
    <row r="1723" spans="2:14" x14ac:dyDescent="0.25">
      <c r="B1723" s="539" t="s">
        <v>1646</v>
      </c>
      <c r="C1723" s="738" t="s">
        <v>2410</v>
      </c>
      <c r="D1723" s="112" t="s">
        <v>2400</v>
      </c>
      <c r="E1723" s="748"/>
      <c r="F1723" s="748"/>
      <c r="G1723" s="748"/>
      <c r="H1723" s="744"/>
      <c r="I1723" s="748"/>
      <c r="J1723" s="748"/>
      <c r="K1723" s="748"/>
      <c r="L1723" s="748"/>
      <c r="M1723" s="744"/>
      <c r="N1723" s="755"/>
    </row>
    <row r="1724" spans="2:14" x14ac:dyDescent="0.25">
      <c r="B1724" s="539" t="s">
        <v>1646</v>
      </c>
      <c r="C1724" s="736" t="s">
        <v>2409</v>
      </c>
      <c r="D1724" s="112" t="s">
        <v>2400</v>
      </c>
      <c r="E1724" s="748"/>
      <c r="F1724" s="748"/>
      <c r="G1724" s="748"/>
      <c r="H1724" s="744"/>
      <c r="I1724" s="748"/>
      <c r="J1724" s="748"/>
      <c r="K1724" s="748"/>
      <c r="L1724" s="748"/>
      <c r="M1724" s="744"/>
      <c r="N1724" s="755"/>
    </row>
    <row r="1725" spans="2:14" s="517" customFormat="1" x14ac:dyDescent="0.25">
      <c r="B1725" s="521" t="s">
        <v>1646</v>
      </c>
      <c r="C1725" s="663" t="s">
        <v>577</v>
      </c>
      <c r="D1725" s="655" t="s">
        <v>669</v>
      </c>
      <c r="E1725" s="747">
        <v>10</v>
      </c>
      <c r="F1725" s="747">
        <v>0</v>
      </c>
      <c r="G1725" s="747">
        <v>30</v>
      </c>
      <c r="H1725" s="743">
        <v>0</v>
      </c>
      <c r="I1725" s="747">
        <v>0</v>
      </c>
      <c r="J1725" s="747">
        <v>50</v>
      </c>
      <c r="K1725" s="747">
        <v>0</v>
      </c>
      <c r="L1725" s="747">
        <v>60</v>
      </c>
      <c r="M1725" s="743">
        <v>0</v>
      </c>
      <c r="N1725" s="747">
        <v>0</v>
      </c>
    </row>
    <row r="1726" spans="2:14" s="517" customFormat="1" x14ac:dyDescent="0.25">
      <c r="B1726" s="521" t="s">
        <v>1646</v>
      </c>
      <c r="C1726" s="663" t="s">
        <v>840</v>
      </c>
      <c r="D1726" s="655" t="s">
        <v>669</v>
      </c>
      <c r="E1726" s="747">
        <v>0</v>
      </c>
      <c r="F1726" s="747">
        <v>0</v>
      </c>
      <c r="G1726" s="747">
        <v>30</v>
      </c>
      <c r="H1726" s="743">
        <v>30</v>
      </c>
      <c r="I1726" s="747">
        <v>0</v>
      </c>
      <c r="J1726" s="747">
        <v>0</v>
      </c>
      <c r="K1726" s="747">
        <v>0</v>
      </c>
      <c r="L1726" s="747">
        <v>50</v>
      </c>
      <c r="M1726" s="743">
        <v>60</v>
      </c>
      <c r="N1726" s="747">
        <v>0</v>
      </c>
    </row>
    <row r="1727" spans="2:14" s="517" customFormat="1" x14ac:dyDescent="0.25">
      <c r="B1727" s="521" t="s">
        <v>1646</v>
      </c>
      <c r="C1727" s="663" t="s">
        <v>841</v>
      </c>
      <c r="D1727" s="655" t="s">
        <v>686</v>
      </c>
      <c r="E1727" s="747">
        <v>20</v>
      </c>
      <c r="F1727" s="747">
        <v>0</v>
      </c>
      <c r="G1727" s="747">
        <v>10</v>
      </c>
      <c r="H1727" s="743">
        <v>0</v>
      </c>
      <c r="I1727" s="747">
        <v>0</v>
      </c>
      <c r="J1727" s="747">
        <v>160</v>
      </c>
      <c r="K1727" s="747">
        <v>0</v>
      </c>
      <c r="L1727" s="747">
        <v>30</v>
      </c>
      <c r="M1727" s="743">
        <v>0</v>
      </c>
      <c r="N1727" s="747">
        <v>0</v>
      </c>
    </row>
    <row r="1728" spans="2:14" s="517" customFormat="1" x14ac:dyDescent="0.25">
      <c r="B1728" s="521" t="s">
        <v>1646</v>
      </c>
      <c r="C1728" s="663" t="s">
        <v>1761</v>
      </c>
      <c r="D1728" s="655" t="s">
        <v>669</v>
      </c>
      <c r="E1728" s="747">
        <v>0</v>
      </c>
      <c r="F1728" s="747">
        <v>0</v>
      </c>
      <c r="G1728" s="747">
        <v>0</v>
      </c>
      <c r="H1728" s="743">
        <v>0</v>
      </c>
      <c r="I1728" s="747">
        <v>5</v>
      </c>
      <c r="J1728" s="747">
        <v>0</v>
      </c>
      <c r="K1728" s="747">
        <v>0</v>
      </c>
      <c r="L1728" s="747">
        <v>0</v>
      </c>
      <c r="M1728" s="743">
        <v>0</v>
      </c>
      <c r="N1728" s="747">
        <v>20</v>
      </c>
    </row>
    <row r="1729" spans="2:14" s="517" customFormat="1" x14ac:dyDescent="0.25">
      <c r="B1729" s="521" t="s">
        <v>1646</v>
      </c>
      <c r="C1729" s="663" t="s">
        <v>683</v>
      </c>
      <c r="D1729" s="655" t="s">
        <v>647</v>
      </c>
      <c r="E1729" s="747">
        <v>0</v>
      </c>
      <c r="F1729" s="747">
        <v>0</v>
      </c>
      <c r="G1729" s="747">
        <v>50</v>
      </c>
      <c r="H1729" s="743">
        <v>0</v>
      </c>
      <c r="I1729" s="747">
        <v>0</v>
      </c>
      <c r="J1729" s="747">
        <v>0</v>
      </c>
      <c r="K1729" s="747">
        <v>0</v>
      </c>
      <c r="L1729" s="747">
        <v>200</v>
      </c>
      <c r="M1729" s="743">
        <v>30</v>
      </c>
      <c r="N1729" s="747">
        <v>30</v>
      </c>
    </row>
    <row r="1730" spans="2:14" s="517" customFormat="1" x14ac:dyDescent="0.25">
      <c r="B1730" s="522" t="s">
        <v>1646</v>
      </c>
      <c r="C1730" s="663" t="s">
        <v>684</v>
      </c>
      <c r="D1730" s="655" t="s">
        <v>647</v>
      </c>
      <c r="E1730" s="747">
        <v>0</v>
      </c>
      <c r="F1730" s="747">
        <v>0</v>
      </c>
      <c r="G1730" s="747">
        <v>50</v>
      </c>
      <c r="H1730" s="743">
        <v>0</v>
      </c>
      <c r="I1730" s="747">
        <v>0</v>
      </c>
      <c r="J1730" s="747">
        <v>0</v>
      </c>
      <c r="K1730" s="747">
        <v>0</v>
      </c>
      <c r="L1730" s="747">
        <v>200</v>
      </c>
      <c r="M1730" s="743">
        <v>100</v>
      </c>
      <c r="N1730" s="747">
        <v>100</v>
      </c>
    </row>
    <row r="1731" spans="2:14" x14ac:dyDescent="0.25">
      <c r="B1731" s="718" t="s">
        <v>1647</v>
      </c>
      <c r="C1731" s="701" t="s">
        <v>832</v>
      </c>
      <c r="D1731" s="96" t="s">
        <v>32</v>
      </c>
      <c r="E1731" s="747">
        <v>40</v>
      </c>
      <c r="F1731" s="747">
        <v>0</v>
      </c>
      <c r="G1731" s="747">
        <v>0</v>
      </c>
      <c r="H1731" s="743">
        <v>0</v>
      </c>
      <c r="I1731" s="747">
        <v>0</v>
      </c>
      <c r="J1731" s="747">
        <v>350</v>
      </c>
      <c r="K1731" s="747">
        <v>0</v>
      </c>
      <c r="L1731" s="747">
        <v>150</v>
      </c>
      <c r="M1731" s="743">
        <v>0</v>
      </c>
      <c r="N1731" s="747">
        <v>0</v>
      </c>
    </row>
    <row r="1732" spans="2:14" x14ac:dyDescent="0.25">
      <c r="B1732" s="718" t="s">
        <v>1647</v>
      </c>
      <c r="C1732" s="701" t="s">
        <v>834</v>
      </c>
      <c r="D1732" s="655" t="s">
        <v>37</v>
      </c>
      <c r="E1732" s="747">
        <v>8</v>
      </c>
      <c r="F1732" s="747">
        <v>0</v>
      </c>
      <c r="G1732" s="747">
        <v>0</v>
      </c>
      <c r="H1732" s="743">
        <v>0</v>
      </c>
      <c r="I1732" s="747">
        <v>0</v>
      </c>
      <c r="J1732" s="747">
        <v>12</v>
      </c>
      <c r="K1732" s="747">
        <v>0</v>
      </c>
      <c r="L1732" s="747">
        <v>0</v>
      </c>
      <c r="M1732" s="743">
        <v>0</v>
      </c>
      <c r="N1732" s="747">
        <v>0</v>
      </c>
    </row>
    <row r="1733" spans="2:14" x14ac:dyDescent="0.25">
      <c r="B1733" s="718" t="s">
        <v>1647</v>
      </c>
      <c r="C1733" s="701" t="s">
        <v>850</v>
      </c>
      <c r="D1733" s="96" t="s">
        <v>716</v>
      </c>
      <c r="E1733" s="747">
        <v>0</v>
      </c>
      <c r="F1733" s="747">
        <v>0</v>
      </c>
      <c r="G1733" s="747">
        <v>0</v>
      </c>
      <c r="H1733" s="743">
        <v>50</v>
      </c>
      <c r="I1733" s="747">
        <v>0</v>
      </c>
      <c r="J1733" s="747">
        <v>0</v>
      </c>
      <c r="K1733" s="747">
        <v>0</v>
      </c>
      <c r="L1733" s="747">
        <v>0</v>
      </c>
      <c r="M1733" s="743">
        <v>150</v>
      </c>
      <c r="N1733" s="747">
        <v>0</v>
      </c>
    </row>
    <row r="1734" spans="2:14" x14ac:dyDescent="0.25">
      <c r="B1734" s="718" t="s">
        <v>1647</v>
      </c>
      <c r="C1734" s="701" t="s">
        <v>851</v>
      </c>
      <c r="D1734" s="96" t="s">
        <v>716</v>
      </c>
      <c r="E1734" s="747">
        <v>0</v>
      </c>
      <c r="F1734" s="747">
        <v>0</v>
      </c>
      <c r="G1734" s="747">
        <v>0</v>
      </c>
      <c r="H1734" s="743">
        <v>50</v>
      </c>
      <c r="I1734" s="747">
        <v>0</v>
      </c>
      <c r="J1734" s="747">
        <v>0</v>
      </c>
      <c r="K1734" s="747">
        <v>0</v>
      </c>
      <c r="L1734" s="747">
        <v>0</v>
      </c>
      <c r="M1734" s="743">
        <v>100</v>
      </c>
      <c r="N1734" s="747">
        <v>0</v>
      </c>
    </row>
    <row r="1735" spans="2:14" x14ac:dyDescent="0.25">
      <c r="B1735" s="718" t="s">
        <v>1647</v>
      </c>
      <c r="C1735" s="701" t="s">
        <v>2381</v>
      </c>
      <c r="D1735" s="96" t="s">
        <v>716</v>
      </c>
      <c r="E1735" s="747"/>
      <c r="F1735" s="747"/>
      <c r="G1735" s="747"/>
      <c r="H1735" s="743"/>
      <c r="I1735" s="747"/>
      <c r="J1735" s="747"/>
      <c r="K1735" s="747"/>
      <c r="L1735" s="747">
        <v>25</v>
      </c>
      <c r="M1735" s="743"/>
      <c r="N1735" s="747"/>
    </row>
    <row r="1736" spans="2:14" x14ac:dyDescent="0.25">
      <c r="B1736" s="718" t="s">
        <v>1647</v>
      </c>
      <c r="C1736" s="725" t="s">
        <v>2386</v>
      </c>
      <c r="D1736" s="112" t="s">
        <v>716</v>
      </c>
      <c r="E1736" s="747"/>
      <c r="F1736" s="747"/>
      <c r="G1736" s="747"/>
      <c r="H1736" s="743"/>
      <c r="I1736" s="747"/>
      <c r="J1736" s="747"/>
      <c r="K1736" s="747"/>
      <c r="L1736" s="747"/>
      <c r="M1736" s="743"/>
      <c r="N1736" s="747"/>
    </row>
    <row r="1737" spans="2:14" x14ac:dyDescent="0.25">
      <c r="B1737" s="718" t="s">
        <v>1647</v>
      </c>
      <c r="C1737" s="725" t="s">
        <v>2385</v>
      </c>
      <c r="D1737" s="112" t="s">
        <v>32</v>
      </c>
      <c r="E1737" s="747"/>
      <c r="F1737" s="747"/>
      <c r="G1737" s="747"/>
      <c r="H1737" s="743"/>
      <c r="I1737" s="747"/>
      <c r="J1737" s="747"/>
      <c r="K1737" s="747"/>
      <c r="L1737" s="747"/>
      <c r="M1737" s="743"/>
      <c r="N1737" s="747"/>
    </row>
    <row r="1738" spans="2:14" x14ac:dyDescent="0.25">
      <c r="B1738" s="718" t="s">
        <v>1647</v>
      </c>
      <c r="C1738" s="725" t="s">
        <v>2384</v>
      </c>
      <c r="D1738" s="112" t="s">
        <v>716</v>
      </c>
      <c r="E1738" s="747"/>
      <c r="F1738" s="747"/>
      <c r="G1738" s="747"/>
      <c r="H1738" s="743"/>
      <c r="I1738" s="747"/>
      <c r="J1738" s="747"/>
      <c r="K1738" s="747"/>
      <c r="L1738" s="747"/>
      <c r="M1738" s="743"/>
      <c r="N1738" s="747"/>
    </row>
    <row r="1739" spans="2:14" x14ac:dyDescent="0.25">
      <c r="B1739" s="718" t="s">
        <v>1647</v>
      </c>
      <c r="C1739" s="725" t="s">
        <v>2383</v>
      </c>
      <c r="D1739" s="112" t="s">
        <v>716</v>
      </c>
      <c r="E1739" s="747"/>
      <c r="F1739" s="747"/>
      <c r="G1739" s="747"/>
      <c r="H1739" s="743"/>
      <c r="I1739" s="747"/>
      <c r="J1739" s="747"/>
      <c r="K1739" s="747"/>
      <c r="L1739" s="747"/>
      <c r="M1739" s="743"/>
      <c r="N1739" s="747"/>
    </row>
    <row r="1740" spans="2:14" x14ac:dyDescent="0.25">
      <c r="B1740" s="718" t="s">
        <v>1647</v>
      </c>
      <c r="C1740" s="725" t="s">
        <v>2382</v>
      </c>
      <c r="D1740" s="112" t="s">
        <v>34</v>
      </c>
      <c r="E1740" s="747"/>
      <c r="F1740" s="747"/>
      <c r="G1740" s="747"/>
      <c r="H1740" s="743"/>
      <c r="I1740" s="747"/>
      <c r="J1740" s="747"/>
      <c r="K1740" s="747"/>
      <c r="L1740" s="747"/>
      <c r="M1740" s="743"/>
      <c r="N1740" s="747"/>
    </row>
    <row r="1741" spans="2:14" x14ac:dyDescent="0.25">
      <c r="B1741" s="718" t="s">
        <v>1647</v>
      </c>
      <c r="C1741" s="701" t="s">
        <v>1866</v>
      </c>
      <c r="D1741" s="96" t="s">
        <v>716</v>
      </c>
      <c r="E1741" s="747">
        <v>0</v>
      </c>
      <c r="F1741" s="747">
        <v>0</v>
      </c>
      <c r="G1741" s="747">
        <v>0</v>
      </c>
      <c r="H1741" s="743">
        <v>0</v>
      </c>
      <c r="I1741" s="747">
        <v>40</v>
      </c>
      <c r="J1741" s="747">
        <v>0</v>
      </c>
      <c r="K1741" s="747">
        <v>0</v>
      </c>
      <c r="L1741" s="747">
        <v>0</v>
      </c>
      <c r="M1741" s="743">
        <v>0</v>
      </c>
      <c r="N1741" s="747">
        <v>120</v>
      </c>
    </row>
    <row r="1742" spans="2:14" x14ac:dyDescent="0.25">
      <c r="B1742" s="718" t="s">
        <v>1647</v>
      </c>
      <c r="C1742" s="701" t="s">
        <v>1867</v>
      </c>
      <c r="D1742" s="96" t="s">
        <v>716</v>
      </c>
      <c r="E1742" s="747">
        <v>0</v>
      </c>
      <c r="F1742" s="747">
        <v>0</v>
      </c>
      <c r="G1742" s="747">
        <v>0</v>
      </c>
      <c r="H1742" s="743">
        <v>0</v>
      </c>
      <c r="I1742" s="747">
        <v>80</v>
      </c>
      <c r="J1742" s="747">
        <v>0</v>
      </c>
      <c r="K1742" s="747">
        <v>0</v>
      </c>
      <c r="L1742" s="747">
        <v>0</v>
      </c>
      <c r="M1742" s="743">
        <v>0</v>
      </c>
      <c r="N1742" s="747">
        <v>200</v>
      </c>
    </row>
    <row r="1743" spans="2:14" x14ac:dyDescent="0.25">
      <c r="B1743" s="362" t="s">
        <v>893</v>
      </c>
      <c r="C1743" s="701" t="s">
        <v>818</v>
      </c>
      <c r="D1743" s="655" t="s">
        <v>37</v>
      </c>
      <c r="E1743" s="747">
        <v>0</v>
      </c>
      <c r="F1743" s="747">
        <v>0</v>
      </c>
      <c r="G1743" s="747">
        <v>10</v>
      </c>
      <c r="H1743" s="743">
        <v>0</v>
      </c>
      <c r="I1743" s="747">
        <v>3</v>
      </c>
      <c r="J1743" s="747">
        <v>50</v>
      </c>
      <c r="K1743" s="747">
        <v>0</v>
      </c>
      <c r="L1743" s="747">
        <v>40</v>
      </c>
      <c r="M1743" s="743">
        <v>0</v>
      </c>
      <c r="N1743" s="747">
        <v>15</v>
      </c>
    </row>
    <row r="1744" spans="2:14" x14ac:dyDescent="0.25">
      <c r="B1744" s="718" t="s">
        <v>893</v>
      </c>
      <c r="C1744" s="701" t="s">
        <v>819</v>
      </c>
      <c r="D1744" s="655" t="s">
        <v>37</v>
      </c>
      <c r="E1744" s="747">
        <v>0</v>
      </c>
      <c r="F1744" s="747">
        <v>0</v>
      </c>
      <c r="G1744" s="747">
        <v>10</v>
      </c>
      <c r="H1744" s="743">
        <v>0</v>
      </c>
      <c r="I1744" s="747">
        <v>0</v>
      </c>
      <c r="J1744" s="747">
        <v>10</v>
      </c>
      <c r="K1744" s="747">
        <v>0</v>
      </c>
      <c r="L1744" s="747">
        <v>20</v>
      </c>
      <c r="M1744" s="743">
        <v>0</v>
      </c>
      <c r="N1744" s="747">
        <v>3</v>
      </c>
    </row>
    <row r="1745" spans="2:14" x14ac:dyDescent="0.25">
      <c r="B1745" s="718" t="s">
        <v>893</v>
      </c>
      <c r="C1745" s="701" t="s">
        <v>820</v>
      </c>
      <c r="D1745" s="655" t="s">
        <v>37</v>
      </c>
      <c r="E1745" s="747">
        <v>0</v>
      </c>
      <c r="F1745" s="747">
        <v>0</v>
      </c>
      <c r="G1745" s="747">
        <v>8</v>
      </c>
      <c r="H1745" s="743">
        <v>0</v>
      </c>
      <c r="I1745" s="747">
        <v>0</v>
      </c>
      <c r="J1745" s="747">
        <v>0</v>
      </c>
      <c r="K1745" s="747">
        <v>0</v>
      </c>
      <c r="L1745" s="747">
        <v>15</v>
      </c>
      <c r="M1745" s="743">
        <v>0</v>
      </c>
      <c r="N1745" s="747">
        <v>0</v>
      </c>
    </row>
    <row r="1746" spans="2:14" x14ac:dyDescent="0.25">
      <c r="B1746" s="718" t="s">
        <v>893</v>
      </c>
      <c r="C1746" s="701" t="s">
        <v>821</v>
      </c>
      <c r="D1746" s="655" t="s">
        <v>37</v>
      </c>
      <c r="E1746" s="747">
        <v>0</v>
      </c>
      <c r="F1746" s="747">
        <v>0</v>
      </c>
      <c r="G1746" s="747">
        <v>5</v>
      </c>
      <c r="H1746" s="743">
        <v>0</v>
      </c>
      <c r="I1746" s="747">
        <v>0</v>
      </c>
      <c r="J1746" s="747">
        <v>0</v>
      </c>
      <c r="K1746" s="747">
        <v>0</v>
      </c>
      <c r="L1746" s="747">
        <v>10</v>
      </c>
      <c r="M1746" s="743">
        <v>0</v>
      </c>
      <c r="N1746" s="747">
        <v>0</v>
      </c>
    </row>
    <row r="1747" spans="2:14" x14ac:dyDescent="0.25">
      <c r="B1747" s="657" t="s">
        <v>893</v>
      </c>
      <c r="C1747" s="701" t="s">
        <v>822</v>
      </c>
      <c r="D1747" s="655" t="s">
        <v>37</v>
      </c>
      <c r="E1747" s="747">
        <v>0</v>
      </c>
      <c r="F1747" s="747">
        <v>0</v>
      </c>
      <c r="G1747" s="747">
        <v>8</v>
      </c>
      <c r="H1747" s="743">
        <v>0</v>
      </c>
      <c r="I1747" s="747">
        <v>0</v>
      </c>
      <c r="J1747" s="747">
        <v>0</v>
      </c>
      <c r="K1747" s="747">
        <v>0</v>
      </c>
      <c r="L1747" s="747">
        <v>15</v>
      </c>
      <c r="M1747" s="743">
        <v>0</v>
      </c>
      <c r="N1747" s="747">
        <v>0</v>
      </c>
    </row>
    <row r="1748" spans="2:14" x14ac:dyDescent="0.25">
      <c r="B1748" s="362" t="s">
        <v>1648</v>
      </c>
      <c r="C1748" s="701" t="s">
        <v>823</v>
      </c>
      <c r="D1748" s="655" t="s">
        <v>37</v>
      </c>
      <c r="E1748" s="747">
        <v>0</v>
      </c>
      <c r="F1748" s="747">
        <v>0</v>
      </c>
      <c r="G1748" s="747">
        <v>20</v>
      </c>
      <c r="H1748" s="743">
        <v>0</v>
      </c>
      <c r="I1748" s="747">
        <v>0</v>
      </c>
      <c r="J1748" s="747">
        <v>0</v>
      </c>
      <c r="K1748" s="747">
        <v>20</v>
      </c>
      <c r="L1748" s="747">
        <v>40</v>
      </c>
      <c r="M1748" s="743">
        <v>0</v>
      </c>
      <c r="N1748" s="747">
        <v>0</v>
      </c>
    </row>
    <row r="1749" spans="2:14" x14ac:dyDescent="0.25">
      <c r="B1749" s="718" t="s">
        <v>1648</v>
      </c>
      <c r="C1749" s="701" t="s">
        <v>824</v>
      </c>
      <c r="D1749" s="655" t="s">
        <v>1990</v>
      </c>
      <c r="E1749" s="747">
        <v>0</v>
      </c>
      <c r="F1749" s="747">
        <v>0</v>
      </c>
      <c r="G1749" s="747">
        <v>30</v>
      </c>
      <c r="H1749" s="743">
        <v>0</v>
      </c>
      <c r="I1749" s="747">
        <v>0</v>
      </c>
      <c r="J1749" s="747">
        <v>0</v>
      </c>
      <c r="K1749" s="747">
        <v>20</v>
      </c>
      <c r="L1749" s="747">
        <v>65</v>
      </c>
      <c r="M1749" s="743">
        <v>0</v>
      </c>
      <c r="N1749" s="747">
        <v>0</v>
      </c>
    </row>
    <row r="1750" spans="2:14" x14ac:dyDescent="0.25">
      <c r="B1750" s="718" t="s">
        <v>1648</v>
      </c>
      <c r="C1750" s="739" t="s">
        <v>1993</v>
      </c>
      <c r="D1750" s="655" t="s">
        <v>1990</v>
      </c>
      <c r="E1750" s="747">
        <v>0</v>
      </c>
      <c r="F1750" s="747">
        <v>0</v>
      </c>
      <c r="G1750" s="747">
        <v>0</v>
      </c>
      <c r="H1750" s="743">
        <v>0</v>
      </c>
      <c r="I1750" s="747">
        <v>0</v>
      </c>
      <c r="J1750" s="747">
        <v>0</v>
      </c>
      <c r="K1750" s="747">
        <v>0</v>
      </c>
      <c r="L1750" s="747">
        <v>0</v>
      </c>
      <c r="M1750" s="743">
        <v>0</v>
      </c>
      <c r="N1750" s="747">
        <v>0</v>
      </c>
    </row>
    <row r="1751" spans="2:14" x14ac:dyDescent="0.25">
      <c r="B1751" s="718" t="s">
        <v>1648</v>
      </c>
      <c r="C1751" s="739" t="s">
        <v>1994</v>
      </c>
      <c r="D1751" s="655" t="s">
        <v>1990</v>
      </c>
      <c r="E1751" s="747">
        <v>0</v>
      </c>
      <c r="F1751" s="747">
        <v>0</v>
      </c>
      <c r="G1751" s="747">
        <v>0</v>
      </c>
      <c r="H1751" s="743">
        <v>0</v>
      </c>
      <c r="I1751" s="747">
        <v>0</v>
      </c>
      <c r="J1751" s="747">
        <v>0</v>
      </c>
      <c r="K1751" s="747">
        <v>0</v>
      </c>
      <c r="L1751" s="747">
        <v>0</v>
      </c>
      <c r="M1751" s="743">
        <v>0</v>
      </c>
      <c r="N1751" s="747">
        <v>0</v>
      </c>
    </row>
    <row r="1752" spans="2:14" x14ac:dyDescent="0.25">
      <c r="B1752" s="718" t="s">
        <v>1648</v>
      </c>
      <c r="C1752" s="739" t="s">
        <v>1995</v>
      </c>
      <c r="D1752" s="655" t="s">
        <v>1990</v>
      </c>
      <c r="E1752" s="747">
        <v>0</v>
      </c>
      <c r="F1752" s="747">
        <v>0</v>
      </c>
      <c r="G1752" s="747">
        <v>0</v>
      </c>
      <c r="H1752" s="743">
        <v>0</v>
      </c>
      <c r="I1752" s="747">
        <v>0</v>
      </c>
      <c r="J1752" s="747">
        <v>0</v>
      </c>
      <c r="K1752" s="747">
        <v>0</v>
      </c>
      <c r="L1752" s="747">
        <v>0</v>
      </c>
      <c r="M1752" s="743">
        <v>0</v>
      </c>
      <c r="N1752" s="747">
        <v>0</v>
      </c>
    </row>
    <row r="1753" spans="2:14" x14ac:dyDescent="0.25">
      <c r="B1753" s="657" t="s">
        <v>1648</v>
      </c>
      <c r="C1753" s="701" t="s">
        <v>825</v>
      </c>
      <c r="D1753" s="655" t="s">
        <v>1990</v>
      </c>
      <c r="E1753" s="747">
        <v>0</v>
      </c>
      <c r="F1753" s="747">
        <v>0</v>
      </c>
      <c r="G1753" s="747">
        <v>8</v>
      </c>
      <c r="H1753" s="743">
        <v>0</v>
      </c>
      <c r="I1753" s="747">
        <v>0</v>
      </c>
      <c r="J1753" s="747">
        <v>0</v>
      </c>
      <c r="K1753" s="747">
        <v>0</v>
      </c>
      <c r="L1753" s="747">
        <v>20</v>
      </c>
      <c r="M1753" s="743">
        <v>0</v>
      </c>
      <c r="N1753" s="747">
        <v>0</v>
      </c>
    </row>
    <row r="1754" spans="2:14" ht="30" x14ac:dyDescent="0.25">
      <c r="B1754" s="358" t="s">
        <v>2599</v>
      </c>
      <c r="C1754" s="725" t="s">
        <v>2600</v>
      </c>
      <c r="D1754" s="655" t="s">
        <v>37</v>
      </c>
      <c r="E1754" s="747"/>
      <c r="F1754" s="747"/>
      <c r="G1754" s="747"/>
      <c r="H1754" s="743"/>
      <c r="I1754" s="747"/>
      <c r="J1754" s="747"/>
      <c r="K1754" s="747"/>
      <c r="L1754" s="747"/>
      <c r="M1754" s="743"/>
      <c r="N1754" s="747"/>
    </row>
    <row r="1755" spans="2:14" x14ac:dyDescent="0.25">
      <c r="B1755" s="546" t="s">
        <v>1649</v>
      </c>
      <c r="C1755" s="688" t="s">
        <v>2009</v>
      </c>
      <c r="D1755" s="655" t="s">
        <v>37</v>
      </c>
      <c r="E1755" s="747">
        <v>0</v>
      </c>
      <c r="F1755" s="747">
        <v>0</v>
      </c>
      <c r="G1755" s="747">
        <v>0</v>
      </c>
      <c r="H1755" s="743">
        <v>0</v>
      </c>
      <c r="I1755" s="747">
        <v>0</v>
      </c>
      <c r="J1755" s="747">
        <v>40</v>
      </c>
      <c r="K1755" s="747">
        <v>0</v>
      </c>
      <c r="L1755" s="747">
        <v>0</v>
      </c>
      <c r="M1755" s="743">
        <v>20</v>
      </c>
      <c r="N1755" s="747">
        <v>0</v>
      </c>
    </row>
    <row r="1756" spans="2:14" x14ac:dyDescent="0.25">
      <c r="B1756" s="363" t="s">
        <v>1649</v>
      </c>
      <c r="C1756" s="688" t="s">
        <v>2015</v>
      </c>
      <c r="D1756" s="655" t="s">
        <v>37</v>
      </c>
      <c r="E1756" s="747">
        <v>0</v>
      </c>
      <c r="F1756" s="747">
        <v>0</v>
      </c>
      <c r="G1756" s="747">
        <v>0</v>
      </c>
      <c r="H1756" s="743">
        <v>0</v>
      </c>
      <c r="I1756" s="747">
        <v>0</v>
      </c>
      <c r="J1756" s="747">
        <v>0</v>
      </c>
      <c r="K1756" s="747">
        <v>0</v>
      </c>
      <c r="L1756" s="747">
        <v>50</v>
      </c>
      <c r="M1756" s="743">
        <v>0</v>
      </c>
      <c r="N1756" s="747">
        <v>0</v>
      </c>
    </row>
    <row r="1757" spans="2:14" x14ac:dyDescent="0.25">
      <c r="B1757" s="363" t="s">
        <v>1649</v>
      </c>
      <c r="C1757" s="688" t="s">
        <v>2021</v>
      </c>
      <c r="D1757" s="655" t="s">
        <v>37</v>
      </c>
      <c r="E1757" s="747">
        <v>0</v>
      </c>
      <c r="F1757" s="747">
        <v>0</v>
      </c>
      <c r="G1757" s="747">
        <v>0</v>
      </c>
      <c r="H1757" s="743">
        <v>1</v>
      </c>
      <c r="I1757" s="747">
        <v>0</v>
      </c>
      <c r="J1757" s="747">
        <v>0</v>
      </c>
      <c r="K1757" s="747">
        <v>0</v>
      </c>
      <c r="L1757" s="747">
        <v>0</v>
      </c>
      <c r="M1757" s="743">
        <v>2</v>
      </c>
      <c r="N1757" s="747">
        <v>0</v>
      </c>
    </row>
    <row r="1758" spans="2:14" x14ac:dyDescent="0.25">
      <c r="B1758" s="363" t="s">
        <v>1649</v>
      </c>
      <c r="C1758" s="688" t="s">
        <v>2024</v>
      </c>
      <c r="D1758" s="655" t="s">
        <v>37</v>
      </c>
      <c r="E1758" s="747">
        <v>0</v>
      </c>
      <c r="F1758" s="747">
        <v>0</v>
      </c>
      <c r="G1758" s="747">
        <v>0</v>
      </c>
      <c r="H1758" s="743">
        <v>0</v>
      </c>
      <c r="I1758" s="747">
        <v>0</v>
      </c>
      <c r="J1758" s="747">
        <v>0</v>
      </c>
      <c r="K1758" s="747">
        <v>0</v>
      </c>
      <c r="L1758" s="747">
        <v>0</v>
      </c>
      <c r="M1758" s="743">
        <v>3</v>
      </c>
      <c r="N1758" s="747">
        <v>0</v>
      </c>
    </row>
    <row r="1759" spans="2:14" x14ac:dyDescent="0.25">
      <c r="B1759" s="363" t="s">
        <v>1649</v>
      </c>
      <c r="C1759" s="688" t="s">
        <v>2022</v>
      </c>
      <c r="D1759" s="655" t="s">
        <v>37</v>
      </c>
      <c r="E1759" s="747">
        <v>0</v>
      </c>
      <c r="F1759" s="747">
        <v>0</v>
      </c>
      <c r="G1759" s="747">
        <v>0</v>
      </c>
      <c r="H1759" s="743">
        <v>2</v>
      </c>
      <c r="I1759" s="747">
        <v>0</v>
      </c>
      <c r="J1759" s="747">
        <v>0</v>
      </c>
      <c r="K1759" s="747">
        <v>0</v>
      </c>
      <c r="L1759" s="747">
        <v>0</v>
      </c>
      <c r="M1759" s="743">
        <v>5</v>
      </c>
      <c r="N1759" s="747">
        <v>0</v>
      </c>
    </row>
    <row r="1760" spans="2:14" x14ac:dyDescent="0.25">
      <c r="B1760" s="363" t="s">
        <v>1649</v>
      </c>
      <c r="C1760" s="688" t="s">
        <v>2025</v>
      </c>
      <c r="D1760" s="655" t="s">
        <v>37</v>
      </c>
      <c r="E1760" s="747">
        <v>0</v>
      </c>
      <c r="F1760" s="747">
        <v>0</v>
      </c>
      <c r="G1760" s="747">
        <v>0</v>
      </c>
      <c r="H1760" s="743">
        <v>0</v>
      </c>
      <c r="I1760" s="747">
        <v>0</v>
      </c>
      <c r="J1760" s="747">
        <v>0</v>
      </c>
      <c r="K1760" s="747">
        <v>0</v>
      </c>
      <c r="L1760" s="747">
        <v>0</v>
      </c>
      <c r="M1760" s="743">
        <v>0</v>
      </c>
      <c r="N1760" s="747">
        <v>0</v>
      </c>
    </row>
    <row r="1761" spans="2:14" x14ac:dyDescent="0.25">
      <c r="B1761" s="363" t="s">
        <v>1649</v>
      </c>
      <c r="C1761" s="688" t="s">
        <v>2026</v>
      </c>
      <c r="D1761" s="655" t="s">
        <v>37</v>
      </c>
      <c r="E1761" s="747">
        <v>0</v>
      </c>
      <c r="F1761" s="747">
        <v>0</v>
      </c>
      <c r="G1761" s="747">
        <v>0</v>
      </c>
      <c r="H1761" s="743">
        <v>0</v>
      </c>
      <c r="I1761" s="747">
        <v>0</v>
      </c>
      <c r="J1761" s="747">
        <v>0</v>
      </c>
      <c r="K1761" s="747">
        <v>0</v>
      </c>
      <c r="L1761" s="747">
        <v>0</v>
      </c>
      <c r="M1761" s="743">
        <v>0</v>
      </c>
      <c r="N1761" s="747">
        <v>0</v>
      </c>
    </row>
    <row r="1762" spans="2:14" x14ac:dyDescent="0.25">
      <c r="B1762" s="363" t="s">
        <v>1649</v>
      </c>
      <c r="C1762" s="688" t="s">
        <v>2027</v>
      </c>
      <c r="D1762" s="655" t="s">
        <v>37</v>
      </c>
      <c r="E1762" s="747">
        <v>0</v>
      </c>
      <c r="F1762" s="747">
        <v>0</v>
      </c>
      <c r="G1762" s="747">
        <v>0</v>
      </c>
      <c r="H1762" s="743">
        <v>0</v>
      </c>
      <c r="I1762" s="747">
        <v>0</v>
      </c>
      <c r="J1762" s="747">
        <v>0</v>
      </c>
      <c r="K1762" s="747">
        <v>0</v>
      </c>
      <c r="L1762" s="747">
        <v>0</v>
      </c>
      <c r="M1762" s="743">
        <v>0</v>
      </c>
      <c r="N1762" s="747">
        <v>0</v>
      </c>
    </row>
    <row r="1763" spans="2:14" x14ac:dyDescent="0.25">
      <c r="B1763" s="363" t="s">
        <v>1649</v>
      </c>
      <c r="C1763" s="688" t="s">
        <v>2017</v>
      </c>
      <c r="D1763" s="655" t="s">
        <v>37</v>
      </c>
      <c r="E1763" s="747">
        <v>0</v>
      </c>
      <c r="F1763" s="747">
        <v>0</v>
      </c>
      <c r="G1763" s="747">
        <v>0</v>
      </c>
      <c r="H1763" s="743">
        <v>4</v>
      </c>
      <c r="I1763" s="747">
        <v>0</v>
      </c>
      <c r="J1763" s="747">
        <v>70</v>
      </c>
      <c r="K1763" s="747">
        <v>0</v>
      </c>
      <c r="L1763" s="747">
        <v>0</v>
      </c>
      <c r="M1763" s="743">
        <v>15</v>
      </c>
      <c r="N1763" s="747">
        <v>0</v>
      </c>
    </row>
    <row r="1764" spans="2:14" x14ac:dyDescent="0.25">
      <c r="B1764" s="363" t="s">
        <v>1649</v>
      </c>
      <c r="C1764" s="688" t="s">
        <v>2016</v>
      </c>
      <c r="D1764" s="655" t="s">
        <v>37</v>
      </c>
      <c r="E1764" s="747">
        <v>0</v>
      </c>
      <c r="F1764" s="747">
        <v>0</v>
      </c>
      <c r="G1764" s="747">
        <v>0</v>
      </c>
      <c r="H1764" s="743">
        <v>0</v>
      </c>
      <c r="I1764" s="747">
        <v>4</v>
      </c>
      <c r="J1764" s="747">
        <v>0</v>
      </c>
      <c r="K1764" s="747">
        <v>0</v>
      </c>
      <c r="L1764" s="747">
        <v>100</v>
      </c>
      <c r="M1764" s="743">
        <v>0</v>
      </c>
      <c r="N1764" s="747">
        <v>10</v>
      </c>
    </row>
    <row r="1765" spans="2:14" x14ac:dyDescent="0.25">
      <c r="B1765" s="363" t="s">
        <v>1649</v>
      </c>
      <c r="C1765" s="688" t="s">
        <v>2018</v>
      </c>
      <c r="D1765" s="655" t="s">
        <v>37</v>
      </c>
      <c r="E1765" s="747">
        <v>0</v>
      </c>
      <c r="F1765" s="747">
        <v>0</v>
      </c>
      <c r="G1765" s="747">
        <v>0</v>
      </c>
      <c r="H1765" s="743">
        <v>0</v>
      </c>
      <c r="I1765" s="747">
        <v>0</v>
      </c>
      <c r="J1765" s="747">
        <v>0</v>
      </c>
      <c r="K1765" s="747">
        <v>0</v>
      </c>
      <c r="L1765" s="747">
        <v>0</v>
      </c>
      <c r="M1765" s="743">
        <v>0</v>
      </c>
      <c r="N1765" s="747">
        <v>0</v>
      </c>
    </row>
    <row r="1766" spans="2:14" x14ac:dyDescent="0.25">
      <c r="B1766" s="363" t="s">
        <v>1649</v>
      </c>
      <c r="C1766" s="688" t="s">
        <v>2019</v>
      </c>
      <c r="D1766" s="655" t="s">
        <v>37</v>
      </c>
      <c r="E1766" s="747">
        <v>0</v>
      </c>
      <c r="F1766" s="747">
        <v>0</v>
      </c>
      <c r="G1766" s="747">
        <v>0</v>
      </c>
      <c r="H1766" s="743">
        <v>0</v>
      </c>
      <c r="I1766" s="747">
        <v>1</v>
      </c>
      <c r="J1766" s="747">
        <v>0</v>
      </c>
      <c r="K1766" s="747">
        <v>0</v>
      </c>
      <c r="L1766" s="747">
        <v>0</v>
      </c>
      <c r="M1766" s="743">
        <v>0</v>
      </c>
      <c r="N1766" s="747">
        <v>2</v>
      </c>
    </row>
    <row r="1767" spans="2:14" x14ac:dyDescent="0.25">
      <c r="B1767" s="363" t="s">
        <v>1649</v>
      </c>
      <c r="C1767" s="688" t="s">
        <v>2020</v>
      </c>
      <c r="D1767" s="655" t="s">
        <v>37</v>
      </c>
      <c r="E1767" s="747">
        <v>0</v>
      </c>
      <c r="F1767" s="747">
        <v>0</v>
      </c>
      <c r="G1767" s="747">
        <v>0</v>
      </c>
      <c r="H1767" s="743">
        <v>0</v>
      </c>
      <c r="I1767" s="747">
        <v>0</v>
      </c>
      <c r="J1767" s="747">
        <v>10</v>
      </c>
      <c r="K1767" s="747">
        <v>0</v>
      </c>
      <c r="L1767" s="747">
        <v>15</v>
      </c>
      <c r="M1767" s="743">
        <v>0</v>
      </c>
      <c r="N1767" s="747">
        <v>0</v>
      </c>
    </row>
    <row r="1768" spans="2:14" x14ac:dyDescent="0.25">
      <c r="B1768" s="363" t="s">
        <v>1649</v>
      </c>
      <c r="C1768" s="688" t="s">
        <v>2023</v>
      </c>
      <c r="D1768" s="655" t="s">
        <v>37</v>
      </c>
      <c r="E1768" s="747">
        <v>0</v>
      </c>
      <c r="F1768" s="747">
        <v>0</v>
      </c>
      <c r="G1768" s="747">
        <v>0</v>
      </c>
      <c r="H1768" s="743">
        <v>0</v>
      </c>
      <c r="I1768" s="747">
        <v>0</v>
      </c>
      <c r="J1768" s="747">
        <v>0</v>
      </c>
      <c r="K1768" s="747">
        <v>0</v>
      </c>
      <c r="L1768" s="747">
        <v>0</v>
      </c>
      <c r="M1768" s="743">
        <v>0</v>
      </c>
      <c r="N1768" s="747">
        <v>0</v>
      </c>
    </row>
    <row r="1769" spans="2:14" ht="24.75" x14ac:dyDescent="0.25">
      <c r="B1769" s="363" t="s">
        <v>1649</v>
      </c>
      <c r="C1769" s="706" t="s">
        <v>2010</v>
      </c>
      <c r="D1769" s="655" t="s">
        <v>112</v>
      </c>
      <c r="E1769" s="747">
        <v>0</v>
      </c>
      <c r="F1769" s="747">
        <v>0</v>
      </c>
      <c r="G1769" s="747">
        <v>0</v>
      </c>
      <c r="H1769" s="743">
        <v>0</v>
      </c>
      <c r="I1769" s="747">
        <v>0</v>
      </c>
      <c r="J1769" s="747">
        <v>0</v>
      </c>
      <c r="K1769" s="747">
        <v>0</v>
      </c>
      <c r="L1769" s="747">
        <v>0</v>
      </c>
      <c r="M1769" s="743">
        <v>0</v>
      </c>
      <c r="N1769" s="747">
        <v>0</v>
      </c>
    </row>
    <row r="1770" spans="2:14" x14ac:dyDescent="0.25">
      <c r="B1770" s="363" t="s">
        <v>1649</v>
      </c>
      <c r="C1770" s="707" t="s">
        <v>2011</v>
      </c>
      <c r="D1770" s="655" t="s">
        <v>112</v>
      </c>
      <c r="E1770" s="747">
        <v>0</v>
      </c>
      <c r="F1770" s="747">
        <v>0</v>
      </c>
      <c r="G1770" s="747">
        <v>0</v>
      </c>
      <c r="H1770" s="743">
        <v>0</v>
      </c>
      <c r="I1770" s="747">
        <v>0</v>
      </c>
      <c r="J1770" s="747">
        <v>0</v>
      </c>
      <c r="K1770" s="747">
        <v>0</v>
      </c>
      <c r="L1770" s="747">
        <v>0</v>
      </c>
      <c r="M1770" s="743">
        <v>0</v>
      </c>
      <c r="N1770" s="747">
        <v>0</v>
      </c>
    </row>
    <row r="1771" spans="2:14" x14ac:dyDescent="0.25">
      <c r="B1771" s="363" t="s">
        <v>1649</v>
      </c>
      <c r="C1771" s="708" t="s">
        <v>2012</v>
      </c>
      <c r="D1771" s="655" t="s">
        <v>37</v>
      </c>
      <c r="E1771" s="747">
        <v>0</v>
      </c>
      <c r="F1771" s="747">
        <v>0</v>
      </c>
      <c r="G1771" s="747">
        <v>0</v>
      </c>
      <c r="H1771" s="743">
        <v>0</v>
      </c>
      <c r="I1771" s="747">
        <v>1</v>
      </c>
      <c r="J1771" s="747">
        <v>0</v>
      </c>
      <c r="K1771" s="747">
        <v>0</v>
      </c>
      <c r="L1771" s="747">
        <v>0</v>
      </c>
      <c r="M1771" s="743">
        <v>0</v>
      </c>
      <c r="N1771" s="747">
        <v>2</v>
      </c>
    </row>
    <row r="1772" spans="2:14" x14ac:dyDescent="0.25">
      <c r="B1772" s="363" t="s">
        <v>1649</v>
      </c>
      <c r="C1772" s="708" t="s">
        <v>2013</v>
      </c>
      <c r="D1772" s="655" t="s">
        <v>37</v>
      </c>
      <c r="E1772" s="747">
        <v>0</v>
      </c>
      <c r="F1772" s="747">
        <v>0</v>
      </c>
      <c r="G1772" s="747">
        <v>0</v>
      </c>
      <c r="H1772" s="743">
        <v>0</v>
      </c>
      <c r="I1772" s="747">
        <v>0</v>
      </c>
      <c r="J1772" s="747">
        <v>0</v>
      </c>
      <c r="K1772" s="747">
        <v>0</v>
      </c>
      <c r="L1772" s="747">
        <v>0</v>
      </c>
      <c r="M1772" s="743">
        <v>0</v>
      </c>
      <c r="N1772" s="747">
        <v>0</v>
      </c>
    </row>
    <row r="1773" spans="2:14" x14ac:dyDescent="0.25">
      <c r="B1773" s="363" t="s">
        <v>1649</v>
      </c>
      <c r="C1773" s="708" t="s">
        <v>2014</v>
      </c>
      <c r="D1773" s="655" t="s">
        <v>37</v>
      </c>
      <c r="E1773" s="747">
        <v>0</v>
      </c>
      <c r="F1773" s="747">
        <v>0</v>
      </c>
      <c r="G1773" s="747">
        <v>0</v>
      </c>
      <c r="H1773" s="743">
        <v>0</v>
      </c>
      <c r="I1773" s="747">
        <v>0</v>
      </c>
      <c r="J1773" s="747">
        <v>0</v>
      </c>
      <c r="K1773" s="747">
        <v>0</v>
      </c>
      <c r="L1773" s="747">
        <v>0</v>
      </c>
      <c r="M1773" s="743">
        <v>0</v>
      </c>
      <c r="N1773" s="747">
        <v>0</v>
      </c>
    </row>
    <row r="1774" spans="2:14" x14ac:dyDescent="0.25">
      <c r="B1774" s="363" t="s">
        <v>1649</v>
      </c>
      <c r="C1774" s="725" t="s">
        <v>2544</v>
      </c>
      <c r="D1774" s="515" t="s">
        <v>37</v>
      </c>
      <c r="E1774" s="747"/>
      <c r="F1774" s="747"/>
      <c r="G1774" s="747"/>
      <c r="H1774" s="743"/>
      <c r="I1774" s="747"/>
      <c r="J1774" s="747"/>
      <c r="K1774" s="747"/>
      <c r="L1774" s="747"/>
      <c r="M1774" s="743"/>
      <c r="N1774" s="747"/>
    </row>
    <row r="1775" spans="2:14" x14ac:dyDescent="0.25">
      <c r="B1775" s="363" t="s">
        <v>1649</v>
      </c>
      <c r="C1775" s="725" t="s">
        <v>2545</v>
      </c>
      <c r="D1775" s="515" t="s">
        <v>37</v>
      </c>
      <c r="E1775" s="747"/>
      <c r="F1775" s="747"/>
      <c r="G1775" s="747"/>
      <c r="H1775" s="743"/>
      <c r="I1775" s="747"/>
      <c r="J1775" s="747"/>
      <c r="K1775" s="747"/>
      <c r="L1775" s="747"/>
      <c r="M1775" s="743"/>
      <c r="N1775" s="747"/>
    </row>
    <row r="1776" spans="2:14" x14ac:dyDescent="0.25">
      <c r="B1776" s="363" t="s">
        <v>1649</v>
      </c>
      <c r="C1776" s="725" t="s">
        <v>2546</v>
      </c>
      <c r="D1776" s="515" t="s">
        <v>37</v>
      </c>
      <c r="E1776" s="747"/>
      <c r="F1776" s="747"/>
      <c r="G1776" s="747"/>
      <c r="H1776" s="743"/>
      <c r="I1776" s="747"/>
      <c r="J1776" s="747"/>
      <c r="K1776" s="747"/>
      <c r="L1776" s="747"/>
      <c r="M1776" s="743"/>
      <c r="N1776" s="747"/>
    </row>
    <row r="1777" spans="2:14" x14ac:dyDescent="0.25">
      <c r="B1777" s="363" t="s">
        <v>1649</v>
      </c>
      <c r="C1777" s="725" t="s">
        <v>2547</v>
      </c>
      <c r="D1777" s="515" t="s">
        <v>37</v>
      </c>
      <c r="E1777" s="747"/>
      <c r="F1777" s="747"/>
      <c r="G1777" s="747"/>
      <c r="H1777" s="743"/>
      <c r="I1777" s="747"/>
      <c r="J1777" s="747"/>
      <c r="K1777" s="747"/>
      <c r="L1777" s="747"/>
      <c r="M1777" s="743"/>
      <c r="N1777" s="747"/>
    </row>
    <row r="1778" spans="2:14" x14ac:dyDescent="0.25">
      <c r="B1778" s="363" t="s">
        <v>1649</v>
      </c>
      <c r="C1778" s="725" t="s">
        <v>2548</v>
      </c>
      <c r="D1778" s="515" t="s">
        <v>37</v>
      </c>
      <c r="E1778" s="747"/>
      <c r="F1778" s="747"/>
      <c r="G1778" s="747"/>
      <c r="H1778" s="743"/>
      <c r="I1778" s="747"/>
      <c r="J1778" s="747"/>
      <c r="K1778" s="747"/>
      <c r="L1778" s="747"/>
      <c r="M1778" s="743"/>
      <c r="N1778" s="747"/>
    </row>
    <row r="1779" spans="2:14" x14ac:dyDescent="0.25">
      <c r="B1779" s="363" t="s">
        <v>1649</v>
      </c>
      <c r="C1779" s="66" t="s">
        <v>2553</v>
      </c>
      <c r="D1779" s="655"/>
      <c r="E1779" s="747"/>
      <c r="F1779" s="747"/>
      <c r="G1779" s="747"/>
      <c r="H1779" s="743"/>
      <c r="I1779" s="747"/>
      <c r="J1779" s="747"/>
      <c r="K1779" s="747"/>
      <c r="L1779" s="747"/>
      <c r="M1779" s="743"/>
      <c r="N1779" s="747"/>
    </row>
    <row r="1780" spans="2:14" x14ac:dyDescent="0.25">
      <c r="B1780" s="363" t="s">
        <v>1649</v>
      </c>
      <c r="C1780" s="66" t="s">
        <v>2552</v>
      </c>
      <c r="D1780" s="655"/>
      <c r="E1780" s="747"/>
      <c r="F1780" s="747"/>
      <c r="G1780" s="747"/>
      <c r="H1780" s="743"/>
      <c r="I1780" s="747"/>
      <c r="J1780" s="747"/>
      <c r="K1780" s="747"/>
      <c r="L1780" s="747"/>
      <c r="M1780" s="743"/>
      <c r="N1780" s="747"/>
    </row>
    <row r="1781" spans="2:14" x14ac:dyDescent="0.25">
      <c r="B1781" s="363" t="s">
        <v>1649</v>
      </c>
      <c r="C1781" s="66" t="s">
        <v>2551</v>
      </c>
      <c r="D1781" s="655"/>
      <c r="E1781" s="747"/>
      <c r="F1781" s="747"/>
      <c r="G1781" s="747"/>
      <c r="H1781" s="743"/>
      <c r="I1781" s="747"/>
      <c r="J1781" s="747"/>
      <c r="K1781" s="747"/>
      <c r="L1781" s="747"/>
      <c r="M1781" s="743"/>
      <c r="N1781" s="747"/>
    </row>
    <row r="1782" spans="2:14" x14ac:dyDescent="0.25">
      <c r="B1782" s="363" t="s">
        <v>1649</v>
      </c>
      <c r="C1782" s="66" t="s">
        <v>2550</v>
      </c>
      <c r="D1782" s="655"/>
      <c r="E1782" s="747"/>
      <c r="F1782" s="747"/>
      <c r="G1782" s="747"/>
      <c r="H1782" s="743"/>
      <c r="I1782" s="747"/>
      <c r="J1782" s="747"/>
      <c r="K1782" s="747"/>
      <c r="L1782" s="747"/>
      <c r="M1782" s="743"/>
      <c r="N1782" s="747"/>
    </row>
    <row r="1783" spans="2:14" x14ac:dyDescent="0.25">
      <c r="B1783" s="363" t="s">
        <v>1649</v>
      </c>
      <c r="C1783" s="66" t="s">
        <v>2549</v>
      </c>
      <c r="D1783" s="655"/>
      <c r="E1783" s="747"/>
      <c r="F1783" s="747"/>
      <c r="G1783" s="747"/>
      <c r="H1783" s="743"/>
      <c r="I1783" s="747"/>
      <c r="J1783" s="747"/>
      <c r="K1783" s="747"/>
      <c r="L1783" s="747"/>
      <c r="M1783" s="743"/>
      <c r="N1783" s="747"/>
    </row>
    <row r="1784" spans="2:14" ht="30" x14ac:dyDescent="0.25">
      <c r="B1784" s="363" t="s">
        <v>1649</v>
      </c>
      <c r="C1784" s="658" t="s">
        <v>849</v>
      </c>
      <c r="D1784" s="655" t="s">
        <v>37</v>
      </c>
      <c r="E1784" s="747">
        <v>0</v>
      </c>
      <c r="F1784" s="747">
        <v>8</v>
      </c>
      <c r="G1784" s="747">
        <v>0</v>
      </c>
      <c r="H1784" s="743">
        <v>4</v>
      </c>
      <c r="I1784" s="747">
        <v>2</v>
      </c>
      <c r="J1784" s="747">
        <v>10</v>
      </c>
      <c r="K1784" s="747">
        <v>25</v>
      </c>
      <c r="L1784" s="747">
        <v>10</v>
      </c>
      <c r="M1784" s="743">
        <v>4</v>
      </c>
      <c r="N1784" s="747">
        <v>4</v>
      </c>
    </row>
    <row r="1785" spans="2:14" x14ac:dyDescent="0.25">
      <c r="B1785" s="363" t="s">
        <v>1649</v>
      </c>
      <c r="C1785" s="688" t="s">
        <v>848</v>
      </c>
      <c r="D1785" s="655" t="s">
        <v>37</v>
      </c>
      <c r="E1785" s="747">
        <v>0</v>
      </c>
      <c r="F1785" s="747">
        <v>0</v>
      </c>
      <c r="G1785" s="747">
        <v>20</v>
      </c>
      <c r="H1785" s="743">
        <v>2</v>
      </c>
      <c r="I1785" s="747">
        <v>1</v>
      </c>
      <c r="J1785" s="747">
        <v>6</v>
      </c>
      <c r="K1785" s="747">
        <v>10</v>
      </c>
      <c r="L1785" s="747">
        <v>30</v>
      </c>
      <c r="M1785" s="743">
        <v>6</v>
      </c>
      <c r="N1785" s="747">
        <v>3</v>
      </c>
    </row>
    <row r="1786" spans="2:14" x14ac:dyDescent="0.25">
      <c r="B1786" s="363" t="s">
        <v>1649</v>
      </c>
      <c r="C1786" s="688" t="s">
        <v>847</v>
      </c>
      <c r="D1786" s="655" t="s">
        <v>37</v>
      </c>
      <c r="E1786" s="747">
        <v>0</v>
      </c>
      <c r="F1786" s="747">
        <v>0</v>
      </c>
      <c r="G1786" s="747">
        <v>20</v>
      </c>
      <c r="H1786" s="743">
        <v>0</v>
      </c>
      <c r="I1786" s="747">
        <v>0</v>
      </c>
      <c r="J1786" s="747">
        <v>0</v>
      </c>
      <c r="K1786" s="747">
        <v>0</v>
      </c>
      <c r="L1786" s="747">
        <v>40</v>
      </c>
      <c r="M1786" s="743">
        <v>0</v>
      </c>
      <c r="N1786" s="747">
        <v>0</v>
      </c>
    </row>
    <row r="1787" spans="2:14" x14ac:dyDescent="0.25">
      <c r="B1787" s="363" t="s">
        <v>1649</v>
      </c>
      <c r="C1787" s="658" t="s">
        <v>2028</v>
      </c>
      <c r="D1787" s="655" t="s">
        <v>37</v>
      </c>
      <c r="E1787" s="747">
        <v>2</v>
      </c>
      <c r="F1787" s="747">
        <v>0</v>
      </c>
      <c r="G1787" s="747">
        <v>0</v>
      </c>
      <c r="H1787" s="743">
        <v>0</v>
      </c>
      <c r="I1787" s="747">
        <v>0</v>
      </c>
      <c r="J1787" s="747">
        <v>12</v>
      </c>
      <c r="K1787" s="747">
        <v>0</v>
      </c>
      <c r="L1787" s="747">
        <v>0</v>
      </c>
      <c r="M1787" s="743">
        <v>0</v>
      </c>
      <c r="N1787" s="747">
        <v>0</v>
      </c>
    </row>
    <row r="1788" spans="2:14" x14ac:dyDescent="0.25">
      <c r="B1788" s="364" t="s">
        <v>1649</v>
      </c>
      <c r="C1788" s="658" t="s">
        <v>2029</v>
      </c>
      <c r="D1788" s="655" t="s">
        <v>37</v>
      </c>
      <c r="E1788" s="747">
        <v>2</v>
      </c>
      <c r="F1788" s="747">
        <v>0</v>
      </c>
      <c r="G1788" s="747">
        <v>0</v>
      </c>
      <c r="H1788" s="743">
        <v>0</v>
      </c>
      <c r="I1788" s="747">
        <v>0</v>
      </c>
      <c r="J1788" s="747">
        <v>12</v>
      </c>
      <c r="K1788" s="747">
        <v>0</v>
      </c>
      <c r="L1788" s="747">
        <v>0</v>
      </c>
      <c r="M1788" s="743">
        <v>0</v>
      </c>
      <c r="N1788" s="747">
        <v>0</v>
      </c>
    </row>
    <row r="1789" spans="2:14" x14ac:dyDescent="0.25">
      <c r="B1789" s="362" t="s">
        <v>895</v>
      </c>
      <c r="C1789" s="701" t="s">
        <v>856</v>
      </c>
      <c r="D1789" s="655" t="s">
        <v>37</v>
      </c>
      <c r="E1789" s="747">
        <v>0</v>
      </c>
      <c r="F1789" s="747">
        <v>0</v>
      </c>
      <c r="G1789" s="747">
        <v>0</v>
      </c>
      <c r="H1789" s="743">
        <v>0</v>
      </c>
      <c r="I1789" s="747">
        <v>0</v>
      </c>
      <c r="J1789" s="747">
        <v>0</v>
      </c>
      <c r="K1789" s="747">
        <v>0</v>
      </c>
      <c r="L1789" s="747">
        <v>80</v>
      </c>
      <c r="M1789" s="743">
        <v>0</v>
      </c>
      <c r="N1789" s="747">
        <v>0</v>
      </c>
    </row>
    <row r="1790" spans="2:14" x14ac:dyDescent="0.25">
      <c r="B1790" s="718" t="s">
        <v>895</v>
      </c>
      <c r="C1790" s="701" t="s">
        <v>857</v>
      </c>
      <c r="D1790" s="655" t="s">
        <v>112</v>
      </c>
      <c r="E1790" s="747">
        <v>0</v>
      </c>
      <c r="F1790" s="747">
        <v>0</v>
      </c>
      <c r="G1790" s="747">
        <v>0</v>
      </c>
      <c r="H1790" s="743">
        <v>0</v>
      </c>
      <c r="I1790" s="747">
        <v>0</v>
      </c>
      <c r="J1790" s="747">
        <v>0</v>
      </c>
      <c r="K1790" s="747">
        <v>0</v>
      </c>
      <c r="L1790" s="747">
        <v>250</v>
      </c>
      <c r="M1790" s="743">
        <v>0</v>
      </c>
      <c r="N1790" s="747">
        <v>0</v>
      </c>
    </row>
    <row r="1791" spans="2:14" x14ac:dyDescent="0.25">
      <c r="B1791" s="718" t="s">
        <v>895</v>
      </c>
      <c r="C1791" s="701" t="s">
        <v>858</v>
      </c>
      <c r="D1791" s="655" t="s">
        <v>112</v>
      </c>
      <c r="E1791" s="747">
        <v>0</v>
      </c>
      <c r="F1791" s="747">
        <v>0</v>
      </c>
      <c r="G1791" s="747">
        <v>0</v>
      </c>
      <c r="H1791" s="743">
        <v>0</v>
      </c>
      <c r="I1791" s="747">
        <v>0</v>
      </c>
      <c r="J1791" s="747">
        <v>0</v>
      </c>
      <c r="K1791" s="747">
        <v>0</v>
      </c>
      <c r="L1791" s="747">
        <v>200</v>
      </c>
      <c r="M1791" s="743">
        <v>0</v>
      </c>
      <c r="N1791" s="747">
        <v>0</v>
      </c>
    </row>
    <row r="1792" spans="2:14" x14ac:dyDescent="0.25">
      <c r="B1792" s="718" t="s">
        <v>895</v>
      </c>
      <c r="C1792" s="701" t="s">
        <v>859</v>
      </c>
      <c r="D1792" s="655" t="s">
        <v>112</v>
      </c>
      <c r="E1792" s="747">
        <v>0</v>
      </c>
      <c r="F1792" s="747">
        <v>0</v>
      </c>
      <c r="G1792" s="747">
        <v>0</v>
      </c>
      <c r="H1792" s="743">
        <v>0</v>
      </c>
      <c r="I1792" s="747">
        <v>0</v>
      </c>
      <c r="J1792" s="747">
        <v>0</v>
      </c>
      <c r="K1792" s="747">
        <v>0</v>
      </c>
      <c r="L1792" s="747">
        <v>80</v>
      </c>
      <c r="M1792" s="743">
        <v>0</v>
      </c>
      <c r="N1792" s="747">
        <v>0</v>
      </c>
    </row>
    <row r="1793" spans="2:14" x14ac:dyDescent="0.25">
      <c r="B1793" s="718" t="s">
        <v>895</v>
      </c>
      <c r="C1793" s="701" t="s">
        <v>860</v>
      </c>
      <c r="D1793" s="655" t="s">
        <v>112</v>
      </c>
      <c r="E1793" s="747">
        <v>0</v>
      </c>
      <c r="F1793" s="747">
        <v>0</v>
      </c>
      <c r="G1793" s="747">
        <v>0</v>
      </c>
      <c r="H1793" s="743">
        <v>0</v>
      </c>
      <c r="I1793" s="747">
        <v>0</v>
      </c>
      <c r="J1793" s="747">
        <v>0</v>
      </c>
      <c r="K1793" s="747">
        <v>0</v>
      </c>
      <c r="L1793" s="747">
        <v>250</v>
      </c>
      <c r="M1793" s="743">
        <v>0</v>
      </c>
      <c r="N1793" s="747">
        <v>0</v>
      </c>
    </row>
    <row r="1794" spans="2:14" x14ac:dyDescent="0.25">
      <c r="B1794" s="657" t="s">
        <v>895</v>
      </c>
      <c r="C1794" s="701" t="s">
        <v>861</v>
      </c>
      <c r="D1794" s="655" t="s">
        <v>112</v>
      </c>
      <c r="E1794" s="747">
        <v>0</v>
      </c>
      <c r="F1794" s="747">
        <v>0</v>
      </c>
      <c r="G1794" s="747">
        <v>0</v>
      </c>
      <c r="H1794" s="743">
        <v>0</v>
      </c>
      <c r="I1794" s="747">
        <v>0</v>
      </c>
      <c r="J1794" s="747">
        <v>0</v>
      </c>
      <c r="K1794" s="747">
        <v>0</v>
      </c>
      <c r="L1794" s="747">
        <v>80</v>
      </c>
      <c r="M1794" s="743">
        <v>0</v>
      </c>
      <c r="N1794" s="747">
        <v>0</v>
      </c>
    </row>
    <row r="1795" spans="2:14" x14ac:dyDescent="0.25">
      <c r="B1795" s="547" t="s">
        <v>2323</v>
      </c>
      <c r="C1795" s="701" t="s">
        <v>863</v>
      </c>
      <c r="D1795" s="655" t="s">
        <v>864</v>
      </c>
      <c r="E1795" s="747">
        <v>0</v>
      </c>
      <c r="F1795" s="747">
        <v>0</v>
      </c>
      <c r="G1795" s="747">
        <v>0</v>
      </c>
      <c r="H1795" s="743">
        <v>0</v>
      </c>
      <c r="I1795" s="747">
        <v>0</v>
      </c>
      <c r="J1795" s="747">
        <v>0</v>
      </c>
      <c r="K1795" s="747">
        <v>0</v>
      </c>
      <c r="L1795" s="747">
        <v>0</v>
      </c>
      <c r="M1795" s="743">
        <v>2</v>
      </c>
      <c r="N1795" s="747">
        <v>0</v>
      </c>
    </row>
    <row r="1796" spans="2:14" x14ac:dyDescent="0.25">
      <c r="B1796" s="523" t="s">
        <v>2543</v>
      </c>
      <c r="C1796" s="679" t="s">
        <v>31</v>
      </c>
      <c r="D1796" s="655" t="s">
        <v>32</v>
      </c>
      <c r="E1796" s="747">
        <v>0</v>
      </c>
      <c r="F1796" s="747">
        <v>1050</v>
      </c>
      <c r="G1796" s="747">
        <v>0</v>
      </c>
      <c r="H1796" s="743">
        <v>0</v>
      </c>
      <c r="I1796" s="747">
        <v>0</v>
      </c>
      <c r="J1796" s="747">
        <v>0</v>
      </c>
      <c r="K1796" s="747">
        <v>3000</v>
      </c>
      <c r="L1796" s="747">
        <v>0</v>
      </c>
      <c r="M1796" s="743">
        <v>0</v>
      </c>
      <c r="N1796" s="747">
        <v>0</v>
      </c>
    </row>
    <row r="1797" spans="2:14" x14ac:dyDescent="0.25">
      <c r="B1797" s="521" t="s">
        <v>2543</v>
      </c>
      <c r="C1797" s="679" t="s">
        <v>33</v>
      </c>
      <c r="D1797" s="655" t="s">
        <v>32</v>
      </c>
      <c r="E1797" s="747">
        <v>0</v>
      </c>
      <c r="F1797" s="747">
        <v>1500</v>
      </c>
      <c r="G1797" s="747">
        <v>0</v>
      </c>
      <c r="H1797" s="743">
        <v>0</v>
      </c>
      <c r="I1797" s="747">
        <v>200</v>
      </c>
      <c r="J1797" s="747">
        <v>0</v>
      </c>
      <c r="K1797" s="747">
        <v>4000</v>
      </c>
      <c r="L1797" s="747">
        <v>0</v>
      </c>
      <c r="M1797" s="743">
        <v>0</v>
      </c>
      <c r="N1797" s="747">
        <v>1200</v>
      </c>
    </row>
    <row r="1798" spans="2:14" x14ac:dyDescent="0.25">
      <c r="B1798" s="521" t="s">
        <v>2543</v>
      </c>
      <c r="C1798" s="679" t="s">
        <v>63</v>
      </c>
      <c r="D1798" s="655" t="s">
        <v>62</v>
      </c>
      <c r="E1798" s="747">
        <v>100</v>
      </c>
      <c r="F1798" s="747">
        <v>50</v>
      </c>
      <c r="G1798" s="747">
        <v>200</v>
      </c>
      <c r="H1798" s="743">
        <v>0</v>
      </c>
      <c r="I1798" s="747">
        <v>50</v>
      </c>
      <c r="J1798" s="747">
        <v>400</v>
      </c>
      <c r="K1798" s="747">
        <v>200</v>
      </c>
      <c r="L1798" s="747">
        <v>600</v>
      </c>
      <c r="M1798" s="743">
        <v>0</v>
      </c>
      <c r="N1798" s="747">
        <v>100</v>
      </c>
    </row>
    <row r="1799" spans="2:14" x14ac:dyDescent="0.25">
      <c r="B1799" s="521" t="s">
        <v>2543</v>
      </c>
      <c r="C1799" s="679" t="s">
        <v>146</v>
      </c>
      <c r="D1799" s="655" t="s">
        <v>62</v>
      </c>
      <c r="E1799" s="747">
        <v>0</v>
      </c>
      <c r="F1799" s="747">
        <v>10</v>
      </c>
      <c r="G1799" s="747">
        <v>0</v>
      </c>
      <c r="H1799" s="743">
        <v>10</v>
      </c>
      <c r="I1799" s="747">
        <v>10</v>
      </c>
      <c r="J1799" s="747">
        <v>25</v>
      </c>
      <c r="K1799" s="747">
        <v>50</v>
      </c>
      <c r="L1799" s="747">
        <v>0</v>
      </c>
      <c r="M1799" s="743">
        <v>20</v>
      </c>
      <c r="N1799" s="747">
        <v>30</v>
      </c>
    </row>
    <row r="1800" spans="2:14" x14ac:dyDescent="0.25">
      <c r="B1800" s="521" t="s">
        <v>2543</v>
      </c>
      <c r="C1800" s="679" t="s">
        <v>147</v>
      </c>
      <c r="D1800" s="655" t="s">
        <v>62</v>
      </c>
      <c r="E1800" s="747">
        <v>200</v>
      </c>
      <c r="F1800" s="747">
        <v>50</v>
      </c>
      <c r="G1800" s="747">
        <v>0</v>
      </c>
      <c r="H1800" s="743">
        <v>5</v>
      </c>
      <c r="I1800" s="747">
        <v>5</v>
      </c>
      <c r="J1800" s="747">
        <v>800</v>
      </c>
      <c r="K1800" s="747">
        <v>200</v>
      </c>
      <c r="L1800" s="747">
        <v>0</v>
      </c>
      <c r="M1800" s="743">
        <v>20</v>
      </c>
      <c r="N1800" s="747">
        <v>20</v>
      </c>
    </row>
    <row r="1801" spans="2:14" x14ac:dyDescent="0.25">
      <c r="B1801" s="521" t="s">
        <v>2543</v>
      </c>
      <c r="C1801" s="679" t="s">
        <v>2203</v>
      </c>
      <c r="D1801" s="655" t="s">
        <v>37</v>
      </c>
      <c r="E1801" s="747">
        <v>10</v>
      </c>
      <c r="F1801" s="747">
        <v>3</v>
      </c>
      <c r="G1801" s="747">
        <v>0</v>
      </c>
      <c r="H1801" s="743">
        <v>0</v>
      </c>
      <c r="I1801" s="747">
        <v>0</v>
      </c>
      <c r="J1801" s="747">
        <v>70</v>
      </c>
      <c r="K1801" s="747">
        <v>20</v>
      </c>
      <c r="L1801" s="747">
        <v>0</v>
      </c>
      <c r="M1801" s="743">
        <v>0</v>
      </c>
      <c r="N1801" s="747">
        <v>0</v>
      </c>
    </row>
    <row r="1802" spans="2:14" x14ac:dyDescent="0.25">
      <c r="B1802" s="521" t="s">
        <v>2543</v>
      </c>
      <c r="C1802" s="679" t="s">
        <v>661</v>
      </c>
      <c r="D1802" s="655" t="s">
        <v>62</v>
      </c>
      <c r="E1802" s="747">
        <v>200</v>
      </c>
      <c r="F1802" s="747">
        <v>0</v>
      </c>
      <c r="G1802" s="747">
        <v>0</v>
      </c>
      <c r="H1802" s="743">
        <v>0</v>
      </c>
      <c r="I1802" s="747">
        <v>0</v>
      </c>
      <c r="J1802" s="747">
        <v>400</v>
      </c>
      <c r="K1802" s="747">
        <v>0</v>
      </c>
      <c r="L1802" s="747">
        <v>0</v>
      </c>
      <c r="M1802" s="743">
        <v>0</v>
      </c>
      <c r="N1802" s="747">
        <v>0</v>
      </c>
    </row>
    <row r="1803" spans="2:14" x14ac:dyDescent="0.25">
      <c r="B1803" s="521" t="s">
        <v>2543</v>
      </c>
      <c r="C1803" s="679" t="s">
        <v>95</v>
      </c>
      <c r="D1803" s="655" t="s">
        <v>32</v>
      </c>
      <c r="E1803" s="747">
        <v>0</v>
      </c>
      <c r="F1803" s="747">
        <v>500</v>
      </c>
      <c r="G1803" s="747">
        <v>0</v>
      </c>
      <c r="H1803" s="743">
        <v>0</v>
      </c>
      <c r="I1803" s="747">
        <v>500</v>
      </c>
      <c r="J1803" s="747">
        <v>50</v>
      </c>
      <c r="K1803" s="747">
        <v>2000</v>
      </c>
      <c r="L1803" s="747">
        <v>0</v>
      </c>
      <c r="M1803" s="743">
        <v>0</v>
      </c>
      <c r="N1803" s="747">
        <v>100</v>
      </c>
    </row>
    <row r="1804" spans="2:14" x14ac:dyDescent="0.25">
      <c r="B1804" s="521" t="s">
        <v>2543</v>
      </c>
      <c r="C1804" s="679" t="s">
        <v>663</v>
      </c>
      <c r="D1804" s="655" t="s">
        <v>62</v>
      </c>
      <c r="E1804" s="747">
        <v>80</v>
      </c>
      <c r="F1804" s="747">
        <v>0</v>
      </c>
      <c r="G1804" s="747">
        <v>80</v>
      </c>
      <c r="H1804" s="743">
        <v>0</v>
      </c>
      <c r="I1804" s="747">
        <v>10</v>
      </c>
      <c r="J1804" s="747">
        <v>200</v>
      </c>
      <c r="K1804" s="747">
        <v>20</v>
      </c>
      <c r="L1804" s="747">
        <v>150</v>
      </c>
      <c r="M1804" s="743">
        <v>20</v>
      </c>
      <c r="N1804" s="747">
        <v>30</v>
      </c>
    </row>
    <row r="1805" spans="2:14" x14ac:dyDescent="0.25">
      <c r="B1805" s="521" t="s">
        <v>2543</v>
      </c>
      <c r="C1805" s="679" t="s">
        <v>667</v>
      </c>
      <c r="D1805" s="655" t="s">
        <v>37</v>
      </c>
      <c r="E1805" s="747">
        <v>0</v>
      </c>
      <c r="F1805" s="747">
        <v>0</v>
      </c>
      <c r="G1805" s="747">
        <v>40</v>
      </c>
      <c r="H1805" s="743">
        <v>0</v>
      </c>
      <c r="I1805" s="747">
        <v>0</v>
      </c>
      <c r="J1805" s="747">
        <v>5</v>
      </c>
      <c r="K1805" s="747">
        <v>10</v>
      </c>
      <c r="L1805" s="747">
        <v>100</v>
      </c>
      <c r="M1805" s="743">
        <v>0</v>
      </c>
      <c r="N1805" s="747">
        <v>0</v>
      </c>
    </row>
    <row r="1806" spans="2:14" x14ac:dyDescent="0.25">
      <c r="B1806" s="521" t="s">
        <v>2543</v>
      </c>
      <c r="C1806" s="679" t="s">
        <v>668</v>
      </c>
      <c r="D1806" s="655" t="s">
        <v>62</v>
      </c>
      <c r="E1806" s="747">
        <v>200</v>
      </c>
      <c r="F1806" s="747">
        <v>0</v>
      </c>
      <c r="G1806" s="747">
        <v>400</v>
      </c>
      <c r="H1806" s="743">
        <v>0</v>
      </c>
      <c r="I1806" s="747">
        <v>150</v>
      </c>
      <c r="J1806" s="747">
        <v>600</v>
      </c>
      <c r="K1806" s="747">
        <v>0</v>
      </c>
      <c r="L1806" s="747">
        <v>1000</v>
      </c>
      <c r="M1806" s="743">
        <v>30</v>
      </c>
      <c r="N1806" s="747">
        <v>300</v>
      </c>
    </row>
    <row r="1807" spans="2:14" x14ac:dyDescent="0.25">
      <c r="B1807" s="521" t="s">
        <v>2543</v>
      </c>
      <c r="C1807" s="692" t="s">
        <v>670</v>
      </c>
      <c r="D1807" s="96" t="s">
        <v>669</v>
      </c>
      <c r="E1807" s="747">
        <v>0</v>
      </c>
      <c r="F1807" s="747">
        <v>0</v>
      </c>
      <c r="G1807" s="747">
        <v>0</v>
      </c>
      <c r="H1807" s="743">
        <v>30</v>
      </c>
      <c r="I1807" s="747">
        <v>0</v>
      </c>
      <c r="J1807" s="747">
        <v>0</v>
      </c>
      <c r="K1807" s="747">
        <v>0</v>
      </c>
      <c r="L1807" s="747">
        <v>0</v>
      </c>
      <c r="M1807" s="743">
        <v>100</v>
      </c>
      <c r="N1807" s="747">
        <v>0</v>
      </c>
    </row>
    <row r="1808" spans="2:14" x14ac:dyDescent="0.25">
      <c r="B1808" s="521" t="s">
        <v>2543</v>
      </c>
      <c r="C1808" s="692" t="s">
        <v>671</v>
      </c>
      <c r="D1808" s="96" t="s">
        <v>32</v>
      </c>
      <c r="E1808" s="747">
        <v>0</v>
      </c>
      <c r="F1808" s="747">
        <v>96</v>
      </c>
      <c r="G1808" s="747">
        <v>0</v>
      </c>
      <c r="H1808" s="743">
        <v>0</v>
      </c>
      <c r="I1808" s="747">
        <v>0</v>
      </c>
      <c r="J1808" s="747">
        <v>0</v>
      </c>
      <c r="K1808" s="747">
        <v>350</v>
      </c>
      <c r="L1808" s="747">
        <v>0</v>
      </c>
      <c r="M1808" s="743">
        <v>0</v>
      </c>
      <c r="N1808" s="747">
        <v>0</v>
      </c>
    </row>
    <row r="1809" spans="2:14" x14ac:dyDescent="0.25">
      <c r="B1809" s="521" t="s">
        <v>2543</v>
      </c>
      <c r="C1809" s="692" t="s">
        <v>672</v>
      </c>
      <c r="D1809" s="96" t="s">
        <v>32</v>
      </c>
      <c r="E1809" s="747">
        <v>0</v>
      </c>
      <c r="F1809" s="747">
        <v>250</v>
      </c>
      <c r="G1809" s="747">
        <v>0</v>
      </c>
      <c r="H1809" s="743">
        <v>0</v>
      </c>
      <c r="I1809" s="747">
        <v>0</v>
      </c>
      <c r="J1809" s="747">
        <v>0</v>
      </c>
      <c r="K1809" s="747">
        <v>200</v>
      </c>
      <c r="L1809" s="747">
        <v>0</v>
      </c>
      <c r="M1809" s="743">
        <v>0</v>
      </c>
      <c r="N1809" s="747">
        <v>0</v>
      </c>
    </row>
    <row r="1810" spans="2:14" x14ac:dyDescent="0.25">
      <c r="B1810" s="521" t="s">
        <v>2543</v>
      </c>
      <c r="C1810" s="692" t="s">
        <v>673</v>
      </c>
      <c r="D1810" s="96" t="s">
        <v>669</v>
      </c>
      <c r="E1810" s="747">
        <v>0</v>
      </c>
      <c r="F1810" s="747">
        <v>0</v>
      </c>
      <c r="G1810" s="747">
        <v>0</v>
      </c>
      <c r="H1810" s="743">
        <v>0</v>
      </c>
      <c r="I1810" s="747">
        <v>0</v>
      </c>
      <c r="J1810" s="747">
        <v>0</v>
      </c>
      <c r="K1810" s="747">
        <v>0</v>
      </c>
      <c r="L1810" s="747">
        <v>0</v>
      </c>
      <c r="M1810" s="743">
        <v>0</v>
      </c>
      <c r="N1810" s="747">
        <v>5</v>
      </c>
    </row>
    <row r="1811" spans="2:14" x14ac:dyDescent="0.25">
      <c r="B1811" s="521" t="s">
        <v>2543</v>
      </c>
      <c r="C1811" s="679" t="s">
        <v>674</v>
      </c>
      <c r="D1811" s="96" t="s">
        <v>32</v>
      </c>
      <c r="E1811" s="747">
        <v>0</v>
      </c>
      <c r="F1811" s="747">
        <v>0</v>
      </c>
      <c r="G1811" s="747">
        <v>0</v>
      </c>
      <c r="H1811" s="743">
        <v>0</v>
      </c>
      <c r="I1811" s="747">
        <v>20</v>
      </c>
      <c r="J1811" s="747">
        <v>0</v>
      </c>
      <c r="K1811" s="747">
        <v>0</v>
      </c>
      <c r="L1811" s="747">
        <v>100</v>
      </c>
      <c r="M1811" s="743">
        <v>0</v>
      </c>
      <c r="N1811" s="747">
        <v>50</v>
      </c>
    </row>
    <row r="1812" spans="2:14" x14ac:dyDescent="0.25">
      <c r="B1812" s="521" t="s">
        <v>2543</v>
      </c>
      <c r="C1812" s="679" t="s">
        <v>675</v>
      </c>
      <c r="D1812" s="96"/>
      <c r="E1812" s="747">
        <v>0</v>
      </c>
      <c r="F1812" s="747">
        <v>200</v>
      </c>
      <c r="G1812" s="747">
        <v>0</v>
      </c>
      <c r="H1812" s="743">
        <v>0</v>
      </c>
      <c r="I1812" s="747">
        <v>10</v>
      </c>
      <c r="J1812" s="747">
        <v>0</v>
      </c>
      <c r="K1812" s="747">
        <v>50</v>
      </c>
      <c r="L1812" s="747">
        <v>100</v>
      </c>
      <c r="M1812" s="743">
        <v>0</v>
      </c>
      <c r="N1812" s="747">
        <v>10</v>
      </c>
    </row>
    <row r="1813" spans="2:14" x14ac:dyDescent="0.25">
      <c r="B1813" s="521" t="s">
        <v>2543</v>
      </c>
      <c r="C1813" s="679" t="s">
        <v>676</v>
      </c>
      <c r="D1813" s="655" t="s">
        <v>62</v>
      </c>
      <c r="E1813" s="747">
        <v>0</v>
      </c>
      <c r="F1813" s="747">
        <v>200</v>
      </c>
      <c r="G1813" s="747">
        <v>0</v>
      </c>
      <c r="H1813" s="743">
        <v>0</v>
      </c>
      <c r="I1813" s="747">
        <v>0</v>
      </c>
      <c r="J1813" s="747">
        <v>0</v>
      </c>
      <c r="K1813" s="747">
        <v>50</v>
      </c>
      <c r="L1813" s="747">
        <v>100</v>
      </c>
      <c r="M1813" s="743">
        <v>0</v>
      </c>
      <c r="N1813" s="747">
        <v>0</v>
      </c>
    </row>
    <row r="1814" spans="2:14" x14ac:dyDescent="0.25">
      <c r="B1814" s="521" t="s">
        <v>2543</v>
      </c>
      <c r="C1814" s="727" t="s">
        <v>2542</v>
      </c>
      <c r="D1814" s="515" t="s">
        <v>32</v>
      </c>
      <c r="E1814" s="747"/>
      <c r="F1814" s="747"/>
      <c r="G1814" s="747"/>
      <c r="H1814" s="743"/>
      <c r="I1814" s="747"/>
      <c r="J1814" s="747"/>
      <c r="K1814" s="747"/>
      <c r="L1814" s="747"/>
      <c r="M1814" s="743"/>
      <c r="N1814" s="747"/>
    </row>
    <row r="1815" spans="2:14" x14ac:dyDescent="0.25">
      <c r="B1815" s="521" t="s">
        <v>2543</v>
      </c>
      <c r="C1815" s="727" t="s">
        <v>2541</v>
      </c>
      <c r="D1815" s="515" t="s">
        <v>37</v>
      </c>
      <c r="E1815" s="747"/>
      <c r="F1815" s="747"/>
      <c r="G1815" s="747"/>
      <c r="H1815" s="743"/>
      <c r="I1815" s="747"/>
      <c r="J1815" s="747"/>
      <c r="K1815" s="747"/>
      <c r="L1815" s="747"/>
      <c r="M1815" s="743"/>
      <c r="N1815" s="747"/>
    </row>
    <row r="1816" spans="2:14" x14ac:dyDescent="0.25">
      <c r="B1816" s="521" t="s">
        <v>2543</v>
      </c>
      <c r="C1816" s="736" t="s">
        <v>2540</v>
      </c>
      <c r="D1816" s="112" t="s">
        <v>716</v>
      </c>
      <c r="E1816" s="747"/>
      <c r="F1816" s="747"/>
      <c r="G1816" s="747"/>
      <c r="H1816" s="743"/>
      <c r="I1816" s="747"/>
      <c r="J1816" s="747"/>
      <c r="K1816" s="747"/>
      <c r="L1816" s="747"/>
      <c r="M1816" s="743"/>
      <c r="N1816" s="747"/>
    </row>
    <row r="1817" spans="2:14" x14ac:dyDescent="0.25">
      <c r="B1817" s="521" t="s">
        <v>2543</v>
      </c>
      <c r="C1817" s="727" t="s">
        <v>2539</v>
      </c>
      <c r="D1817" s="112" t="s">
        <v>32</v>
      </c>
      <c r="E1817" s="747"/>
      <c r="F1817" s="747"/>
      <c r="G1817" s="747"/>
      <c r="H1817" s="743"/>
      <c r="I1817" s="747"/>
      <c r="J1817" s="747"/>
      <c r="K1817" s="747"/>
      <c r="L1817" s="747"/>
      <c r="M1817" s="743"/>
      <c r="N1817" s="747"/>
    </row>
    <row r="1818" spans="2:14" x14ac:dyDescent="0.25">
      <c r="B1818" s="521" t="s">
        <v>2543</v>
      </c>
      <c r="C1818" s="727" t="s">
        <v>2538</v>
      </c>
      <c r="D1818" s="112" t="s">
        <v>32</v>
      </c>
      <c r="E1818" s="747"/>
      <c r="F1818" s="747"/>
      <c r="G1818" s="747"/>
      <c r="H1818" s="743"/>
      <c r="I1818" s="747"/>
      <c r="J1818" s="747"/>
      <c r="K1818" s="747"/>
      <c r="L1818" s="747"/>
      <c r="M1818" s="743"/>
      <c r="N1818" s="747"/>
    </row>
    <row r="1819" spans="2:14" x14ac:dyDescent="0.25">
      <c r="B1819" s="521" t="s">
        <v>2543</v>
      </c>
      <c r="C1819" s="726" t="s">
        <v>2537</v>
      </c>
      <c r="D1819" s="515" t="s">
        <v>37</v>
      </c>
      <c r="E1819" s="747"/>
      <c r="F1819" s="747"/>
      <c r="G1819" s="747"/>
      <c r="H1819" s="743"/>
      <c r="I1819" s="747"/>
      <c r="J1819" s="747"/>
      <c r="K1819" s="747"/>
      <c r="L1819" s="747"/>
      <c r="M1819" s="743"/>
      <c r="N1819" s="747"/>
    </row>
    <row r="1820" spans="2:14" x14ac:dyDescent="0.25">
      <c r="B1820" s="521" t="s">
        <v>2543</v>
      </c>
      <c r="C1820" s="726" t="s">
        <v>2536</v>
      </c>
      <c r="D1820" s="515" t="s">
        <v>32</v>
      </c>
      <c r="E1820" s="747"/>
      <c r="F1820" s="747"/>
      <c r="G1820" s="747"/>
      <c r="H1820" s="743"/>
      <c r="I1820" s="747"/>
      <c r="J1820" s="747"/>
      <c r="K1820" s="747"/>
      <c r="L1820" s="747"/>
      <c r="M1820" s="743"/>
      <c r="N1820" s="747"/>
    </row>
    <row r="1821" spans="2:14" x14ac:dyDescent="0.25">
      <c r="B1821" s="521" t="s">
        <v>2543</v>
      </c>
      <c r="C1821" s="726" t="s">
        <v>2535</v>
      </c>
      <c r="D1821" s="515" t="s">
        <v>716</v>
      </c>
      <c r="E1821" s="747"/>
      <c r="F1821" s="747"/>
      <c r="G1821" s="747"/>
      <c r="H1821" s="743"/>
      <c r="I1821" s="747"/>
      <c r="J1821" s="747"/>
      <c r="K1821" s="747"/>
      <c r="L1821" s="747"/>
      <c r="M1821" s="743"/>
      <c r="N1821" s="747"/>
    </row>
    <row r="1822" spans="2:14" x14ac:dyDescent="0.25">
      <c r="B1822" s="521" t="s">
        <v>2543</v>
      </c>
      <c r="C1822" s="726" t="s">
        <v>2534</v>
      </c>
      <c r="D1822" s="515" t="s">
        <v>716</v>
      </c>
      <c r="E1822" s="747"/>
      <c r="F1822" s="747"/>
      <c r="G1822" s="747"/>
      <c r="H1822" s="743"/>
      <c r="I1822" s="747"/>
      <c r="J1822" s="747"/>
      <c r="K1822" s="747"/>
      <c r="L1822" s="747"/>
      <c r="M1822" s="743"/>
      <c r="N1822" s="747"/>
    </row>
    <row r="1823" spans="2:14" x14ac:dyDescent="0.25">
      <c r="B1823" s="521" t="s">
        <v>2543</v>
      </c>
      <c r="C1823" s="726" t="s">
        <v>2533</v>
      </c>
      <c r="D1823" s="515" t="s">
        <v>37</v>
      </c>
      <c r="E1823" s="747"/>
      <c r="F1823" s="747"/>
      <c r="G1823" s="747"/>
      <c r="H1823" s="743"/>
      <c r="I1823" s="747"/>
      <c r="J1823" s="747"/>
      <c r="K1823" s="747"/>
      <c r="L1823" s="747"/>
      <c r="M1823" s="743"/>
      <c r="N1823" s="747"/>
    </row>
    <row r="1824" spans="2:14" x14ac:dyDescent="0.25">
      <c r="B1824" s="521" t="s">
        <v>2543</v>
      </c>
      <c r="C1824" s="726" t="s">
        <v>2532</v>
      </c>
      <c r="D1824" s="515" t="s">
        <v>37</v>
      </c>
      <c r="E1824" s="747"/>
      <c r="F1824" s="747"/>
      <c r="G1824" s="747"/>
      <c r="H1824" s="743"/>
      <c r="I1824" s="747"/>
      <c r="J1824" s="747"/>
      <c r="K1824" s="747"/>
      <c r="L1824" s="747"/>
      <c r="M1824" s="743"/>
      <c r="N1824" s="747"/>
    </row>
    <row r="1825" spans="2:14" x14ac:dyDescent="0.25">
      <c r="B1825" s="521" t="s">
        <v>2543</v>
      </c>
      <c r="C1825" s="726" t="s">
        <v>2531</v>
      </c>
      <c r="D1825" s="515" t="s">
        <v>37</v>
      </c>
      <c r="E1825" s="747"/>
      <c r="F1825" s="747"/>
      <c r="G1825" s="747"/>
      <c r="H1825" s="743"/>
      <c r="I1825" s="747"/>
      <c r="J1825" s="747"/>
      <c r="K1825" s="747"/>
      <c r="L1825" s="747"/>
      <c r="M1825" s="743"/>
      <c r="N1825" s="747"/>
    </row>
    <row r="1826" spans="2:14" x14ac:dyDescent="0.25">
      <c r="B1826" s="521" t="s">
        <v>2543</v>
      </c>
      <c r="C1826" s="726" t="s">
        <v>2530</v>
      </c>
      <c r="D1826" s="515" t="s">
        <v>37</v>
      </c>
      <c r="E1826" s="747"/>
      <c r="F1826" s="747"/>
      <c r="G1826" s="747"/>
      <c r="H1826" s="743"/>
      <c r="I1826" s="747"/>
      <c r="J1826" s="747"/>
      <c r="K1826" s="747"/>
      <c r="L1826" s="747"/>
      <c r="M1826" s="743"/>
      <c r="N1826" s="747"/>
    </row>
    <row r="1827" spans="2:14" x14ac:dyDescent="0.25">
      <c r="B1827" s="521" t="s">
        <v>2543</v>
      </c>
      <c r="C1827" s="726" t="s">
        <v>2529</v>
      </c>
      <c r="D1827" s="515" t="s">
        <v>716</v>
      </c>
      <c r="E1827" s="747"/>
      <c r="F1827" s="747"/>
      <c r="G1827" s="747"/>
      <c r="H1827" s="743"/>
      <c r="I1827" s="747"/>
      <c r="J1827" s="747"/>
      <c r="K1827" s="747"/>
      <c r="L1827" s="747"/>
      <c r="M1827" s="743"/>
      <c r="N1827" s="747"/>
    </row>
    <row r="1828" spans="2:14" x14ac:dyDescent="0.25">
      <c r="B1828" s="521" t="s">
        <v>2543</v>
      </c>
      <c r="C1828" s="726" t="s">
        <v>2528</v>
      </c>
      <c r="D1828" s="515" t="s">
        <v>37</v>
      </c>
      <c r="E1828" s="747"/>
      <c r="F1828" s="747"/>
      <c r="G1828" s="747"/>
      <c r="H1828" s="743"/>
      <c r="I1828" s="747"/>
      <c r="J1828" s="747"/>
      <c r="K1828" s="747"/>
      <c r="L1828" s="747"/>
      <c r="M1828" s="743"/>
      <c r="N1828" s="747"/>
    </row>
    <row r="1829" spans="2:14" x14ac:dyDescent="0.25">
      <c r="B1829" s="521" t="s">
        <v>2543</v>
      </c>
      <c r="C1829" s="726" t="s">
        <v>2527</v>
      </c>
      <c r="D1829" s="515" t="s">
        <v>32</v>
      </c>
      <c r="E1829" s="747"/>
      <c r="F1829" s="747"/>
      <c r="G1829" s="747"/>
      <c r="H1829" s="743"/>
      <c r="I1829" s="747"/>
      <c r="J1829" s="747"/>
      <c r="K1829" s="747"/>
      <c r="L1829" s="747"/>
      <c r="M1829" s="743"/>
      <c r="N1829" s="747"/>
    </row>
    <row r="1830" spans="2:14" x14ac:dyDescent="0.25">
      <c r="B1830" s="521" t="s">
        <v>2543</v>
      </c>
      <c r="C1830" s="726" t="s">
        <v>2526</v>
      </c>
      <c r="D1830" s="112" t="s">
        <v>716</v>
      </c>
      <c r="E1830" s="747"/>
      <c r="F1830" s="747"/>
      <c r="G1830" s="747"/>
      <c r="H1830" s="743"/>
      <c r="I1830" s="747"/>
      <c r="J1830" s="747"/>
      <c r="K1830" s="747"/>
      <c r="L1830" s="747"/>
      <c r="M1830" s="743"/>
      <c r="N1830" s="747"/>
    </row>
    <row r="1831" spans="2:14" x14ac:dyDescent="0.25">
      <c r="B1831" s="521" t="s">
        <v>2543</v>
      </c>
      <c r="C1831" s="726" t="s">
        <v>2525</v>
      </c>
      <c r="D1831" s="515" t="s">
        <v>37</v>
      </c>
      <c r="E1831" s="747"/>
      <c r="F1831" s="747"/>
      <c r="G1831" s="747"/>
      <c r="H1831" s="743"/>
      <c r="I1831" s="747"/>
      <c r="J1831" s="747"/>
      <c r="K1831" s="747"/>
      <c r="L1831" s="747"/>
      <c r="M1831" s="743"/>
      <c r="N1831" s="747"/>
    </row>
    <row r="1832" spans="2:14" x14ac:dyDescent="0.25">
      <c r="B1832" s="521" t="s">
        <v>2543</v>
      </c>
      <c r="C1832" s="726" t="s">
        <v>2524</v>
      </c>
      <c r="D1832" s="515" t="s">
        <v>37</v>
      </c>
      <c r="E1832" s="747"/>
      <c r="F1832" s="747"/>
      <c r="G1832" s="747"/>
      <c r="H1832" s="743"/>
      <c r="I1832" s="747"/>
      <c r="J1832" s="747"/>
      <c r="K1832" s="747"/>
      <c r="L1832" s="747"/>
      <c r="M1832" s="743"/>
      <c r="N1832" s="747"/>
    </row>
    <row r="1833" spans="2:14" x14ac:dyDescent="0.25">
      <c r="B1833" s="521" t="s">
        <v>2543</v>
      </c>
      <c r="C1833" s="726" t="s">
        <v>2523</v>
      </c>
      <c r="D1833" s="515" t="s">
        <v>37</v>
      </c>
      <c r="E1833" s="747"/>
      <c r="F1833" s="747"/>
      <c r="G1833" s="747"/>
      <c r="H1833" s="743"/>
      <c r="I1833" s="747"/>
      <c r="J1833" s="747"/>
      <c r="K1833" s="747"/>
      <c r="L1833" s="747"/>
      <c r="M1833" s="743"/>
      <c r="N1833" s="747"/>
    </row>
    <row r="1834" spans="2:14" x14ac:dyDescent="0.25">
      <c r="B1834" s="521" t="s">
        <v>2543</v>
      </c>
      <c r="C1834" s="726" t="s">
        <v>2522</v>
      </c>
      <c r="D1834" s="515" t="s">
        <v>37</v>
      </c>
      <c r="E1834" s="747"/>
      <c r="F1834" s="747"/>
      <c r="G1834" s="747"/>
      <c r="H1834" s="743"/>
      <c r="I1834" s="747"/>
      <c r="J1834" s="747"/>
      <c r="K1834" s="747"/>
      <c r="L1834" s="747"/>
      <c r="M1834" s="743"/>
      <c r="N1834" s="747"/>
    </row>
    <row r="1835" spans="2:14" x14ac:dyDescent="0.25">
      <c r="B1835" s="521" t="s">
        <v>2543</v>
      </c>
      <c r="C1835" s="726" t="s">
        <v>2521</v>
      </c>
      <c r="D1835" s="515" t="s">
        <v>37</v>
      </c>
      <c r="E1835" s="747"/>
      <c r="F1835" s="747"/>
      <c r="G1835" s="747"/>
      <c r="H1835" s="743"/>
      <c r="I1835" s="747"/>
      <c r="J1835" s="747"/>
      <c r="K1835" s="747"/>
      <c r="L1835" s="747"/>
      <c r="M1835" s="743"/>
      <c r="N1835" s="747"/>
    </row>
    <row r="1836" spans="2:14" x14ac:dyDescent="0.25">
      <c r="B1836" s="521" t="s">
        <v>2543</v>
      </c>
      <c r="C1836" s="726" t="s">
        <v>2520</v>
      </c>
      <c r="D1836" s="515" t="s">
        <v>37</v>
      </c>
      <c r="E1836" s="747"/>
      <c r="F1836" s="747"/>
      <c r="G1836" s="747"/>
      <c r="H1836" s="743"/>
      <c r="I1836" s="747"/>
      <c r="J1836" s="747"/>
      <c r="K1836" s="747"/>
      <c r="L1836" s="747"/>
      <c r="M1836" s="743"/>
      <c r="N1836" s="747"/>
    </row>
    <row r="1837" spans="2:14" x14ac:dyDescent="0.25">
      <c r="B1837" s="521" t="s">
        <v>2543</v>
      </c>
      <c r="C1837" s="726" t="s">
        <v>2519</v>
      </c>
      <c r="D1837" s="515" t="s">
        <v>37</v>
      </c>
      <c r="E1837" s="747"/>
      <c r="F1837" s="747"/>
      <c r="G1837" s="747"/>
      <c r="H1837" s="743"/>
      <c r="I1837" s="747"/>
      <c r="J1837" s="747"/>
      <c r="K1837" s="747"/>
      <c r="L1837" s="747"/>
      <c r="M1837" s="743"/>
      <c r="N1837" s="747"/>
    </row>
    <row r="1838" spans="2:14" x14ac:dyDescent="0.25">
      <c r="B1838" s="521" t="s">
        <v>2543</v>
      </c>
      <c r="C1838" s="726" t="s">
        <v>2518</v>
      </c>
      <c r="D1838" s="112" t="s">
        <v>32</v>
      </c>
      <c r="E1838" s="747"/>
      <c r="F1838" s="747"/>
      <c r="G1838" s="747"/>
      <c r="H1838" s="743"/>
      <c r="I1838" s="747"/>
      <c r="J1838" s="747"/>
      <c r="K1838" s="747"/>
      <c r="L1838" s="747"/>
      <c r="M1838" s="743"/>
      <c r="N1838" s="747"/>
    </row>
    <row r="1839" spans="2:14" x14ac:dyDescent="0.25">
      <c r="B1839" s="521" t="s">
        <v>2543</v>
      </c>
      <c r="C1839" s="726" t="s">
        <v>2517</v>
      </c>
      <c r="D1839" s="112" t="s">
        <v>32</v>
      </c>
      <c r="E1839" s="747"/>
      <c r="F1839" s="747"/>
      <c r="G1839" s="747"/>
      <c r="H1839" s="743"/>
      <c r="I1839" s="747"/>
      <c r="J1839" s="747"/>
      <c r="K1839" s="747"/>
      <c r="L1839" s="747"/>
      <c r="M1839" s="743"/>
      <c r="N1839" s="747"/>
    </row>
    <row r="1840" spans="2:14" x14ac:dyDescent="0.25">
      <c r="B1840" s="521" t="s">
        <v>2543</v>
      </c>
      <c r="C1840" s="726" t="s">
        <v>2516</v>
      </c>
      <c r="D1840" s="112" t="s">
        <v>32</v>
      </c>
      <c r="E1840" s="747"/>
      <c r="F1840" s="747"/>
      <c r="G1840" s="747"/>
      <c r="H1840" s="743"/>
      <c r="I1840" s="747"/>
      <c r="J1840" s="747"/>
      <c r="K1840" s="747"/>
      <c r="L1840" s="747"/>
      <c r="M1840" s="743"/>
      <c r="N1840" s="747"/>
    </row>
    <row r="1841" spans="2:14" x14ac:dyDescent="0.25">
      <c r="B1841" s="521" t="s">
        <v>2543</v>
      </c>
      <c r="C1841" s="726" t="s">
        <v>2515</v>
      </c>
      <c r="D1841" s="112" t="s">
        <v>32</v>
      </c>
      <c r="E1841" s="747"/>
      <c r="F1841" s="747"/>
      <c r="G1841" s="747"/>
      <c r="H1841" s="743"/>
      <c r="I1841" s="747"/>
      <c r="J1841" s="747"/>
      <c r="K1841" s="747"/>
      <c r="L1841" s="747"/>
      <c r="M1841" s="743"/>
      <c r="N1841" s="747"/>
    </row>
    <row r="1842" spans="2:14" x14ac:dyDescent="0.25">
      <c r="B1842" s="521" t="s">
        <v>2543</v>
      </c>
      <c r="C1842" s="726" t="s">
        <v>2514</v>
      </c>
      <c r="D1842" s="112" t="s">
        <v>32</v>
      </c>
      <c r="E1842" s="747"/>
      <c r="F1842" s="747"/>
      <c r="G1842" s="747"/>
      <c r="H1842" s="743"/>
      <c r="I1842" s="747"/>
      <c r="J1842" s="747"/>
      <c r="K1842" s="747"/>
      <c r="L1842" s="747"/>
      <c r="M1842" s="743"/>
      <c r="N1842" s="747"/>
    </row>
    <row r="1843" spans="2:14" x14ac:dyDescent="0.25">
      <c r="B1843" s="521" t="s">
        <v>2543</v>
      </c>
      <c r="C1843" s="726" t="s">
        <v>2513</v>
      </c>
      <c r="D1843" s="112" t="s">
        <v>32</v>
      </c>
      <c r="E1843" s="747"/>
      <c r="F1843" s="747"/>
      <c r="G1843" s="747"/>
      <c r="H1843" s="743"/>
      <c r="I1843" s="747"/>
      <c r="J1843" s="747"/>
      <c r="K1843" s="747"/>
      <c r="L1843" s="747"/>
      <c r="M1843" s="743"/>
      <c r="N1843" s="747"/>
    </row>
    <row r="1844" spans="2:14" x14ac:dyDescent="0.25">
      <c r="B1844" s="521" t="s">
        <v>2543</v>
      </c>
      <c r="C1844" s="692" t="s">
        <v>598</v>
      </c>
      <c r="D1844" s="655" t="s">
        <v>32</v>
      </c>
      <c r="E1844" s="747">
        <v>20</v>
      </c>
      <c r="F1844" s="747">
        <v>0</v>
      </c>
      <c r="G1844" s="747">
        <v>0</v>
      </c>
      <c r="H1844" s="743">
        <v>0</v>
      </c>
      <c r="I1844" s="747">
        <v>0</v>
      </c>
      <c r="J1844" s="747">
        <v>30</v>
      </c>
      <c r="K1844" s="747">
        <v>0</v>
      </c>
      <c r="L1844" s="747">
        <v>0</v>
      </c>
      <c r="M1844" s="743">
        <v>0</v>
      </c>
      <c r="N1844" s="747">
        <v>0</v>
      </c>
    </row>
    <row r="1845" spans="2:14" x14ac:dyDescent="0.25">
      <c r="B1845" s="521" t="s">
        <v>2543</v>
      </c>
      <c r="C1845" s="692" t="s">
        <v>599</v>
      </c>
      <c r="D1845" s="655" t="s">
        <v>32</v>
      </c>
      <c r="E1845" s="747">
        <v>5</v>
      </c>
      <c r="F1845" s="747">
        <v>0</v>
      </c>
      <c r="G1845" s="747">
        <v>0</v>
      </c>
      <c r="H1845" s="743">
        <v>0</v>
      </c>
      <c r="I1845" s="747">
        <v>0</v>
      </c>
      <c r="J1845" s="747">
        <v>5</v>
      </c>
      <c r="K1845" s="747">
        <v>0</v>
      </c>
      <c r="L1845" s="747">
        <v>0</v>
      </c>
      <c r="M1845" s="743">
        <v>0</v>
      </c>
      <c r="N1845" s="747">
        <v>0</v>
      </c>
    </row>
    <row r="1846" spans="2:14" x14ac:dyDescent="0.25">
      <c r="B1846" s="522" t="s">
        <v>2543</v>
      </c>
      <c r="C1846" s="692" t="s">
        <v>600</v>
      </c>
      <c r="D1846" s="655" t="s">
        <v>32</v>
      </c>
      <c r="E1846" s="747">
        <v>10</v>
      </c>
      <c r="F1846" s="747">
        <v>0</v>
      </c>
      <c r="G1846" s="747">
        <v>0</v>
      </c>
      <c r="H1846" s="743">
        <v>0</v>
      </c>
      <c r="I1846" s="747">
        <v>0</v>
      </c>
      <c r="J1846" s="747">
        <v>20</v>
      </c>
      <c r="K1846" s="747">
        <v>0</v>
      </c>
      <c r="L1846" s="747">
        <v>0</v>
      </c>
      <c r="M1846" s="743">
        <v>0</v>
      </c>
      <c r="N1846" s="747">
        <v>0</v>
      </c>
    </row>
    <row r="1847" spans="2:14" x14ac:dyDescent="0.25">
      <c r="B1847" s="718" t="s">
        <v>6</v>
      </c>
      <c r="C1847" s="689" t="s">
        <v>953</v>
      </c>
      <c r="D1847" s="107" t="s">
        <v>954</v>
      </c>
      <c r="E1847" s="747">
        <v>0</v>
      </c>
      <c r="F1847" s="747">
        <v>24</v>
      </c>
      <c r="G1847" s="747">
        <v>0</v>
      </c>
      <c r="H1847" s="743">
        <v>0</v>
      </c>
      <c r="I1847" s="747">
        <v>0</v>
      </c>
      <c r="J1847" s="747">
        <v>20</v>
      </c>
      <c r="K1847" s="747">
        <v>100</v>
      </c>
      <c r="L1847" s="747">
        <v>0</v>
      </c>
      <c r="M1847" s="743">
        <v>0</v>
      </c>
      <c r="N1847" s="747">
        <v>0</v>
      </c>
    </row>
    <row r="1848" spans="2:14" x14ac:dyDescent="0.25">
      <c r="B1848" s="718" t="s">
        <v>6</v>
      </c>
      <c r="C1848" s="689" t="s">
        <v>955</v>
      </c>
      <c r="D1848" s="107" t="s">
        <v>956</v>
      </c>
      <c r="E1848" s="747">
        <v>0</v>
      </c>
      <c r="F1848" s="747">
        <v>0</v>
      </c>
      <c r="G1848" s="747">
        <v>0</v>
      </c>
      <c r="H1848" s="743">
        <v>0</v>
      </c>
      <c r="I1848" s="747">
        <v>0</v>
      </c>
      <c r="J1848" s="747">
        <v>35</v>
      </c>
      <c r="K1848" s="747">
        <v>0</v>
      </c>
      <c r="L1848" s="747">
        <v>0</v>
      </c>
      <c r="M1848" s="743">
        <v>0</v>
      </c>
      <c r="N1848" s="747">
        <v>0</v>
      </c>
    </row>
    <row r="1849" spans="2:14" x14ac:dyDescent="0.25">
      <c r="B1849" s="718" t="s">
        <v>6</v>
      </c>
      <c r="C1849" s="689" t="s">
        <v>1307</v>
      </c>
      <c r="D1849" s="107" t="s">
        <v>1319</v>
      </c>
      <c r="E1849" s="747">
        <v>0</v>
      </c>
      <c r="F1849" s="747">
        <v>0</v>
      </c>
      <c r="G1849" s="747">
        <v>0</v>
      </c>
      <c r="H1849" s="743">
        <v>0</v>
      </c>
      <c r="I1849" s="747">
        <v>0</v>
      </c>
      <c r="J1849" s="747">
        <v>3600</v>
      </c>
      <c r="K1849" s="747">
        <v>0</v>
      </c>
      <c r="L1849" s="747">
        <v>0</v>
      </c>
      <c r="M1849" s="743">
        <v>0</v>
      </c>
      <c r="N1849" s="747">
        <v>0</v>
      </c>
    </row>
    <row r="1850" spans="2:14" x14ac:dyDescent="0.25">
      <c r="B1850" s="718" t="s">
        <v>6</v>
      </c>
      <c r="C1850" s="689" t="s">
        <v>1308</v>
      </c>
      <c r="D1850" s="107" t="s">
        <v>1309</v>
      </c>
      <c r="E1850" s="747">
        <v>50</v>
      </c>
      <c r="F1850" s="747">
        <v>30</v>
      </c>
      <c r="G1850" s="747">
        <v>0</v>
      </c>
      <c r="H1850" s="743">
        <v>0</v>
      </c>
      <c r="I1850" s="747">
        <v>0</v>
      </c>
      <c r="J1850" s="747">
        <v>120</v>
      </c>
      <c r="K1850" s="747">
        <v>120</v>
      </c>
      <c r="L1850" s="747">
        <v>0</v>
      </c>
      <c r="M1850" s="743">
        <v>0</v>
      </c>
      <c r="N1850" s="747">
        <v>0</v>
      </c>
    </row>
    <row r="1851" spans="2:14" x14ac:dyDescent="0.25">
      <c r="B1851" s="718" t="s">
        <v>6</v>
      </c>
      <c r="C1851" s="689" t="s">
        <v>560</v>
      </c>
      <c r="D1851" s="107"/>
      <c r="E1851" s="747">
        <v>60</v>
      </c>
      <c r="F1851" s="747">
        <v>0</v>
      </c>
      <c r="G1851" s="747">
        <v>0</v>
      </c>
      <c r="H1851" s="743">
        <v>0</v>
      </c>
      <c r="I1851" s="747">
        <v>0</v>
      </c>
      <c r="J1851" s="747">
        <v>100</v>
      </c>
      <c r="K1851" s="747">
        <v>0</v>
      </c>
      <c r="L1851" s="747">
        <v>0</v>
      </c>
      <c r="M1851" s="743">
        <v>0</v>
      </c>
      <c r="N1851" s="747">
        <v>0</v>
      </c>
    </row>
    <row r="1852" spans="2:14" x14ac:dyDescent="0.25">
      <c r="B1852" s="718" t="s">
        <v>6</v>
      </c>
      <c r="C1852" s="689" t="s">
        <v>2196</v>
      </c>
      <c r="D1852" s="107" t="s">
        <v>1311</v>
      </c>
      <c r="E1852" s="747">
        <v>100</v>
      </c>
      <c r="F1852" s="747">
        <v>0</v>
      </c>
      <c r="G1852" s="747">
        <v>0</v>
      </c>
      <c r="H1852" s="743">
        <v>0</v>
      </c>
      <c r="I1852" s="747">
        <v>0</v>
      </c>
      <c r="J1852" s="747">
        <v>260</v>
      </c>
      <c r="K1852" s="747">
        <v>0</v>
      </c>
      <c r="L1852" s="747">
        <v>0</v>
      </c>
      <c r="M1852" s="743">
        <v>0</v>
      </c>
      <c r="N1852" s="747">
        <v>0</v>
      </c>
    </row>
    <row r="1853" spans="2:14" x14ac:dyDescent="0.25">
      <c r="B1853" s="718" t="s">
        <v>6</v>
      </c>
      <c r="C1853" s="689" t="s">
        <v>1312</v>
      </c>
      <c r="D1853" s="107" t="s">
        <v>1313</v>
      </c>
      <c r="E1853" s="747">
        <v>40</v>
      </c>
      <c r="F1853" s="747">
        <v>0</v>
      </c>
      <c r="G1853" s="747">
        <v>0</v>
      </c>
      <c r="H1853" s="743">
        <v>0</v>
      </c>
      <c r="I1853" s="747">
        <v>0</v>
      </c>
      <c r="J1853" s="747">
        <v>200</v>
      </c>
      <c r="K1853" s="747">
        <v>0</v>
      </c>
      <c r="L1853" s="747">
        <v>0</v>
      </c>
      <c r="M1853" s="743">
        <v>0</v>
      </c>
      <c r="N1853" s="747">
        <v>0</v>
      </c>
    </row>
    <row r="1854" spans="2:14" x14ac:dyDescent="0.25">
      <c r="B1854" s="718" t="s">
        <v>6</v>
      </c>
      <c r="C1854" s="689" t="s">
        <v>2197</v>
      </c>
      <c r="D1854" s="107" t="s">
        <v>1314</v>
      </c>
      <c r="E1854" s="747">
        <v>10</v>
      </c>
      <c r="F1854" s="747">
        <v>20</v>
      </c>
      <c r="G1854" s="747">
        <v>0</v>
      </c>
      <c r="H1854" s="743">
        <v>0</v>
      </c>
      <c r="I1854" s="747">
        <v>0</v>
      </c>
      <c r="J1854" s="747">
        <v>20</v>
      </c>
      <c r="K1854" s="747">
        <v>80</v>
      </c>
      <c r="L1854" s="747">
        <v>0</v>
      </c>
      <c r="M1854" s="743">
        <v>0</v>
      </c>
      <c r="N1854" s="747">
        <v>0</v>
      </c>
    </row>
    <row r="1855" spans="2:14" x14ac:dyDescent="0.25">
      <c r="B1855" s="718" t="s">
        <v>6</v>
      </c>
      <c r="C1855" s="689" t="s">
        <v>561</v>
      </c>
      <c r="D1855" s="107"/>
      <c r="E1855" s="747">
        <v>0</v>
      </c>
      <c r="F1855" s="747">
        <v>0</v>
      </c>
      <c r="G1855" s="747">
        <v>0</v>
      </c>
      <c r="H1855" s="743">
        <v>0</v>
      </c>
      <c r="I1855" s="747">
        <v>0</v>
      </c>
      <c r="J1855" s="747">
        <v>45</v>
      </c>
      <c r="K1855" s="747">
        <v>0</v>
      </c>
      <c r="L1855" s="747">
        <v>0</v>
      </c>
      <c r="M1855" s="743">
        <v>0</v>
      </c>
      <c r="N1855" s="747">
        <v>0</v>
      </c>
    </row>
    <row r="1856" spans="2:14" x14ac:dyDescent="0.25">
      <c r="B1856" s="718" t="s">
        <v>6</v>
      </c>
      <c r="C1856" s="689" t="s">
        <v>2198</v>
      </c>
      <c r="D1856" s="107" t="s">
        <v>1315</v>
      </c>
      <c r="E1856" s="747">
        <v>10</v>
      </c>
      <c r="F1856" s="747">
        <v>0</v>
      </c>
      <c r="G1856" s="747">
        <v>0</v>
      </c>
      <c r="H1856" s="743">
        <v>0</v>
      </c>
      <c r="I1856" s="747">
        <v>0</v>
      </c>
      <c r="J1856" s="747">
        <v>20</v>
      </c>
      <c r="K1856" s="747">
        <v>0</v>
      </c>
      <c r="L1856" s="747">
        <v>0</v>
      </c>
      <c r="M1856" s="743">
        <v>0</v>
      </c>
      <c r="N1856" s="747">
        <v>0</v>
      </c>
    </row>
    <row r="1857" spans="2:14" x14ac:dyDescent="0.25">
      <c r="B1857" s="718" t="s">
        <v>6</v>
      </c>
      <c r="C1857" s="689" t="s">
        <v>2199</v>
      </c>
      <c r="D1857" s="107" t="s">
        <v>1316</v>
      </c>
      <c r="E1857" s="747">
        <v>100</v>
      </c>
      <c r="F1857" s="747">
        <v>0</v>
      </c>
      <c r="G1857" s="747">
        <v>0</v>
      </c>
      <c r="H1857" s="743">
        <v>0</v>
      </c>
      <c r="I1857" s="747">
        <v>0</v>
      </c>
      <c r="J1857" s="747">
        <v>120</v>
      </c>
      <c r="K1857" s="747">
        <v>0</v>
      </c>
      <c r="L1857" s="747">
        <v>0</v>
      </c>
      <c r="M1857" s="743">
        <v>0</v>
      </c>
      <c r="N1857" s="747">
        <v>0</v>
      </c>
    </row>
    <row r="1858" spans="2:14" x14ac:dyDescent="0.25">
      <c r="B1858" s="718" t="s">
        <v>6</v>
      </c>
      <c r="C1858" s="689" t="s">
        <v>1317</v>
      </c>
      <c r="D1858" s="107" t="s">
        <v>1318</v>
      </c>
      <c r="E1858" s="747">
        <v>120</v>
      </c>
      <c r="F1858" s="747">
        <v>0</v>
      </c>
      <c r="G1858" s="747">
        <v>0</v>
      </c>
      <c r="H1858" s="743">
        <v>0</v>
      </c>
      <c r="I1858" s="747">
        <v>0</v>
      </c>
      <c r="J1858" s="747">
        <v>260</v>
      </c>
      <c r="K1858" s="747">
        <v>0</v>
      </c>
      <c r="L1858" s="747">
        <v>0</v>
      </c>
      <c r="M1858" s="743">
        <v>0</v>
      </c>
      <c r="N1858" s="747">
        <v>0</v>
      </c>
    </row>
    <row r="1859" spans="2:14" x14ac:dyDescent="0.25">
      <c r="B1859" s="718" t="s">
        <v>6</v>
      </c>
      <c r="C1859" s="689" t="s">
        <v>957</v>
      </c>
      <c r="D1859" s="107" t="s">
        <v>958</v>
      </c>
      <c r="E1859" s="747">
        <v>0</v>
      </c>
      <c r="F1859" s="747">
        <v>0</v>
      </c>
      <c r="G1859" s="747">
        <v>0</v>
      </c>
      <c r="H1859" s="743">
        <v>0</v>
      </c>
      <c r="I1859" s="747">
        <v>0</v>
      </c>
      <c r="J1859" s="747">
        <v>20</v>
      </c>
      <c r="K1859" s="747">
        <v>0</v>
      </c>
      <c r="L1859" s="747">
        <v>0</v>
      </c>
      <c r="M1859" s="743">
        <v>0</v>
      </c>
      <c r="N1859" s="747">
        <v>0</v>
      </c>
    </row>
    <row r="1860" spans="2:14" x14ac:dyDescent="0.25">
      <c r="B1860" s="718" t="s">
        <v>6</v>
      </c>
      <c r="C1860" s="689" t="s">
        <v>2200</v>
      </c>
      <c r="D1860" s="107" t="s">
        <v>960</v>
      </c>
      <c r="E1860" s="747">
        <v>20</v>
      </c>
      <c r="F1860" s="747">
        <v>20</v>
      </c>
      <c r="G1860" s="747">
        <v>0</v>
      </c>
      <c r="H1860" s="743">
        <v>0</v>
      </c>
      <c r="I1860" s="747">
        <v>0</v>
      </c>
      <c r="J1860" s="747">
        <v>30</v>
      </c>
      <c r="K1860" s="747">
        <v>80</v>
      </c>
      <c r="L1860" s="747">
        <v>0</v>
      </c>
      <c r="M1860" s="743">
        <v>0</v>
      </c>
      <c r="N1860" s="747">
        <v>0</v>
      </c>
    </row>
    <row r="1861" spans="2:14" x14ac:dyDescent="0.25">
      <c r="B1861" s="718" t="s">
        <v>6</v>
      </c>
      <c r="C1861" s="689" t="s">
        <v>2201</v>
      </c>
      <c r="D1861" s="107" t="s">
        <v>961</v>
      </c>
      <c r="E1861" s="747">
        <v>20</v>
      </c>
      <c r="F1861" s="747">
        <v>20</v>
      </c>
      <c r="G1861" s="747">
        <v>0</v>
      </c>
      <c r="H1861" s="743">
        <v>0</v>
      </c>
      <c r="I1861" s="747">
        <v>0</v>
      </c>
      <c r="J1861" s="747">
        <v>65</v>
      </c>
      <c r="K1861" s="747">
        <v>80</v>
      </c>
      <c r="L1861" s="747">
        <v>0</v>
      </c>
      <c r="M1861" s="743">
        <v>0</v>
      </c>
      <c r="N1861" s="747">
        <v>0</v>
      </c>
    </row>
    <row r="1862" spans="2:14" s="517" customFormat="1" x14ac:dyDescent="0.25">
      <c r="B1862" s="523" t="s">
        <v>1929</v>
      </c>
      <c r="C1862" s="679" t="s">
        <v>1926</v>
      </c>
      <c r="D1862" s="331" t="s">
        <v>37</v>
      </c>
      <c r="E1862" s="747">
        <v>2</v>
      </c>
      <c r="F1862" s="747">
        <v>0</v>
      </c>
      <c r="G1862" s="747">
        <v>0</v>
      </c>
      <c r="H1862" s="743">
        <v>0</v>
      </c>
      <c r="I1862" s="747">
        <v>0</v>
      </c>
      <c r="J1862" s="747">
        <v>6</v>
      </c>
      <c r="K1862" s="747">
        <v>0</v>
      </c>
      <c r="L1862" s="747">
        <v>0</v>
      </c>
      <c r="M1862" s="743">
        <v>0</v>
      </c>
      <c r="N1862" s="747">
        <v>0</v>
      </c>
    </row>
    <row r="1863" spans="2:14" s="517" customFormat="1" x14ac:dyDescent="0.25">
      <c r="B1863" s="521" t="s">
        <v>1929</v>
      </c>
      <c r="C1863" s="679" t="s">
        <v>1927</v>
      </c>
      <c r="D1863" s="331" t="s">
        <v>37</v>
      </c>
      <c r="E1863" s="747">
        <v>2</v>
      </c>
      <c r="F1863" s="747">
        <v>0</v>
      </c>
      <c r="G1863" s="747">
        <v>0</v>
      </c>
      <c r="H1863" s="743">
        <v>0</v>
      </c>
      <c r="I1863" s="747">
        <v>0</v>
      </c>
      <c r="J1863" s="747">
        <v>6</v>
      </c>
      <c r="K1863" s="747">
        <v>0</v>
      </c>
      <c r="L1863" s="747">
        <v>0</v>
      </c>
      <c r="M1863" s="743">
        <v>0</v>
      </c>
      <c r="N1863" s="747">
        <v>0</v>
      </c>
    </row>
    <row r="1864" spans="2:14" s="517" customFormat="1" x14ac:dyDescent="0.25">
      <c r="B1864" s="522" t="s">
        <v>1929</v>
      </c>
      <c r="C1864" s="709" t="s">
        <v>1928</v>
      </c>
      <c r="D1864" s="331" t="s">
        <v>37</v>
      </c>
      <c r="E1864" s="747">
        <v>6</v>
      </c>
      <c r="F1864" s="747">
        <v>0</v>
      </c>
      <c r="G1864" s="747">
        <v>0</v>
      </c>
      <c r="H1864" s="743">
        <v>0</v>
      </c>
      <c r="I1864" s="747">
        <v>0</v>
      </c>
      <c r="J1864" s="747">
        <v>12</v>
      </c>
      <c r="K1864" s="747">
        <v>0</v>
      </c>
      <c r="L1864" s="747">
        <v>0</v>
      </c>
      <c r="M1864" s="743">
        <v>0</v>
      </c>
      <c r="N1864" s="747">
        <v>0</v>
      </c>
    </row>
    <row r="1865" spans="2:14" x14ac:dyDescent="0.25">
      <c r="B1865" s="521" t="s">
        <v>2373</v>
      </c>
      <c r="C1865" s="725" t="s">
        <v>2363</v>
      </c>
      <c r="D1865" s="655" t="s">
        <v>37</v>
      </c>
      <c r="E1865" s="747"/>
      <c r="F1865" s="747"/>
      <c r="G1865" s="747"/>
      <c r="H1865" s="743"/>
      <c r="I1865" s="747"/>
      <c r="J1865" s="747"/>
      <c r="K1865" s="747"/>
      <c r="L1865" s="747"/>
      <c r="M1865" s="743"/>
      <c r="N1865" s="747">
        <v>4</v>
      </c>
    </row>
    <row r="1866" spans="2:14" x14ac:dyDescent="0.25">
      <c r="B1866" s="521" t="s">
        <v>2373</v>
      </c>
      <c r="C1866" s="725" t="s">
        <v>2364</v>
      </c>
      <c r="D1866" s="655" t="s">
        <v>37</v>
      </c>
      <c r="E1866" s="747"/>
      <c r="F1866" s="747"/>
      <c r="G1866" s="747"/>
      <c r="H1866" s="743"/>
      <c r="I1866" s="747"/>
      <c r="J1866" s="747"/>
      <c r="K1866" s="747"/>
      <c r="L1866" s="747"/>
      <c r="M1866" s="743"/>
      <c r="N1866" s="747"/>
    </row>
    <row r="1867" spans="2:14" x14ac:dyDescent="0.25">
      <c r="B1867" s="521" t="s">
        <v>2373</v>
      </c>
      <c r="C1867" s="725" t="s">
        <v>2437</v>
      </c>
      <c r="D1867" s="655" t="s">
        <v>34</v>
      </c>
      <c r="E1867" s="747"/>
      <c r="F1867" s="747"/>
      <c r="G1867" s="747"/>
      <c r="H1867" s="743"/>
      <c r="I1867" s="747"/>
      <c r="J1867" s="747"/>
      <c r="K1867" s="747"/>
      <c r="L1867" s="747"/>
      <c r="M1867" s="743"/>
      <c r="N1867" s="747">
        <v>4</v>
      </c>
    </row>
    <row r="1868" spans="2:14" s="517" customFormat="1" x14ac:dyDescent="0.25">
      <c r="B1868" s="521" t="s">
        <v>2373</v>
      </c>
      <c r="C1868" s="725" t="s">
        <v>2365</v>
      </c>
      <c r="D1868" s="655" t="s">
        <v>37</v>
      </c>
      <c r="E1868" s="747">
        <v>0</v>
      </c>
      <c r="F1868" s="747">
        <v>0</v>
      </c>
      <c r="G1868" s="747">
        <v>0</v>
      </c>
      <c r="H1868" s="743">
        <v>0</v>
      </c>
      <c r="I1868" s="747">
        <v>6</v>
      </c>
      <c r="J1868" s="747">
        <v>0</v>
      </c>
      <c r="K1868" s="747">
        <v>0</v>
      </c>
      <c r="L1868" s="747">
        <v>0</v>
      </c>
      <c r="M1868" s="743">
        <v>0</v>
      </c>
      <c r="N1868" s="747">
        <v>8</v>
      </c>
    </row>
    <row r="1869" spans="2:14" x14ac:dyDescent="0.25">
      <c r="B1869" s="521" t="s">
        <v>2373</v>
      </c>
      <c r="C1869" s="688" t="s">
        <v>715</v>
      </c>
      <c r="D1869" s="655" t="s">
        <v>37</v>
      </c>
      <c r="E1869" s="747">
        <v>0</v>
      </c>
      <c r="F1869" s="747">
        <v>0</v>
      </c>
      <c r="G1869" s="747">
        <v>0</v>
      </c>
      <c r="H1869" s="743">
        <v>0</v>
      </c>
      <c r="I1869" s="747">
        <v>2</v>
      </c>
      <c r="J1869" s="747">
        <v>0</v>
      </c>
      <c r="K1869" s="747">
        <v>0</v>
      </c>
      <c r="L1869" s="747">
        <v>0</v>
      </c>
      <c r="M1869" s="743">
        <v>0</v>
      </c>
      <c r="N1869" s="747">
        <v>0</v>
      </c>
    </row>
    <row r="1870" spans="2:14" x14ac:dyDescent="0.25">
      <c r="B1870" s="521" t="s">
        <v>2373</v>
      </c>
      <c r="C1870" s="688" t="s">
        <v>1381</v>
      </c>
      <c r="D1870" s="655" t="s">
        <v>37</v>
      </c>
      <c r="E1870" s="747">
        <v>0</v>
      </c>
      <c r="F1870" s="747">
        <v>0</v>
      </c>
      <c r="G1870" s="747">
        <v>0</v>
      </c>
      <c r="H1870" s="743">
        <v>0</v>
      </c>
      <c r="I1870" s="747">
        <v>1</v>
      </c>
      <c r="J1870" s="747">
        <v>0</v>
      </c>
      <c r="K1870" s="747">
        <v>0</v>
      </c>
      <c r="L1870" s="747">
        <v>5</v>
      </c>
      <c r="M1870" s="743">
        <v>0</v>
      </c>
      <c r="N1870" s="747">
        <v>0</v>
      </c>
    </row>
    <row r="1871" spans="2:14" x14ac:dyDescent="0.25">
      <c r="B1871" s="521" t="s">
        <v>2373</v>
      </c>
      <c r="C1871" s="688" t="s">
        <v>1382</v>
      </c>
      <c r="D1871" s="655" t="s">
        <v>37</v>
      </c>
      <c r="E1871" s="747">
        <v>0</v>
      </c>
      <c r="F1871" s="747">
        <v>0</v>
      </c>
      <c r="G1871" s="747">
        <v>0</v>
      </c>
      <c r="H1871" s="743">
        <v>0</v>
      </c>
      <c r="I1871" s="747">
        <v>2</v>
      </c>
      <c r="J1871" s="747">
        <v>0</v>
      </c>
      <c r="K1871" s="747">
        <v>0</v>
      </c>
      <c r="L1871" s="747">
        <v>0</v>
      </c>
      <c r="M1871" s="743">
        <v>0</v>
      </c>
      <c r="N1871" s="747">
        <v>6</v>
      </c>
    </row>
    <row r="1872" spans="2:14" x14ac:dyDescent="0.25">
      <c r="B1872" s="521" t="s">
        <v>2373</v>
      </c>
      <c r="C1872" s="688" t="s">
        <v>1383</v>
      </c>
      <c r="D1872" s="655" t="s">
        <v>37</v>
      </c>
      <c r="E1872" s="747">
        <v>0</v>
      </c>
      <c r="F1872" s="747">
        <v>0</v>
      </c>
      <c r="G1872" s="747">
        <v>0</v>
      </c>
      <c r="H1872" s="743">
        <v>0</v>
      </c>
      <c r="I1872" s="747">
        <v>0</v>
      </c>
      <c r="J1872" s="747">
        <v>0</v>
      </c>
      <c r="K1872" s="747">
        <v>0</v>
      </c>
      <c r="L1872" s="747">
        <v>0</v>
      </c>
      <c r="M1872" s="743">
        <v>0</v>
      </c>
      <c r="N1872" s="747">
        <v>0</v>
      </c>
    </row>
    <row r="1873" spans="2:14" s="517" customFormat="1" x14ac:dyDescent="0.25">
      <c r="B1873" s="521" t="s">
        <v>2373</v>
      </c>
      <c r="C1873" s="688" t="s">
        <v>1384</v>
      </c>
      <c r="D1873" s="655" t="s">
        <v>37</v>
      </c>
      <c r="E1873" s="747">
        <v>0</v>
      </c>
      <c r="F1873" s="747">
        <v>0</v>
      </c>
      <c r="G1873" s="747">
        <v>0</v>
      </c>
      <c r="H1873" s="743">
        <v>0</v>
      </c>
      <c r="I1873" s="747">
        <v>2</v>
      </c>
      <c r="J1873" s="747">
        <v>0</v>
      </c>
      <c r="K1873" s="747">
        <v>0</v>
      </c>
      <c r="L1873" s="747">
        <v>0</v>
      </c>
      <c r="M1873" s="743">
        <v>0</v>
      </c>
      <c r="N1873" s="747">
        <v>0</v>
      </c>
    </row>
    <row r="1874" spans="2:14" x14ac:dyDescent="0.25">
      <c r="B1874" s="521" t="s">
        <v>2373</v>
      </c>
      <c r="C1874" s="688" t="s">
        <v>2436</v>
      </c>
      <c r="D1874" s="655" t="s">
        <v>716</v>
      </c>
      <c r="E1874" s="747">
        <v>0</v>
      </c>
      <c r="F1874" s="747">
        <v>0</v>
      </c>
      <c r="G1874" s="747">
        <v>0</v>
      </c>
      <c r="H1874" s="743">
        <v>0</v>
      </c>
      <c r="I1874" s="747">
        <v>30</v>
      </c>
      <c r="J1874" s="747">
        <v>0</v>
      </c>
      <c r="K1874" s="747">
        <v>0</v>
      </c>
      <c r="L1874" s="747">
        <v>0</v>
      </c>
      <c r="M1874" s="743">
        <v>0</v>
      </c>
      <c r="N1874" s="747">
        <v>40</v>
      </c>
    </row>
    <row r="1875" spans="2:14" x14ac:dyDescent="0.25">
      <c r="B1875" s="521" t="s">
        <v>2373</v>
      </c>
      <c r="C1875" s="688" t="s">
        <v>1386</v>
      </c>
      <c r="D1875" s="655" t="s">
        <v>37</v>
      </c>
      <c r="E1875" s="747">
        <v>0</v>
      </c>
      <c r="F1875" s="747">
        <v>0</v>
      </c>
      <c r="G1875" s="747">
        <v>0</v>
      </c>
      <c r="H1875" s="743">
        <v>0</v>
      </c>
      <c r="I1875" s="747">
        <v>7</v>
      </c>
      <c r="J1875" s="747">
        <v>0</v>
      </c>
      <c r="K1875" s="747">
        <v>0</v>
      </c>
      <c r="L1875" s="747">
        <v>0</v>
      </c>
      <c r="M1875" s="743">
        <v>0</v>
      </c>
      <c r="N1875" s="747">
        <v>12</v>
      </c>
    </row>
    <row r="1876" spans="2:14" x14ac:dyDescent="0.25">
      <c r="B1876" s="521" t="s">
        <v>2373</v>
      </c>
      <c r="C1876" s="688" t="s">
        <v>1387</v>
      </c>
      <c r="D1876" s="655" t="s">
        <v>32</v>
      </c>
      <c r="E1876" s="747">
        <v>0</v>
      </c>
      <c r="F1876" s="747">
        <v>0</v>
      </c>
      <c r="G1876" s="747">
        <v>0</v>
      </c>
      <c r="H1876" s="743">
        <v>0</v>
      </c>
      <c r="I1876" s="747">
        <v>0</v>
      </c>
      <c r="J1876" s="747">
        <v>0</v>
      </c>
      <c r="K1876" s="747">
        <v>0</v>
      </c>
      <c r="L1876" s="747">
        <v>0</v>
      </c>
      <c r="M1876" s="743">
        <v>0</v>
      </c>
      <c r="N1876" s="747">
        <v>0</v>
      </c>
    </row>
    <row r="1877" spans="2:14" x14ac:dyDescent="0.25">
      <c r="B1877" s="521" t="s">
        <v>2373</v>
      </c>
      <c r="C1877" s="688" t="s">
        <v>1376</v>
      </c>
      <c r="D1877" s="655" t="s">
        <v>62</v>
      </c>
      <c r="E1877" s="747">
        <v>20</v>
      </c>
      <c r="F1877" s="747">
        <v>0</v>
      </c>
      <c r="G1877" s="747">
        <v>10</v>
      </c>
      <c r="H1877" s="743">
        <v>0</v>
      </c>
      <c r="I1877" s="747">
        <v>2</v>
      </c>
      <c r="J1877" s="747">
        <v>100</v>
      </c>
      <c r="K1877" s="747">
        <v>0</v>
      </c>
      <c r="L1877" s="747">
        <v>15</v>
      </c>
      <c r="M1877" s="743">
        <v>0</v>
      </c>
      <c r="N1877" s="747">
        <v>5</v>
      </c>
    </row>
    <row r="1878" spans="2:14" x14ac:dyDescent="0.25">
      <c r="B1878" s="521" t="s">
        <v>2373</v>
      </c>
      <c r="C1878" s="688" t="s">
        <v>2438</v>
      </c>
      <c r="D1878" s="655" t="s">
        <v>34</v>
      </c>
      <c r="E1878" s="747"/>
      <c r="F1878" s="747"/>
      <c r="G1878" s="747"/>
      <c r="H1878" s="743"/>
      <c r="I1878" s="747"/>
      <c r="J1878" s="747"/>
      <c r="K1878" s="747"/>
      <c r="L1878" s="747"/>
      <c r="M1878" s="743"/>
      <c r="N1878" s="747">
        <v>4</v>
      </c>
    </row>
    <row r="1879" spans="2:14" ht="30" x14ac:dyDescent="0.25">
      <c r="B1879" s="521" t="s">
        <v>2373</v>
      </c>
      <c r="C1879" s="688" t="s">
        <v>2428</v>
      </c>
      <c r="D1879" s="655" t="s">
        <v>37</v>
      </c>
      <c r="E1879" s="747">
        <v>50</v>
      </c>
      <c r="F1879" s="747">
        <v>0</v>
      </c>
      <c r="G1879" s="747">
        <v>0</v>
      </c>
      <c r="H1879" s="743">
        <v>0</v>
      </c>
      <c r="I1879" s="747">
        <v>2</v>
      </c>
      <c r="J1879" s="747">
        <v>0</v>
      </c>
      <c r="K1879" s="747">
        <v>0</v>
      </c>
      <c r="L1879" s="747">
        <v>50</v>
      </c>
      <c r="M1879" s="743">
        <v>0</v>
      </c>
      <c r="N1879" s="747">
        <v>20</v>
      </c>
    </row>
    <row r="1880" spans="2:14" x14ac:dyDescent="0.25">
      <c r="B1880" s="521" t="s">
        <v>2373</v>
      </c>
      <c r="C1880" s="688" t="s">
        <v>2427</v>
      </c>
      <c r="D1880" s="655" t="s">
        <v>34</v>
      </c>
      <c r="E1880" s="747"/>
      <c r="F1880" s="747"/>
      <c r="G1880" s="747"/>
      <c r="H1880" s="743"/>
      <c r="I1880" s="747"/>
      <c r="J1880" s="747"/>
      <c r="K1880" s="747"/>
      <c r="L1880" s="747"/>
      <c r="M1880" s="743"/>
      <c r="N1880" s="747">
        <v>10</v>
      </c>
    </row>
    <row r="1881" spans="2:14" x14ac:dyDescent="0.25">
      <c r="B1881" s="521" t="s">
        <v>2373</v>
      </c>
      <c r="C1881" s="688" t="s">
        <v>1378</v>
      </c>
      <c r="D1881" s="655" t="s">
        <v>37</v>
      </c>
      <c r="E1881" s="747">
        <v>6</v>
      </c>
      <c r="F1881" s="747">
        <v>20</v>
      </c>
      <c r="G1881" s="747">
        <v>10</v>
      </c>
      <c r="H1881" s="743">
        <v>0</v>
      </c>
      <c r="I1881" s="747">
        <v>0</v>
      </c>
      <c r="J1881" s="747">
        <v>35</v>
      </c>
      <c r="K1881" s="747">
        <v>50</v>
      </c>
      <c r="L1881" s="747">
        <v>20</v>
      </c>
      <c r="M1881" s="743">
        <v>0</v>
      </c>
      <c r="N1881" s="747">
        <v>4</v>
      </c>
    </row>
    <row r="1882" spans="2:14" x14ac:dyDescent="0.25">
      <c r="B1882" s="521" t="s">
        <v>2373</v>
      </c>
      <c r="C1882" s="688" t="s">
        <v>1379</v>
      </c>
      <c r="D1882" s="655" t="s">
        <v>37</v>
      </c>
      <c r="E1882" s="747">
        <v>15</v>
      </c>
      <c r="F1882" s="747">
        <v>0</v>
      </c>
      <c r="G1882" s="747">
        <v>0</v>
      </c>
      <c r="H1882" s="743">
        <v>9</v>
      </c>
      <c r="I1882" s="747">
        <v>2</v>
      </c>
      <c r="J1882" s="747">
        <v>35</v>
      </c>
      <c r="K1882" s="747">
        <v>0</v>
      </c>
      <c r="L1882" s="747">
        <v>20</v>
      </c>
      <c r="M1882" s="743">
        <v>14</v>
      </c>
      <c r="N1882" s="747">
        <v>5</v>
      </c>
    </row>
    <row r="1883" spans="2:14" ht="30" x14ac:dyDescent="0.25">
      <c r="B1883" s="521" t="s">
        <v>2373</v>
      </c>
      <c r="C1883" s="688" t="s">
        <v>2432</v>
      </c>
      <c r="D1883" s="655" t="s">
        <v>34</v>
      </c>
      <c r="E1883" s="747"/>
      <c r="F1883" s="747"/>
      <c r="G1883" s="747"/>
      <c r="H1883" s="743"/>
      <c r="I1883" s="747"/>
      <c r="J1883" s="747"/>
      <c r="K1883" s="747"/>
      <c r="L1883" s="747"/>
      <c r="M1883" s="743"/>
      <c r="N1883" s="747">
        <v>3</v>
      </c>
    </row>
    <row r="1884" spans="2:14" ht="30" x14ac:dyDescent="0.25">
      <c r="B1884" s="521" t="s">
        <v>2373</v>
      </c>
      <c r="C1884" s="688" t="s">
        <v>2431</v>
      </c>
      <c r="D1884" s="655" t="s">
        <v>34</v>
      </c>
      <c r="E1884" s="747"/>
      <c r="F1884" s="747"/>
      <c r="G1884" s="747"/>
      <c r="H1884" s="743"/>
      <c r="I1884" s="747"/>
      <c r="J1884" s="747"/>
      <c r="K1884" s="747"/>
      <c r="L1884" s="747"/>
      <c r="M1884" s="743"/>
      <c r="N1884" s="747">
        <v>3</v>
      </c>
    </row>
    <row r="1885" spans="2:14" x14ac:dyDescent="0.25">
      <c r="B1885" s="521" t="s">
        <v>2373</v>
      </c>
      <c r="C1885" s="688" t="s">
        <v>2429</v>
      </c>
      <c r="D1885" s="655" t="s">
        <v>37</v>
      </c>
      <c r="E1885" s="747"/>
      <c r="F1885" s="747"/>
      <c r="G1885" s="747"/>
      <c r="H1885" s="743"/>
      <c r="I1885" s="747">
        <v>2</v>
      </c>
      <c r="J1885" s="747"/>
      <c r="K1885" s="747"/>
      <c r="L1885" s="747"/>
      <c r="M1885" s="743"/>
      <c r="N1885" s="747">
        <v>5</v>
      </c>
    </row>
    <row r="1886" spans="2:14" x14ac:dyDescent="0.25">
      <c r="B1886" s="521" t="s">
        <v>2373</v>
      </c>
      <c r="C1886" s="729" t="s">
        <v>2430</v>
      </c>
      <c r="D1886" s="655" t="s">
        <v>34</v>
      </c>
      <c r="E1886" s="747"/>
      <c r="F1886" s="747"/>
      <c r="G1886" s="747"/>
      <c r="H1886" s="743"/>
      <c r="I1886" s="747"/>
      <c r="J1886" s="747"/>
      <c r="K1886" s="747"/>
      <c r="L1886" s="747"/>
      <c r="M1886" s="743"/>
      <c r="N1886" s="747"/>
    </row>
    <row r="1887" spans="2:14" x14ac:dyDescent="0.25">
      <c r="B1887" s="521" t="s">
        <v>2373</v>
      </c>
      <c r="C1887" s="688" t="s">
        <v>2433</v>
      </c>
      <c r="D1887" s="655" t="s">
        <v>34</v>
      </c>
      <c r="E1887" s="747"/>
      <c r="F1887" s="747"/>
      <c r="G1887" s="747"/>
      <c r="H1887" s="743"/>
      <c r="I1887" s="747"/>
      <c r="J1887" s="747"/>
      <c r="K1887" s="747"/>
      <c r="L1887" s="747"/>
      <c r="M1887" s="743"/>
      <c r="N1887" s="747">
        <v>10</v>
      </c>
    </row>
    <row r="1888" spans="2:14" x14ac:dyDescent="0.25">
      <c r="B1888" s="521" t="s">
        <v>2373</v>
      </c>
      <c r="C1888" s="346" t="s">
        <v>2215</v>
      </c>
      <c r="D1888" s="655" t="s">
        <v>34</v>
      </c>
      <c r="E1888" s="747"/>
      <c r="F1888" s="747"/>
      <c r="G1888" s="747"/>
      <c r="H1888" s="743"/>
      <c r="I1888" s="747"/>
      <c r="J1888" s="747"/>
      <c r="K1888" s="747"/>
      <c r="L1888" s="747"/>
      <c r="M1888" s="743"/>
      <c r="N1888" s="747">
        <v>10</v>
      </c>
    </row>
    <row r="1889" spans="2:14" x14ac:dyDescent="0.25">
      <c r="B1889" s="521" t="s">
        <v>2373</v>
      </c>
      <c r="C1889" s="688" t="s">
        <v>1380</v>
      </c>
      <c r="D1889" s="655" t="s">
        <v>37</v>
      </c>
      <c r="E1889" s="747">
        <v>4</v>
      </c>
      <c r="F1889" s="747">
        <v>0</v>
      </c>
      <c r="G1889" s="747">
        <v>0</v>
      </c>
      <c r="H1889" s="743">
        <v>0</v>
      </c>
      <c r="I1889" s="747">
        <v>0</v>
      </c>
      <c r="J1889" s="747">
        <v>20</v>
      </c>
      <c r="K1889" s="747">
        <v>20</v>
      </c>
      <c r="L1889" s="747">
        <v>0</v>
      </c>
      <c r="M1889" s="743">
        <v>0</v>
      </c>
      <c r="N1889" s="747">
        <v>0</v>
      </c>
    </row>
    <row r="1890" spans="2:14" x14ac:dyDescent="0.25">
      <c r="B1890" s="521" t="s">
        <v>2373</v>
      </c>
      <c r="C1890" s="688" t="s">
        <v>2220</v>
      </c>
      <c r="D1890" s="655" t="s">
        <v>34</v>
      </c>
      <c r="E1890" s="747"/>
      <c r="F1890" s="747"/>
      <c r="G1890" s="747"/>
      <c r="H1890" s="743"/>
      <c r="I1890" s="747">
        <v>1</v>
      </c>
      <c r="J1890" s="747"/>
      <c r="K1890" s="747"/>
      <c r="L1890" s="747"/>
      <c r="M1890" s="743"/>
      <c r="N1890" s="747">
        <v>4</v>
      </c>
    </row>
    <row r="1891" spans="2:14" x14ac:dyDescent="0.25">
      <c r="B1891" s="527" t="s">
        <v>2373</v>
      </c>
      <c r="C1891" s="710" t="s">
        <v>2434</v>
      </c>
      <c r="D1891" s="655" t="s">
        <v>37</v>
      </c>
      <c r="E1891" s="747"/>
      <c r="F1891" s="747"/>
      <c r="G1891" s="747"/>
      <c r="H1891" s="743"/>
      <c r="I1891" s="747">
        <v>1</v>
      </c>
      <c r="J1891" s="747"/>
      <c r="K1891" s="747"/>
      <c r="L1891" s="747"/>
      <c r="M1891" s="743"/>
      <c r="N1891" s="747">
        <v>10</v>
      </c>
    </row>
    <row r="1892" spans="2:14" x14ac:dyDescent="0.25">
      <c r="B1892" s="527" t="s">
        <v>2373</v>
      </c>
      <c r="C1892" s="710" t="s">
        <v>2435</v>
      </c>
      <c r="D1892" s="655" t="s">
        <v>37</v>
      </c>
      <c r="E1892" s="747"/>
      <c r="F1892" s="747"/>
      <c r="G1892" s="747"/>
      <c r="H1892" s="743"/>
      <c r="I1892" s="747"/>
      <c r="J1892" s="747"/>
      <c r="K1892" s="747"/>
      <c r="L1892" s="747"/>
      <c r="M1892" s="743"/>
      <c r="N1892" s="747">
        <v>3</v>
      </c>
    </row>
    <row r="1893" spans="2:14" x14ac:dyDescent="0.25">
      <c r="B1893" s="527" t="s">
        <v>2373</v>
      </c>
      <c r="C1893" s="710" t="s">
        <v>2375</v>
      </c>
      <c r="D1893" s="655" t="s">
        <v>37</v>
      </c>
      <c r="E1893" s="747"/>
      <c r="F1893" s="747"/>
      <c r="G1893" s="747"/>
      <c r="H1893" s="743"/>
      <c r="I1893" s="747"/>
      <c r="J1893" s="747"/>
      <c r="K1893" s="747"/>
      <c r="L1893" s="747"/>
      <c r="M1893" s="743"/>
      <c r="N1893" s="747">
        <v>3</v>
      </c>
    </row>
    <row r="1894" spans="2:14" x14ac:dyDescent="0.25">
      <c r="B1894" s="527" t="s">
        <v>2373</v>
      </c>
      <c r="C1894" s="710" t="s">
        <v>2374</v>
      </c>
      <c r="D1894" s="655" t="s">
        <v>37</v>
      </c>
      <c r="E1894" s="747"/>
      <c r="F1894" s="747"/>
      <c r="G1894" s="747"/>
      <c r="H1894" s="743"/>
      <c r="I1894" s="747">
        <v>1</v>
      </c>
      <c r="J1894" s="747"/>
      <c r="K1894" s="747"/>
      <c r="L1894" s="747"/>
      <c r="M1894" s="743"/>
      <c r="N1894" s="747">
        <v>3</v>
      </c>
    </row>
    <row r="1895" spans="2:14" ht="18.75" x14ac:dyDescent="0.25">
      <c r="B1895" s="527" t="s">
        <v>2373</v>
      </c>
      <c r="C1895" s="700" t="s">
        <v>2376</v>
      </c>
      <c r="D1895" s="655" t="s">
        <v>2377</v>
      </c>
      <c r="E1895" s="747"/>
      <c r="F1895" s="747"/>
      <c r="G1895" s="747"/>
      <c r="H1895" s="743"/>
      <c r="I1895" s="747"/>
      <c r="J1895" s="747"/>
      <c r="K1895" s="747"/>
      <c r="L1895" s="747"/>
      <c r="M1895" s="743"/>
      <c r="N1895" s="747"/>
    </row>
    <row r="1896" spans="2:14" ht="18.75" x14ac:dyDescent="0.25">
      <c r="B1896" s="527" t="s">
        <v>2373</v>
      </c>
      <c r="C1896" s="688" t="s">
        <v>2444</v>
      </c>
      <c r="D1896" s="655" t="s">
        <v>2377</v>
      </c>
      <c r="E1896" s="747"/>
      <c r="F1896" s="747"/>
      <c r="G1896" s="747"/>
      <c r="H1896" s="743"/>
      <c r="I1896" s="747">
        <v>5</v>
      </c>
      <c r="J1896" s="747"/>
      <c r="K1896" s="747"/>
      <c r="L1896" s="747"/>
      <c r="M1896" s="743"/>
      <c r="N1896" s="747">
        <v>10</v>
      </c>
    </row>
    <row r="1897" spans="2:14" x14ac:dyDescent="0.25">
      <c r="B1897" s="527" t="s">
        <v>2373</v>
      </c>
      <c r="C1897" s="688" t="s">
        <v>2445</v>
      </c>
      <c r="D1897" s="655" t="s">
        <v>1638</v>
      </c>
      <c r="E1897" s="747"/>
      <c r="F1897" s="747"/>
      <c r="G1897" s="747"/>
      <c r="H1897" s="743"/>
      <c r="I1897" s="747">
        <v>83</v>
      </c>
      <c r="J1897" s="747"/>
      <c r="K1897" s="747"/>
      <c r="L1897" s="747"/>
      <c r="M1897" s="743"/>
      <c r="N1897" s="747">
        <v>40</v>
      </c>
    </row>
    <row r="1898" spans="2:14" x14ac:dyDescent="0.25">
      <c r="B1898" s="527" t="s">
        <v>2373</v>
      </c>
      <c r="C1898" s="688" t="s">
        <v>2446</v>
      </c>
      <c r="D1898" s="655" t="s">
        <v>34</v>
      </c>
      <c r="E1898" s="747"/>
      <c r="F1898" s="747"/>
      <c r="G1898" s="747"/>
      <c r="H1898" s="743"/>
      <c r="I1898" s="747">
        <v>36</v>
      </c>
      <c r="J1898" s="747"/>
      <c r="K1898" s="747"/>
      <c r="L1898" s="747"/>
      <c r="M1898" s="743"/>
      <c r="N1898" s="747">
        <v>20</v>
      </c>
    </row>
    <row r="1899" spans="2:14" x14ac:dyDescent="0.25">
      <c r="B1899" s="527" t="s">
        <v>2373</v>
      </c>
      <c r="C1899" s="688" t="s">
        <v>2447</v>
      </c>
      <c r="D1899" s="655" t="s">
        <v>1638</v>
      </c>
      <c r="E1899" s="747"/>
      <c r="F1899" s="747"/>
      <c r="G1899" s="747"/>
      <c r="H1899" s="743"/>
      <c r="I1899" s="747">
        <v>100</v>
      </c>
      <c r="J1899" s="747"/>
      <c r="K1899" s="747"/>
      <c r="L1899" s="747"/>
      <c r="M1899" s="743"/>
      <c r="N1899" s="747">
        <v>30</v>
      </c>
    </row>
    <row r="1900" spans="2:14" ht="18.75" x14ac:dyDescent="0.25">
      <c r="B1900" s="527" t="s">
        <v>2373</v>
      </c>
      <c r="C1900" s="688" t="s">
        <v>2378</v>
      </c>
      <c r="D1900" s="655" t="s">
        <v>2377</v>
      </c>
      <c r="E1900" s="747"/>
      <c r="F1900" s="747"/>
      <c r="G1900" s="747"/>
      <c r="H1900" s="743"/>
      <c r="I1900" s="747">
        <v>5</v>
      </c>
      <c r="J1900" s="747"/>
      <c r="K1900" s="747"/>
      <c r="L1900" s="747"/>
      <c r="M1900" s="743"/>
      <c r="N1900" s="747">
        <v>5</v>
      </c>
    </row>
    <row r="1901" spans="2:14" ht="18.75" x14ac:dyDescent="0.25">
      <c r="B1901" s="527" t="s">
        <v>2373</v>
      </c>
      <c r="C1901" s="711" t="s">
        <v>2248</v>
      </c>
      <c r="D1901" s="655" t="s">
        <v>2377</v>
      </c>
      <c r="E1901" s="747"/>
      <c r="F1901" s="747"/>
      <c r="G1901" s="747"/>
      <c r="H1901" s="743"/>
      <c r="I1901" s="747"/>
      <c r="J1901" s="747"/>
      <c r="K1901" s="747"/>
      <c r="L1901" s="747"/>
      <c r="M1901" s="743"/>
      <c r="N1901" s="747">
        <v>5</v>
      </c>
    </row>
    <row r="1902" spans="2:14" x14ac:dyDescent="0.25">
      <c r="B1902" s="521" t="s">
        <v>2373</v>
      </c>
      <c r="C1902" s="701" t="s">
        <v>833</v>
      </c>
      <c r="D1902" s="655" t="s">
        <v>37</v>
      </c>
      <c r="E1902" s="747">
        <v>20</v>
      </c>
      <c r="F1902" s="747">
        <v>0</v>
      </c>
      <c r="G1902" s="747">
        <v>50</v>
      </c>
      <c r="H1902" s="743">
        <v>0</v>
      </c>
      <c r="I1902" s="747">
        <v>5</v>
      </c>
      <c r="J1902" s="747">
        <v>120</v>
      </c>
      <c r="K1902" s="747">
        <v>20</v>
      </c>
      <c r="L1902" s="747">
        <v>30</v>
      </c>
      <c r="M1902" s="743">
        <v>10</v>
      </c>
      <c r="N1902" s="747">
        <v>40</v>
      </c>
    </row>
    <row r="1903" spans="2:14" x14ac:dyDescent="0.25">
      <c r="B1903" s="521" t="s">
        <v>2373</v>
      </c>
      <c r="C1903" s="701" t="s">
        <v>535</v>
      </c>
      <c r="D1903" s="655" t="s">
        <v>37</v>
      </c>
      <c r="E1903" s="747">
        <v>0</v>
      </c>
      <c r="F1903" s="747">
        <v>0</v>
      </c>
      <c r="G1903" s="747">
        <v>10</v>
      </c>
      <c r="H1903" s="743">
        <v>0</v>
      </c>
      <c r="I1903" s="747">
        <v>1</v>
      </c>
      <c r="J1903" s="747">
        <v>0</v>
      </c>
      <c r="K1903" s="747">
        <v>0</v>
      </c>
      <c r="L1903" s="747">
        <v>50</v>
      </c>
      <c r="M1903" s="743">
        <v>0</v>
      </c>
      <c r="N1903" s="747">
        <v>4</v>
      </c>
    </row>
    <row r="1904" spans="2:14" x14ac:dyDescent="0.25">
      <c r="B1904" s="521" t="s">
        <v>2373</v>
      </c>
      <c r="C1904" s="701" t="s">
        <v>816</v>
      </c>
      <c r="D1904" s="96" t="s">
        <v>686</v>
      </c>
      <c r="E1904" s="747">
        <v>0</v>
      </c>
      <c r="F1904" s="747">
        <v>0</v>
      </c>
      <c r="G1904" s="747">
        <v>0</v>
      </c>
      <c r="H1904" s="743">
        <v>0</v>
      </c>
      <c r="I1904" s="747">
        <v>0</v>
      </c>
      <c r="J1904" s="747">
        <v>0</v>
      </c>
      <c r="K1904" s="747">
        <v>0</v>
      </c>
      <c r="L1904" s="747">
        <v>0</v>
      </c>
      <c r="M1904" s="743">
        <v>0</v>
      </c>
      <c r="N1904" s="747">
        <v>0</v>
      </c>
    </row>
    <row r="1905" spans="2:14" x14ac:dyDescent="0.25">
      <c r="B1905" s="521" t="s">
        <v>2373</v>
      </c>
      <c r="C1905" s="701" t="s">
        <v>817</v>
      </c>
      <c r="D1905" s="96" t="s">
        <v>686</v>
      </c>
      <c r="E1905" s="747">
        <v>0</v>
      </c>
      <c r="F1905" s="747">
        <v>0</v>
      </c>
      <c r="G1905" s="747">
        <v>0</v>
      </c>
      <c r="H1905" s="743">
        <v>0</v>
      </c>
      <c r="I1905" s="747">
        <v>2</v>
      </c>
      <c r="J1905" s="747">
        <v>0</v>
      </c>
      <c r="K1905" s="747">
        <v>0</v>
      </c>
      <c r="L1905" s="747">
        <v>0</v>
      </c>
      <c r="M1905" s="743">
        <v>0</v>
      </c>
      <c r="N1905" s="747">
        <v>4</v>
      </c>
    </row>
    <row r="1906" spans="2:14" x14ac:dyDescent="0.25">
      <c r="B1906" s="521" t="s">
        <v>2373</v>
      </c>
      <c r="C1906" s="701" t="s">
        <v>813</v>
      </c>
      <c r="D1906" s="96" t="s">
        <v>686</v>
      </c>
      <c r="E1906" s="747">
        <v>0</v>
      </c>
      <c r="F1906" s="747">
        <v>0</v>
      </c>
      <c r="G1906" s="747">
        <v>0</v>
      </c>
      <c r="H1906" s="743">
        <v>6</v>
      </c>
      <c r="I1906" s="747">
        <v>0</v>
      </c>
      <c r="J1906" s="747">
        <v>0</v>
      </c>
      <c r="K1906" s="747">
        <v>0</v>
      </c>
      <c r="L1906" s="747">
        <v>0</v>
      </c>
      <c r="M1906" s="743">
        <v>16</v>
      </c>
      <c r="N1906" s="747">
        <v>0</v>
      </c>
    </row>
    <row r="1907" spans="2:14" x14ac:dyDescent="0.25">
      <c r="B1907" s="521" t="s">
        <v>2373</v>
      </c>
      <c r="C1907" s="701" t="s">
        <v>814</v>
      </c>
      <c r="D1907" s="96" t="s">
        <v>686</v>
      </c>
      <c r="E1907" s="747">
        <v>20</v>
      </c>
      <c r="F1907" s="747">
        <v>0</v>
      </c>
      <c r="G1907" s="747">
        <v>0</v>
      </c>
      <c r="H1907" s="743">
        <v>10</v>
      </c>
      <c r="I1907" s="747">
        <v>5</v>
      </c>
      <c r="J1907" s="747">
        <v>30</v>
      </c>
      <c r="K1907" s="747">
        <v>0</v>
      </c>
      <c r="L1907" s="747">
        <v>0</v>
      </c>
      <c r="M1907" s="743">
        <v>40</v>
      </c>
      <c r="N1907" s="747">
        <v>23</v>
      </c>
    </row>
    <row r="1908" spans="2:14" x14ac:dyDescent="0.25">
      <c r="B1908" s="521" t="s">
        <v>2373</v>
      </c>
      <c r="C1908" s="701" t="s">
        <v>815</v>
      </c>
      <c r="D1908" s="96" t="s">
        <v>686</v>
      </c>
      <c r="E1908" s="747">
        <v>0</v>
      </c>
      <c r="F1908" s="747">
        <v>0</v>
      </c>
      <c r="G1908" s="747">
        <v>0</v>
      </c>
      <c r="H1908" s="743">
        <v>4</v>
      </c>
      <c r="I1908" s="747">
        <v>0</v>
      </c>
      <c r="J1908" s="747">
        <v>0</v>
      </c>
      <c r="K1908" s="747">
        <v>0</v>
      </c>
      <c r="L1908" s="747">
        <v>0</v>
      </c>
      <c r="M1908" s="743">
        <v>20</v>
      </c>
      <c r="N1908" s="747">
        <v>0</v>
      </c>
    </row>
    <row r="1909" spans="2:14" x14ac:dyDescent="0.25">
      <c r="B1909" s="527" t="s">
        <v>2373</v>
      </c>
      <c r="C1909" s="701" t="s">
        <v>812</v>
      </c>
      <c r="D1909" s="96" t="s">
        <v>686</v>
      </c>
      <c r="E1909" s="747">
        <v>0</v>
      </c>
      <c r="F1909" s="747">
        <v>0</v>
      </c>
      <c r="G1909" s="747">
        <v>0</v>
      </c>
      <c r="H1909" s="743">
        <v>4</v>
      </c>
      <c r="I1909" s="747">
        <v>0</v>
      </c>
      <c r="J1909" s="747">
        <v>0</v>
      </c>
      <c r="K1909" s="747">
        <v>0</v>
      </c>
      <c r="L1909" s="747">
        <v>0</v>
      </c>
      <c r="M1909" s="743">
        <v>20</v>
      </c>
      <c r="N1909" s="747">
        <v>0</v>
      </c>
    </row>
    <row r="1910" spans="2:14" ht="30" x14ac:dyDescent="0.25">
      <c r="B1910" s="527" t="s">
        <v>2373</v>
      </c>
      <c r="C1910" s="688" t="s">
        <v>2425</v>
      </c>
      <c r="D1910" s="96" t="s">
        <v>686</v>
      </c>
      <c r="E1910" s="747"/>
      <c r="F1910" s="747"/>
      <c r="G1910" s="747"/>
      <c r="H1910" s="743"/>
      <c r="I1910" s="747">
        <v>1</v>
      </c>
      <c r="J1910" s="747"/>
      <c r="K1910" s="747"/>
      <c r="L1910" s="747"/>
      <c r="M1910" s="743"/>
      <c r="N1910" s="747">
        <v>2</v>
      </c>
    </row>
    <row r="1911" spans="2:14" x14ac:dyDescent="0.25">
      <c r="B1911" s="527" t="s">
        <v>2373</v>
      </c>
      <c r="C1911" s="688" t="s">
        <v>2426</v>
      </c>
      <c r="D1911" s="655" t="s">
        <v>34</v>
      </c>
      <c r="E1911" s="747"/>
      <c r="F1911" s="747"/>
      <c r="G1911" s="747"/>
      <c r="H1911" s="743"/>
      <c r="I1911" s="747">
        <v>4</v>
      </c>
      <c r="J1911" s="747"/>
      <c r="K1911" s="747"/>
      <c r="L1911" s="747"/>
      <c r="M1911" s="743"/>
      <c r="N1911" s="747">
        <v>10</v>
      </c>
    </row>
    <row r="1912" spans="2:14" x14ac:dyDescent="0.25">
      <c r="B1912" s="527" t="s">
        <v>2373</v>
      </c>
      <c r="C1912" s="688" t="s">
        <v>2439</v>
      </c>
      <c r="D1912" s="655" t="s">
        <v>34</v>
      </c>
      <c r="E1912" s="747"/>
      <c r="F1912" s="747"/>
      <c r="G1912" s="747"/>
      <c r="H1912" s="743"/>
      <c r="I1912" s="747">
        <v>10</v>
      </c>
      <c r="J1912" s="747"/>
      <c r="K1912" s="747"/>
      <c r="L1912" s="747"/>
      <c r="M1912" s="743"/>
      <c r="N1912" s="747">
        <v>35</v>
      </c>
    </row>
    <row r="1913" spans="2:14" x14ac:dyDescent="0.25">
      <c r="B1913" s="527" t="s">
        <v>2373</v>
      </c>
      <c r="C1913" s="688" t="s">
        <v>2440</v>
      </c>
      <c r="D1913" s="655" t="s">
        <v>34</v>
      </c>
      <c r="E1913" s="747"/>
      <c r="F1913" s="747"/>
      <c r="G1913" s="747"/>
      <c r="H1913" s="743"/>
      <c r="I1913" s="747">
        <v>1</v>
      </c>
      <c r="J1913" s="747"/>
      <c r="K1913" s="747"/>
      <c r="L1913" s="747"/>
      <c r="M1913" s="743"/>
      <c r="N1913" s="747">
        <v>2</v>
      </c>
    </row>
    <row r="1914" spans="2:14" x14ac:dyDescent="0.25">
      <c r="B1914" s="527" t="s">
        <v>2373</v>
      </c>
      <c r="C1914" s="688" t="s">
        <v>2441</v>
      </c>
      <c r="D1914" s="655" t="s">
        <v>34</v>
      </c>
      <c r="E1914" s="747"/>
      <c r="F1914" s="747"/>
      <c r="G1914" s="747"/>
      <c r="H1914" s="743"/>
      <c r="I1914" s="747">
        <v>1</v>
      </c>
      <c r="J1914" s="747"/>
      <c r="K1914" s="747"/>
      <c r="L1914" s="747"/>
      <c r="M1914" s="743"/>
      <c r="N1914" s="747">
        <v>2</v>
      </c>
    </row>
    <row r="1915" spans="2:14" x14ac:dyDescent="0.25">
      <c r="B1915" s="527" t="s">
        <v>2373</v>
      </c>
      <c r="C1915" s="688" t="s">
        <v>2442</v>
      </c>
      <c r="D1915" s="655" t="s">
        <v>34</v>
      </c>
      <c r="E1915" s="747"/>
      <c r="F1915" s="747"/>
      <c r="G1915" s="747"/>
      <c r="H1915" s="743"/>
      <c r="I1915" s="747">
        <v>2</v>
      </c>
      <c r="J1915" s="747"/>
      <c r="K1915" s="747"/>
      <c r="L1915" s="747"/>
      <c r="M1915" s="743"/>
      <c r="N1915" s="747">
        <v>10</v>
      </c>
    </row>
    <row r="1916" spans="2:14" ht="30" x14ac:dyDescent="0.25">
      <c r="B1916" s="527" t="s">
        <v>2373</v>
      </c>
      <c r="C1916" s="688" t="s">
        <v>2243</v>
      </c>
      <c r="D1916" s="655" t="s">
        <v>34</v>
      </c>
      <c r="E1916" s="747"/>
      <c r="F1916" s="747"/>
      <c r="G1916" s="747"/>
      <c r="H1916" s="743"/>
      <c r="I1916" s="747"/>
      <c r="J1916" s="747"/>
      <c r="K1916" s="747"/>
      <c r="L1916" s="747"/>
      <c r="M1916" s="743"/>
      <c r="N1916" s="747">
        <v>5</v>
      </c>
    </row>
    <row r="1917" spans="2:14" x14ac:dyDescent="0.25">
      <c r="B1917" s="527" t="s">
        <v>2373</v>
      </c>
      <c r="C1917" s="688" t="s">
        <v>2443</v>
      </c>
      <c r="D1917" s="655" t="s">
        <v>34</v>
      </c>
      <c r="E1917" s="747"/>
      <c r="F1917" s="747"/>
      <c r="G1917" s="747"/>
      <c r="H1917" s="743"/>
      <c r="I1917" s="747"/>
      <c r="J1917" s="747"/>
      <c r="K1917" s="747"/>
      <c r="L1917" s="747"/>
      <c r="M1917" s="743"/>
      <c r="N1917" s="747">
        <v>5</v>
      </c>
    </row>
    <row r="1918" spans="2:14" x14ac:dyDescent="0.25">
      <c r="B1918" s="527" t="s">
        <v>2373</v>
      </c>
      <c r="C1918" s="688" t="s">
        <v>2245</v>
      </c>
      <c r="D1918" s="655" t="s">
        <v>34</v>
      </c>
      <c r="E1918" s="747"/>
      <c r="F1918" s="747"/>
      <c r="G1918" s="747"/>
      <c r="H1918" s="743"/>
      <c r="I1918" s="747"/>
      <c r="J1918" s="747"/>
      <c r="K1918" s="747"/>
      <c r="L1918" s="747"/>
      <c r="M1918" s="743"/>
      <c r="N1918" s="747">
        <v>3</v>
      </c>
    </row>
    <row r="1919" spans="2:14" x14ac:dyDescent="0.25">
      <c r="B1919" s="527" t="s">
        <v>2373</v>
      </c>
      <c r="C1919" s="688" t="s">
        <v>2246</v>
      </c>
      <c r="D1919" s="655" t="s">
        <v>34</v>
      </c>
      <c r="E1919" s="747"/>
      <c r="F1919" s="747"/>
      <c r="G1919" s="747"/>
      <c r="H1919" s="743"/>
      <c r="I1919" s="747"/>
      <c r="J1919" s="747"/>
      <c r="K1919" s="747"/>
      <c r="L1919" s="747"/>
      <c r="M1919" s="743"/>
      <c r="N1919" s="747">
        <v>10</v>
      </c>
    </row>
    <row r="1920" spans="2:14" x14ac:dyDescent="0.25">
      <c r="B1920" s="527" t="s">
        <v>2373</v>
      </c>
      <c r="C1920" s="711" t="s">
        <v>2247</v>
      </c>
      <c r="D1920" s="655" t="s">
        <v>34</v>
      </c>
      <c r="E1920" s="747"/>
      <c r="F1920" s="747"/>
      <c r="G1920" s="747"/>
      <c r="H1920" s="743"/>
      <c r="I1920" s="747"/>
      <c r="J1920" s="747"/>
      <c r="K1920" s="747"/>
      <c r="L1920" s="747"/>
      <c r="M1920" s="743"/>
      <c r="N1920" s="747">
        <v>3</v>
      </c>
    </row>
    <row r="1921" spans="2:14" ht="30" x14ac:dyDescent="0.25">
      <c r="B1921" s="527" t="s">
        <v>2373</v>
      </c>
      <c r="C1921" s="688" t="s">
        <v>2448</v>
      </c>
      <c r="D1921" s="655" t="s">
        <v>34</v>
      </c>
      <c r="E1921" s="747"/>
      <c r="F1921" s="747"/>
      <c r="G1921" s="747"/>
      <c r="H1921" s="743"/>
      <c r="I1921" s="747">
        <v>2</v>
      </c>
      <c r="J1921" s="747"/>
      <c r="K1921" s="747"/>
      <c r="L1921" s="747"/>
      <c r="M1921" s="743"/>
      <c r="N1921" s="747">
        <v>10</v>
      </c>
    </row>
    <row r="1922" spans="2:14" x14ac:dyDescent="0.25">
      <c r="B1922" s="527" t="s">
        <v>2373</v>
      </c>
      <c r="C1922" s="711" t="s">
        <v>2252</v>
      </c>
      <c r="D1922" s="655" t="s">
        <v>34</v>
      </c>
      <c r="E1922" s="747"/>
      <c r="F1922" s="747"/>
      <c r="G1922" s="747"/>
      <c r="H1922" s="743"/>
      <c r="I1922" s="747">
        <v>1</v>
      </c>
      <c r="J1922" s="747"/>
      <c r="K1922" s="747"/>
      <c r="L1922" s="747"/>
      <c r="M1922" s="743"/>
      <c r="N1922" s="747">
        <v>3</v>
      </c>
    </row>
    <row r="1923" spans="2:14" x14ac:dyDescent="0.25">
      <c r="B1923" s="527" t="s">
        <v>2373</v>
      </c>
      <c r="C1923" s="711" t="s">
        <v>2449</v>
      </c>
      <c r="D1923" s="655" t="s">
        <v>34</v>
      </c>
      <c r="E1923" s="747"/>
      <c r="F1923" s="747"/>
      <c r="G1923" s="747"/>
      <c r="H1923" s="743"/>
      <c r="I1923" s="747">
        <v>2</v>
      </c>
      <c r="J1923" s="747"/>
      <c r="K1923" s="747"/>
      <c r="L1923" s="747"/>
      <c r="M1923" s="743"/>
      <c r="N1923" s="747">
        <v>6</v>
      </c>
    </row>
    <row r="1924" spans="2:14" ht="30" x14ac:dyDescent="0.25">
      <c r="B1924" s="527" t="s">
        <v>2373</v>
      </c>
      <c r="C1924" s="711" t="s">
        <v>2254</v>
      </c>
      <c r="D1924" s="655" t="s">
        <v>34</v>
      </c>
      <c r="E1924" s="747"/>
      <c r="F1924" s="747"/>
      <c r="G1924" s="747"/>
      <c r="H1924" s="743"/>
      <c r="I1924" s="747">
        <v>1</v>
      </c>
      <c r="J1924" s="747"/>
      <c r="K1924" s="747"/>
      <c r="L1924" s="747"/>
      <c r="M1924" s="743"/>
      <c r="N1924" s="747">
        <v>2</v>
      </c>
    </row>
    <row r="1925" spans="2:14" x14ac:dyDescent="0.25">
      <c r="B1925" s="527" t="s">
        <v>2373</v>
      </c>
      <c r="C1925" s="711" t="s">
        <v>2255</v>
      </c>
      <c r="D1925" s="655" t="s">
        <v>34</v>
      </c>
      <c r="E1925" s="747"/>
      <c r="F1925" s="747"/>
      <c r="G1925" s="747"/>
      <c r="H1925" s="743"/>
      <c r="I1925" s="747">
        <v>1</v>
      </c>
      <c r="J1925" s="747"/>
      <c r="K1925" s="747"/>
      <c r="L1925" s="747"/>
      <c r="M1925" s="743"/>
      <c r="N1925" s="747">
        <v>1</v>
      </c>
    </row>
    <row r="1926" spans="2:14" x14ac:dyDescent="0.25">
      <c r="B1926" s="527" t="s">
        <v>2373</v>
      </c>
      <c r="C1926" s="711" t="s">
        <v>2256</v>
      </c>
      <c r="D1926" s="434" t="s">
        <v>507</v>
      </c>
      <c r="E1926" s="747"/>
      <c r="F1926" s="747"/>
      <c r="G1926" s="747"/>
      <c r="H1926" s="743"/>
      <c r="I1926" s="756"/>
      <c r="J1926" s="747"/>
      <c r="K1926" s="747"/>
      <c r="L1926" s="747"/>
      <c r="M1926" s="743"/>
      <c r="N1926" s="747"/>
    </row>
    <row r="1927" spans="2:14" x14ac:dyDescent="0.25">
      <c r="B1927" s="527" t="s">
        <v>2373</v>
      </c>
      <c r="C1927" s="740" t="s">
        <v>2889</v>
      </c>
      <c r="D1927" s="434" t="s">
        <v>507</v>
      </c>
      <c r="E1927" s="747"/>
      <c r="F1927" s="747"/>
      <c r="G1927" s="747"/>
      <c r="H1927" s="743"/>
      <c r="I1927" s="756"/>
      <c r="J1927" s="747"/>
      <c r="K1927" s="747"/>
      <c r="L1927" s="747"/>
      <c r="M1927" s="743"/>
      <c r="N1927" s="747"/>
    </row>
    <row r="1928" spans="2:14" x14ac:dyDescent="0.25">
      <c r="B1928" s="527" t="s">
        <v>2373</v>
      </c>
      <c r="C1928" s="711" t="s">
        <v>2258</v>
      </c>
      <c r="D1928" s="434" t="s">
        <v>507</v>
      </c>
      <c r="E1928" s="747"/>
      <c r="F1928" s="747"/>
      <c r="G1928" s="747"/>
      <c r="H1928" s="743"/>
      <c r="I1928" s="756"/>
      <c r="J1928" s="747"/>
      <c r="K1928" s="747"/>
      <c r="L1928" s="747"/>
      <c r="M1928" s="743"/>
      <c r="N1928" s="747"/>
    </row>
    <row r="1929" spans="2:14" x14ac:dyDescent="0.25">
      <c r="B1929" s="527" t="s">
        <v>2373</v>
      </c>
      <c r="C1929" s="711" t="s">
        <v>2890</v>
      </c>
      <c r="D1929" s="434" t="s">
        <v>686</v>
      </c>
      <c r="E1929" s="747"/>
      <c r="F1929" s="747"/>
      <c r="G1929" s="747"/>
      <c r="H1929" s="743"/>
      <c r="I1929" s="756"/>
      <c r="J1929" s="747"/>
      <c r="K1929" s="747"/>
      <c r="L1929" s="747"/>
      <c r="M1929" s="743"/>
      <c r="N1929" s="747"/>
    </row>
    <row r="1930" spans="2:14" x14ac:dyDescent="0.25">
      <c r="B1930" s="527" t="s">
        <v>2373</v>
      </c>
      <c r="C1930" s="711" t="s">
        <v>2260</v>
      </c>
      <c r="D1930" s="434" t="s">
        <v>686</v>
      </c>
      <c r="E1930" s="747"/>
      <c r="F1930" s="747"/>
      <c r="G1930" s="747"/>
      <c r="H1930" s="743"/>
      <c r="I1930" s="756"/>
      <c r="J1930" s="747"/>
      <c r="K1930" s="747"/>
      <c r="L1930" s="747"/>
      <c r="M1930" s="743"/>
      <c r="N1930" s="747"/>
    </row>
    <row r="1931" spans="2:14" x14ac:dyDescent="0.25">
      <c r="B1931" s="527" t="s">
        <v>2373</v>
      </c>
      <c r="C1931" s="711" t="s">
        <v>2261</v>
      </c>
      <c r="D1931" s="434" t="s">
        <v>686</v>
      </c>
      <c r="E1931" s="747"/>
      <c r="F1931" s="747"/>
      <c r="G1931" s="747"/>
      <c r="H1931" s="743"/>
      <c r="I1931" s="756"/>
      <c r="J1931" s="747"/>
      <c r="K1931" s="747"/>
      <c r="L1931" s="747"/>
      <c r="M1931" s="743"/>
      <c r="N1931" s="747"/>
    </row>
    <row r="1932" spans="2:14" x14ac:dyDescent="0.25">
      <c r="B1932" s="527" t="s">
        <v>2373</v>
      </c>
      <c r="C1932" s="711" t="s">
        <v>2262</v>
      </c>
      <c r="D1932" s="434" t="s">
        <v>686</v>
      </c>
      <c r="E1932" s="747"/>
      <c r="F1932" s="747"/>
      <c r="G1932" s="747"/>
      <c r="H1932" s="743"/>
      <c r="I1932" s="756"/>
      <c r="J1932" s="747"/>
      <c r="K1932" s="747"/>
      <c r="L1932" s="747"/>
      <c r="M1932" s="743"/>
      <c r="N1932" s="747"/>
    </row>
    <row r="1933" spans="2:14" x14ac:dyDescent="0.25">
      <c r="B1933" s="527" t="s">
        <v>2373</v>
      </c>
      <c r="C1933" s="711" t="s">
        <v>2263</v>
      </c>
      <c r="D1933" s="434" t="s">
        <v>686</v>
      </c>
      <c r="E1933" s="747"/>
      <c r="F1933" s="747"/>
      <c r="G1933" s="747"/>
      <c r="H1933" s="743"/>
      <c r="I1933" s="756"/>
      <c r="J1933" s="747"/>
      <c r="K1933" s="747"/>
      <c r="L1933" s="747"/>
      <c r="M1933" s="743"/>
      <c r="N1933" s="747"/>
    </row>
    <row r="1934" spans="2:14" x14ac:dyDescent="0.25">
      <c r="B1934" s="527" t="s">
        <v>2373</v>
      </c>
      <c r="C1934" s="711" t="s">
        <v>2264</v>
      </c>
      <c r="D1934" s="434" t="s">
        <v>686</v>
      </c>
      <c r="E1934" s="747"/>
      <c r="F1934" s="747"/>
      <c r="G1934" s="747"/>
      <c r="H1934" s="743"/>
      <c r="I1934" s="756"/>
      <c r="J1934" s="747"/>
      <c r="K1934" s="747"/>
      <c r="L1934" s="747"/>
      <c r="M1934" s="743"/>
      <c r="N1934" s="747"/>
    </row>
    <row r="1935" spans="2:14" x14ac:dyDescent="0.25">
      <c r="B1935" s="527" t="s">
        <v>2373</v>
      </c>
      <c r="C1935" s="711" t="s">
        <v>2265</v>
      </c>
      <c r="D1935" s="434" t="s">
        <v>686</v>
      </c>
      <c r="E1935" s="747"/>
      <c r="F1935" s="747"/>
      <c r="G1935" s="747"/>
      <c r="H1935" s="743"/>
      <c r="I1935" s="756"/>
      <c r="J1935" s="747"/>
      <c r="K1935" s="747"/>
      <c r="L1935" s="747"/>
      <c r="M1935" s="743"/>
      <c r="N1935" s="747"/>
    </row>
    <row r="1936" spans="2:14" x14ac:dyDescent="0.25">
      <c r="B1936" s="527" t="s">
        <v>2373</v>
      </c>
      <c r="C1936" s="688" t="s">
        <v>2266</v>
      </c>
      <c r="D1936" s="94" t="s">
        <v>686</v>
      </c>
      <c r="E1936" s="747"/>
      <c r="F1936" s="747"/>
      <c r="G1936" s="747"/>
      <c r="H1936" s="743"/>
      <c r="I1936" s="756">
        <v>10</v>
      </c>
      <c r="J1936" s="747"/>
      <c r="K1936" s="747"/>
      <c r="L1936" s="747"/>
      <c r="M1936" s="743"/>
      <c r="N1936" s="747"/>
    </row>
    <row r="1937" spans="2:14" x14ac:dyDescent="0.25">
      <c r="B1937" s="527" t="s">
        <v>2373</v>
      </c>
      <c r="C1937" s="688" t="s">
        <v>524</v>
      </c>
      <c r="D1937" s="94" t="s">
        <v>686</v>
      </c>
      <c r="E1937" s="747"/>
      <c r="F1937" s="747"/>
      <c r="G1937" s="747"/>
      <c r="H1937" s="743"/>
      <c r="I1937" s="756">
        <v>30</v>
      </c>
      <c r="J1937" s="747"/>
      <c r="K1937" s="747"/>
      <c r="L1937" s="747"/>
      <c r="M1937" s="743"/>
      <c r="N1937" s="747"/>
    </row>
    <row r="1938" spans="2:14" x14ac:dyDescent="0.25">
      <c r="B1938" s="527" t="s">
        <v>2373</v>
      </c>
      <c r="C1938" s="688" t="s">
        <v>2267</v>
      </c>
      <c r="D1938" s="94" t="s">
        <v>686</v>
      </c>
      <c r="E1938" s="747"/>
      <c r="F1938" s="747"/>
      <c r="G1938" s="747"/>
      <c r="H1938" s="743"/>
      <c r="I1938" s="756">
        <v>1</v>
      </c>
      <c r="J1938" s="747"/>
      <c r="K1938" s="747"/>
      <c r="L1938" s="747"/>
      <c r="M1938" s="743"/>
      <c r="N1938" s="747"/>
    </row>
    <row r="1939" spans="2:14" x14ac:dyDescent="0.25">
      <c r="B1939" s="527" t="s">
        <v>2373</v>
      </c>
      <c r="C1939" s="688" t="s">
        <v>2268</v>
      </c>
      <c r="D1939" s="94" t="s">
        <v>507</v>
      </c>
      <c r="E1939" s="747"/>
      <c r="F1939" s="747"/>
      <c r="G1939" s="747"/>
      <c r="H1939" s="743"/>
      <c r="I1939" s="756">
        <v>20</v>
      </c>
      <c r="J1939" s="747"/>
      <c r="K1939" s="747"/>
      <c r="L1939" s="747"/>
      <c r="M1939" s="743"/>
      <c r="N1939" s="747"/>
    </row>
    <row r="1940" spans="2:14" x14ac:dyDescent="0.25">
      <c r="B1940" s="527" t="s">
        <v>2373</v>
      </c>
      <c r="C1940" s="688" t="s">
        <v>2269</v>
      </c>
      <c r="D1940" s="94" t="s">
        <v>507</v>
      </c>
      <c r="E1940" s="747"/>
      <c r="F1940" s="747"/>
      <c r="G1940" s="747"/>
      <c r="H1940" s="743"/>
      <c r="I1940" s="756">
        <v>20</v>
      </c>
      <c r="J1940" s="747"/>
      <c r="K1940" s="747"/>
      <c r="L1940" s="747"/>
      <c r="M1940" s="743"/>
      <c r="N1940" s="747"/>
    </row>
    <row r="1941" spans="2:14" x14ac:dyDescent="0.25">
      <c r="B1941" s="527" t="s">
        <v>2373</v>
      </c>
      <c r="C1941" s="688" t="s">
        <v>2270</v>
      </c>
      <c r="D1941" s="94" t="s">
        <v>686</v>
      </c>
      <c r="E1941" s="747"/>
      <c r="F1941" s="747"/>
      <c r="G1941" s="747"/>
      <c r="H1941" s="743"/>
      <c r="I1941" s="756">
        <v>8</v>
      </c>
      <c r="J1941" s="747"/>
      <c r="K1941" s="747"/>
      <c r="L1941" s="747"/>
      <c r="M1941" s="743"/>
      <c r="N1941" s="747"/>
    </row>
    <row r="1942" spans="2:14" x14ac:dyDescent="0.25">
      <c r="B1942" s="527" t="s">
        <v>2373</v>
      </c>
      <c r="C1942" s="688" t="s">
        <v>2271</v>
      </c>
      <c r="D1942" s="94" t="s">
        <v>686</v>
      </c>
      <c r="E1942" s="747"/>
      <c r="F1942" s="747"/>
      <c r="G1942" s="747"/>
      <c r="H1942" s="743"/>
      <c r="I1942" s="756">
        <v>3</v>
      </c>
      <c r="J1942" s="747"/>
      <c r="K1942" s="747"/>
      <c r="L1942" s="747"/>
      <c r="M1942" s="743"/>
      <c r="N1942" s="747"/>
    </row>
    <row r="1943" spans="2:14" x14ac:dyDescent="0.25">
      <c r="B1943" s="527" t="s">
        <v>2373</v>
      </c>
      <c r="C1943" s="688" t="s">
        <v>2272</v>
      </c>
      <c r="D1943" s="94" t="s">
        <v>686</v>
      </c>
      <c r="E1943" s="747"/>
      <c r="F1943" s="747"/>
      <c r="G1943" s="747"/>
      <c r="H1943" s="743"/>
      <c r="I1943" s="756">
        <v>3</v>
      </c>
      <c r="J1943" s="747"/>
      <c r="K1943" s="747"/>
      <c r="L1943" s="747"/>
      <c r="M1943" s="743"/>
      <c r="N1943" s="747"/>
    </row>
    <row r="1944" spans="2:14" x14ac:dyDescent="0.25">
      <c r="B1944" s="527" t="s">
        <v>2373</v>
      </c>
      <c r="C1944" s="688" t="s">
        <v>2273</v>
      </c>
      <c r="D1944" s="94" t="s">
        <v>686</v>
      </c>
      <c r="E1944" s="747"/>
      <c r="F1944" s="747"/>
      <c r="G1944" s="747"/>
      <c r="H1944" s="743"/>
      <c r="I1944" s="756">
        <v>250</v>
      </c>
      <c r="J1944" s="747"/>
      <c r="K1944" s="747"/>
      <c r="L1944" s="747"/>
      <c r="M1944" s="743"/>
      <c r="N1944" s="747"/>
    </row>
    <row r="1945" spans="2:14" x14ac:dyDescent="0.25">
      <c r="B1945" s="527" t="s">
        <v>2373</v>
      </c>
      <c r="C1945" s="688" t="s">
        <v>2274</v>
      </c>
      <c r="D1945" s="94" t="s">
        <v>647</v>
      </c>
      <c r="E1945" s="747"/>
      <c r="F1945" s="747"/>
      <c r="G1945" s="747"/>
      <c r="H1945" s="743"/>
      <c r="I1945" s="756">
        <v>100</v>
      </c>
      <c r="J1945" s="747"/>
      <c r="K1945" s="747"/>
      <c r="L1945" s="747"/>
      <c r="M1945" s="743"/>
      <c r="N1945" s="747"/>
    </row>
    <row r="1946" spans="2:14" x14ac:dyDescent="0.25">
      <c r="B1946" s="527" t="s">
        <v>2373</v>
      </c>
      <c r="C1946" s="688" t="s">
        <v>2891</v>
      </c>
      <c r="D1946" s="94" t="s">
        <v>647</v>
      </c>
      <c r="E1946" s="747"/>
      <c r="F1946" s="747"/>
      <c r="G1946" s="747"/>
      <c r="H1946" s="743"/>
      <c r="I1946" s="756">
        <v>100</v>
      </c>
      <c r="J1946" s="747"/>
      <c r="K1946" s="747"/>
      <c r="L1946" s="747"/>
      <c r="M1946" s="743"/>
      <c r="N1946" s="747"/>
    </row>
    <row r="1947" spans="2:14" x14ac:dyDescent="0.25">
      <c r="B1947" s="527" t="s">
        <v>2373</v>
      </c>
      <c r="C1947" s="688" t="s">
        <v>2275</v>
      </c>
      <c r="D1947" s="94" t="s">
        <v>686</v>
      </c>
      <c r="E1947" s="747"/>
      <c r="F1947" s="747"/>
      <c r="G1947" s="747"/>
      <c r="H1947" s="743"/>
      <c r="I1947" s="756">
        <v>4</v>
      </c>
      <c r="J1947" s="747"/>
      <c r="K1947" s="747"/>
      <c r="L1947" s="747"/>
      <c r="M1947" s="743"/>
      <c r="N1947" s="747"/>
    </row>
    <row r="1948" spans="2:14" x14ac:dyDescent="0.25">
      <c r="B1948" s="527" t="s">
        <v>2373</v>
      </c>
      <c r="C1948" s="688" t="s">
        <v>2276</v>
      </c>
      <c r="D1948" s="94" t="s">
        <v>686</v>
      </c>
      <c r="E1948" s="747"/>
      <c r="F1948" s="747"/>
      <c r="G1948" s="747"/>
      <c r="H1948" s="743"/>
      <c r="I1948" s="756">
        <v>10</v>
      </c>
      <c r="J1948" s="747"/>
      <c r="K1948" s="747"/>
      <c r="L1948" s="747"/>
      <c r="M1948" s="743"/>
      <c r="N1948" s="747"/>
    </row>
    <row r="1949" spans="2:14" x14ac:dyDescent="0.25">
      <c r="B1949" s="527" t="s">
        <v>2373</v>
      </c>
      <c r="C1949" s="688" t="s">
        <v>2277</v>
      </c>
      <c r="D1949" s="94" t="s">
        <v>686</v>
      </c>
      <c r="E1949" s="747"/>
      <c r="F1949" s="747"/>
      <c r="G1949" s="747"/>
      <c r="H1949" s="758">
        <v>1</v>
      </c>
      <c r="I1949" s="756">
        <v>2</v>
      </c>
      <c r="J1949" s="747"/>
      <c r="K1949" s="747"/>
      <c r="L1949" s="747"/>
      <c r="M1949" s="743"/>
      <c r="N1949" s="747"/>
    </row>
    <row r="1950" spans="2:14" x14ac:dyDescent="0.25">
      <c r="B1950" s="527" t="s">
        <v>2373</v>
      </c>
      <c r="C1950" s="688" t="s">
        <v>2278</v>
      </c>
      <c r="D1950" s="94" t="s">
        <v>647</v>
      </c>
      <c r="E1950" s="747"/>
      <c r="F1950" s="747"/>
      <c r="G1950" s="747"/>
      <c r="H1950" s="759"/>
      <c r="I1950" s="756">
        <v>15</v>
      </c>
      <c r="J1950" s="747"/>
      <c r="K1950" s="747"/>
      <c r="L1950" s="747"/>
      <c r="M1950" s="743"/>
      <c r="N1950" s="747"/>
    </row>
    <row r="1951" spans="2:14" x14ac:dyDescent="0.25">
      <c r="B1951" s="527" t="s">
        <v>2373</v>
      </c>
      <c r="C1951" s="688" t="s">
        <v>2279</v>
      </c>
      <c r="D1951" s="94" t="s">
        <v>647</v>
      </c>
      <c r="E1951" s="747"/>
      <c r="F1951" s="747"/>
      <c r="G1951" s="747"/>
      <c r="H1951" s="759"/>
      <c r="I1951" s="756">
        <v>15</v>
      </c>
      <c r="J1951" s="747"/>
      <c r="K1951" s="747"/>
      <c r="L1951" s="747"/>
      <c r="M1951" s="743"/>
      <c r="N1951" s="747"/>
    </row>
    <row r="1952" spans="2:14" x14ac:dyDescent="0.25">
      <c r="B1952" s="527" t="s">
        <v>2373</v>
      </c>
      <c r="C1952" s="688" t="s">
        <v>2280</v>
      </c>
      <c r="D1952" s="94" t="s">
        <v>686</v>
      </c>
      <c r="E1952" s="747"/>
      <c r="F1952" s="747"/>
      <c r="G1952" s="747"/>
      <c r="H1952" s="759"/>
      <c r="I1952" s="756">
        <v>4</v>
      </c>
      <c r="J1952" s="747"/>
      <c r="K1952" s="747"/>
      <c r="L1952" s="747"/>
      <c r="M1952" s="743"/>
      <c r="N1952" s="747"/>
    </row>
    <row r="1953" spans="2:14" x14ac:dyDescent="0.25">
      <c r="B1953" s="527" t="s">
        <v>2373</v>
      </c>
      <c r="C1953" s="688" t="s">
        <v>2281</v>
      </c>
      <c r="D1953" s="94" t="s">
        <v>686</v>
      </c>
      <c r="E1953" s="747"/>
      <c r="F1953" s="747"/>
      <c r="G1953" s="747"/>
      <c r="H1953" s="759"/>
      <c r="I1953" s="756">
        <v>2</v>
      </c>
      <c r="J1953" s="747"/>
      <c r="K1953" s="747"/>
      <c r="L1953" s="747"/>
      <c r="M1953" s="743"/>
      <c r="N1953" s="747"/>
    </row>
    <row r="1954" spans="2:14" x14ac:dyDescent="0.25">
      <c r="B1954" s="527" t="s">
        <v>2373</v>
      </c>
      <c r="C1954" s="688" t="s">
        <v>2282</v>
      </c>
      <c r="D1954" s="94" t="s">
        <v>112</v>
      </c>
      <c r="E1954" s="747"/>
      <c r="F1954" s="747"/>
      <c r="G1954" s="747"/>
      <c r="H1954" s="759"/>
      <c r="I1954" s="756">
        <v>500</v>
      </c>
      <c r="J1954" s="747"/>
      <c r="K1954" s="747"/>
      <c r="L1954" s="747"/>
      <c r="M1954" s="743"/>
      <c r="N1954" s="747"/>
    </row>
    <row r="1955" spans="2:14" x14ac:dyDescent="0.25">
      <c r="B1955" s="527" t="s">
        <v>2373</v>
      </c>
      <c r="C1955" s="688" t="s">
        <v>2283</v>
      </c>
      <c r="D1955" s="94" t="s">
        <v>686</v>
      </c>
      <c r="E1955" s="747"/>
      <c r="F1955" s="747"/>
      <c r="G1955" s="747"/>
      <c r="H1955" s="759"/>
      <c r="I1955" s="756">
        <v>2</v>
      </c>
      <c r="J1955" s="747"/>
      <c r="K1955" s="747"/>
      <c r="L1955" s="747"/>
      <c r="M1955" s="743"/>
      <c r="N1955" s="747"/>
    </row>
    <row r="1956" spans="2:14" x14ac:dyDescent="0.25">
      <c r="B1956" s="527" t="s">
        <v>2373</v>
      </c>
      <c r="C1956" s="688" t="s">
        <v>2284</v>
      </c>
      <c r="D1956" s="94" t="s">
        <v>686</v>
      </c>
      <c r="E1956" s="747"/>
      <c r="F1956" s="747"/>
      <c r="G1956" s="747"/>
      <c r="H1956" s="759"/>
      <c r="I1956" s="756">
        <v>10</v>
      </c>
      <c r="J1956" s="747"/>
      <c r="K1956" s="747"/>
      <c r="L1956" s="747"/>
      <c r="M1956" s="743"/>
      <c r="N1956" s="747"/>
    </row>
    <row r="1957" spans="2:14" x14ac:dyDescent="0.25">
      <c r="B1957" s="527" t="s">
        <v>2373</v>
      </c>
      <c r="C1957" s="688" t="s">
        <v>2285</v>
      </c>
      <c r="D1957" s="94" t="s">
        <v>686</v>
      </c>
      <c r="E1957" s="747"/>
      <c r="F1957" s="747"/>
      <c r="G1957" s="747"/>
      <c r="H1957" s="758">
        <v>5</v>
      </c>
      <c r="I1957" s="756">
        <v>10</v>
      </c>
      <c r="J1957" s="747"/>
      <c r="K1957" s="747"/>
      <c r="L1957" s="747"/>
      <c r="M1957" s="743"/>
      <c r="N1957" s="747"/>
    </row>
    <row r="1958" spans="2:14" x14ac:dyDescent="0.25">
      <c r="B1958" s="527" t="s">
        <v>2373</v>
      </c>
      <c r="C1958" s="688" t="s">
        <v>2286</v>
      </c>
      <c r="D1958" s="94" t="s">
        <v>686</v>
      </c>
      <c r="E1958" s="747"/>
      <c r="F1958" s="747"/>
      <c r="G1958" s="747"/>
      <c r="H1958" s="759"/>
      <c r="I1958" s="756">
        <v>10</v>
      </c>
      <c r="J1958" s="747"/>
      <c r="K1958" s="747"/>
      <c r="L1958" s="747"/>
      <c r="M1958" s="743"/>
      <c r="N1958" s="747"/>
    </row>
    <row r="1959" spans="2:14" x14ac:dyDescent="0.25">
      <c r="B1959" s="527" t="s">
        <v>2373</v>
      </c>
      <c r="C1959" s="688" t="s">
        <v>2287</v>
      </c>
      <c r="D1959" s="94" t="s">
        <v>112</v>
      </c>
      <c r="E1959" s="747"/>
      <c r="F1959" s="747"/>
      <c r="G1959" s="747"/>
      <c r="H1959" s="759"/>
      <c r="I1959" s="756">
        <v>30</v>
      </c>
      <c r="J1959" s="747"/>
      <c r="K1959" s="747"/>
      <c r="L1959" s="747"/>
      <c r="M1959" s="743"/>
      <c r="N1959" s="747"/>
    </row>
    <row r="1960" spans="2:14" x14ac:dyDescent="0.25">
      <c r="B1960" s="527" t="s">
        <v>2373</v>
      </c>
      <c r="C1960" s="688" t="s">
        <v>2288</v>
      </c>
      <c r="D1960" s="94" t="s">
        <v>831</v>
      </c>
      <c r="E1960" s="747"/>
      <c r="F1960" s="747"/>
      <c r="G1960" s="747"/>
      <c r="H1960" s="758">
        <v>3</v>
      </c>
      <c r="I1960" s="756">
        <v>10</v>
      </c>
      <c r="J1960" s="747"/>
      <c r="K1960" s="747"/>
      <c r="L1960" s="747"/>
      <c r="M1960" s="743"/>
      <c r="N1960" s="747"/>
    </row>
    <row r="1961" spans="2:14" x14ac:dyDescent="0.25">
      <c r="B1961" s="527" t="s">
        <v>2373</v>
      </c>
      <c r="C1961" s="688" t="s">
        <v>2289</v>
      </c>
      <c r="D1961" s="94" t="s">
        <v>686</v>
      </c>
      <c r="E1961" s="747"/>
      <c r="F1961" s="747"/>
      <c r="G1961" s="747"/>
      <c r="H1961" s="743"/>
      <c r="I1961" s="756">
        <v>2</v>
      </c>
      <c r="J1961" s="747"/>
      <c r="K1961" s="747"/>
      <c r="L1961" s="747"/>
      <c r="M1961" s="743"/>
      <c r="N1961" s="747"/>
    </row>
    <row r="1962" spans="2:14" x14ac:dyDescent="0.25">
      <c r="B1962" s="527" t="s">
        <v>2373</v>
      </c>
      <c r="C1962" s="688" t="s">
        <v>2290</v>
      </c>
      <c r="D1962" s="94" t="s">
        <v>686</v>
      </c>
      <c r="E1962" s="747"/>
      <c r="F1962" s="747"/>
      <c r="G1962" s="747"/>
      <c r="H1962" s="743"/>
      <c r="I1962" s="756">
        <v>10</v>
      </c>
      <c r="J1962" s="747"/>
      <c r="K1962" s="747"/>
      <c r="L1962" s="747"/>
      <c r="M1962" s="743"/>
      <c r="N1962" s="747"/>
    </row>
    <row r="1963" spans="2:14" x14ac:dyDescent="0.25">
      <c r="B1963" s="527" t="s">
        <v>2373</v>
      </c>
      <c r="C1963" s="688" t="s">
        <v>2291</v>
      </c>
      <c r="D1963" s="94" t="s">
        <v>831</v>
      </c>
      <c r="E1963" s="747"/>
      <c r="F1963" s="747"/>
      <c r="G1963" s="747"/>
      <c r="H1963" s="743"/>
      <c r="I1963" s="756">
        <v>10</v>
      </c>
      <c r="J1963" s="747"/>
      <c r="K1963" s="747"/>
      <c r="L1963" s="747"/>
      <c r="M1963" s="743"/>
      <c r="N1963" s="747"/>
    </row>
    <row r="1964" spans="2:14" x14ac:dyDescent="0.25">
      <c r="B1964" s="527" t="s">
        <v>2373</v>
      </c>
      <c r="C1964" s="688" t="s">
        <v>2292</v>
      </c>
      <c r="D1964" s="94" t="s">
        <v>686</v>
      </c>
      <c r="E1964" s="747"/>
      <c r="F1964" s="747"/>
      <c r="G1964" s="747"/>
      <c r="H1964" s="743"/>
      <c r="I1964" s="756">
        <v>17</v>
      </c>
      <c r="J1964" s="747"/>
      <c r="K1964" s="747"/>
      <c r="L1964" s="747"/>
      <c r="M1964" s="743"/>
      <c r="N1964" s="747"/>
    </row>
    <row r="1965" spans="2:14" x14ac:dyDescent="0.25">
      <c r="B1965" s="527" t="s">
        <v>2373</v>
      </c>
      <c r="C1965" s="688" t="s">
        <v>2293</v>
      </c>
      <c r="D1965" s="94" t="s">
        <v>686</v>
      </c>
      <c r="E1965" s="747"/>
      <c r="F1965" s="747"/>
      <c r="G1965" s="747"/>
      <c r="H1965" s="743"/>
      <c r="I1965" s="756">
        <v>50</v>
      </c>
      <c r="J1965" s="747"/>
      <c r="K1965" s="747"/>
      <c r="L1965" s="747"/>
      <c r="M1965" s="743"/>
      <c r="N1965" s="747"/>
    </row>
    <row r="1966" spans="2:14" x14ac:dyDescent="0.25">
      <c r="B1966" s="527" t="s">
        <v>2373</v>
      </c>
      <c r="C1966" s="700" t="s">
        <v>2294</v>
      </c>
      <c r="D1966" s="94" t="s">
        <v>686</v>
      </c>
      <c r="E1966" s="747"/>
      <c r="F1966" s="747"/>
      <c r="G1966" s="747"/>
      <c r="H1966" s="743"/>
      <c r="I1966" s="756">
        <v>8</v>
      </c>
      <c r="J1966" s="747"/>
      <c r="K1966" s="747"/>
      <c r="L1966" s="747"/>
      <c r="M1966" s="743"/>
      <c r="N1966" s="747"/>
    </row>
    <row r="1967" spans="2:14" x14ac:dyDescent="0.25">
      <c r="B1967" s="527" t="s">
        <v>2373</v>
      </c>
      <c r="C1967" s="688" t="s">
        <v>2892</v>
      </c>
      <c r="D1967" s="94" t="s">
        <v>686</v>
      </c>
      <c r="E1967" s="747"/>
      <c r="F1967" s="747"/>
      <c r="G1967" s="747"/>
      <c r="H1967" s="743"/>
      <c r="I1967" s="756">
        <v>4</v>
      </c>
      <c r="J1967" s="747"/>
      <c r="K1967" s="747"/>
      <c r="L1967" s="747"/>
      <c r="M1967" s="743"/>
      <c r="N1967" s="747"/>
    </row>
    <row r="1968" spans="2:14" x14ac:dyDescent="0.25">
      <c r="B1968" s="527" t="s">
        <v>2373</v>
      </c>
      <c r="C1968" s="688" t="s">
        <v>2296</v>
      </c>
      <c r="D1968" s="94" t="s">
        <v>686</v>
      </c>
      <c r="E1968" s="747"/>
      <c r="F1968" s="747"/>
      <c r="G1968" s="747"/>
      <c r="H1968" s="743"/>
      <c r="I1968" s="756">
        <v>10</v>
      </c>
      <c r="J1968" s="747"/>
      <c r="K1968" s="747"/>
      <c r="L1968" s="747"/>
      <c r="M1968" s="743"/>
      <c r="N1968" s="747"/>
    </row>
    <row r="1969" spans="2:14" x14ac:dyDescent="0.25">
      <c r="B1969" s="527" t="s">
        <v>2373</v>
      </c>
      <c r="C1969" s="688" t="s">
        <v>2297</v>
      </c>
      <c r="D1969" s="94" t="s">
        <v>686</v>
      </c>
      <c r="E1969" s="747"/>
      <c r="F1969" s="747"/>
      <c r="G1969" s="747"/>
      <c r="H1969" s="743"/>
      <c r="I1969" s="756">
        <v>10</v>
      </c>
      <c r="J1969" s="747"/>
      <c r="K1969" s="747"/>
      <c r="L1969" s="747"/>
      <c r="M1969" s="743"/>
      <c r="N1969" s="747"/>
    </row>
    <row r="1970" spans="2:14" x14ac:dyDescent="0.25">
      <c r="B1970" s="527" t="s">
        <v>2373</v>
      </c>
      <c r="C1970" s="688" t="s">
        <v>2298</v>
      </c>
      <c r="D1970" s="94" t="s">
        <v>686</v>
      </c>
      <c r="E1970" s="747"/>
      <c r="F1970" s="747"/>
      <c r="G1970" s="747"/>
      <c r="H1970" s="743"/>
      <c r="I1970" s="756">
        <v>10</v>
      </c>
      <c r="J1970" s="747"/>
      <c r="K1970" s="747"/>
      <c r="L1970" s="747"/>
      <c r="M1970" s="743"/>
      <c r="N1970" s="747"/>
    </row>
    <row r="1971" spans="2:14" x14ac:dyDescent="0.25">
      <c r="B1971" s="527" t="s">
        <v>2373</v>
      </c>
      <c r="C1971" s="688" t="s">
        <v>2299</v>
      </c>
      <c r="D1971" s="94" t="s">
        <v>686</v>
      </c>
      <c r="E1971" s="747"/>
      <c r="F1971" s="747"/>
      <c r="G1971" s="747"/>
      <c r="H1971" s="743"/>
      <c r="I1971" s="756">
        <v>8</v>
      </c>
      <c r="J1971" s="747"/>
      <c r="K1971" s="747"/>
      <c r="L1971" s="747"/>
      <c r="M1971" s="743"/>
      <c r="N1971" s="747"/>
    </row>
    <row r="1972" spans="2:14" x14ac:dyDescent="0.25">
      <c r="B1972" s="527" t="s">
        <v>2373</v>
      </c>
      <c r="C1972" s="688" t="s">
        <v>2300</v>
      </c>
      <c r="D1972" s="94" t="s">
        <v>686</v>
      </c>
      <c r="E1972" s="747"/>
      <c r="F1972" s="747"/>
      <c r="G1972" s="747"/>
      <c r="H1972" s="758">
        <v>1</v>
      </c>
      <c r="I1972" s="756">
        <v>2</v>
      </c>
      <c r="J1972" s="747"/>
      <c r="K1972" s="747"/>
      <c r="L1972" s="747"/>
      <c r="M1972" s="743"/>
      <c r="N1972" s="747"/>
    </row>
    <row r="1973" spans="2:14" x14ac:dyDescent="0.25">
      <c r="B1973" s="527" t="s">
        <v>2373</v>
      </c>
      <c r="C1973" s="688" t="s">
        <v>2893</v>
      </c>
      <c r="D1973" s="94" t="s">
        <v>686</v>
      </c>
      <c r="E1973" s="747"/>
      <c r="F1973" s="747"/>
      <c r="G1973" s="747"/>
      <c r="H1973" s="758">
        <v>2</v>
      </c>
      <c r="I1973" s="756">
        <v>4</v>
      </c>
      <c r="J1973" s="747"/>
      <c r="K1973" s="747"/>
      <c r="L1973" s="747"/>
      <c r="M1973" s="743"/>
      <c r="N1973" s="747"/>
    </row>
    <row r="1974" spans="2:14" x14ac:dyDescent="0.25">
      <c r="B1974" s="527" t="s">
        <v>2373</v>
      </c>
      <c r="C1974" s="688" t="s">
        <v>2301</v>
      </c>
      <c r="D1974" s="94" t="s">
        <v>686</v>
      </c>
      <c r="E1974" s="747"/>
      <c r="F1974" s="747"/>
      <c r="G1974" s="747"/>
      <c r="H1974" s="758">
        <v>2</v>
      </c>
      <c r="I1974" s="756">
        <v>3</v>
      </c>
      <c r="J1974" s="747"/>
      <c r="K1974" s="747"/>
      <c r="L1974" s="747"/>
      <c r="M1974" s="743"/>
      <c r="N1974" s="747"/>
    </row>
    <row r="1975" spans="2:14" x14ac:dyDescent="0.25">
      <c r="B1975" s="527" t="s">
        <v>2373</v>
      </c>
      <c r="C1975" s="688" t="s">
        <v>2302</v>
      </c>
      <c r="D1975" s="94" t="s">
        <v>647</v>
      </c>
      <c r="E1975" s="747"/>
      <c r="F1975" s="747"/>
      <c r="G1975" s="747"/>
      <c r="H1975" s="758">
        <v>30</v>
      </c>
      <c r="I1975" s="756">
        <v>30</v>
      </c>
      <c r="J1975" s="747"/>
      <c r="K1975" s="747"/>
      <c r="L1975" s="747"/>
      <c r="M1975" s="743"/>
      <c r="N1975" s="747"/>
    </row>
    <row r="1976" spans="2:14" x14ac:dyDescent="0.25">
      <c r="B1976" s="527" t="s">
        <v>2373</v>
      </c>
      <c r="C1976" s="688" t="s">
        <v>2894</v>
      </c>
      <c r="D1976" s="94" t="s">
        <v>647</v>
      </c>
      <c r="E1976" s="747"/>
      <c r="F1976" s="747"/>
      <c r="G1976" s="747"/>
      <c r="H1976" s="758">
        <v>20</v>
      </c>
      <c r="I1976" s="756">
        <v>30</v>
      </c>
      <c r="J1976" s="747"/>
      <c r="K1976" s="747"/>
      <c r="L1976" s="747"/>
      <c r="M1976" s="743"/>
      <c r="N1976" s="747"/>
    </row>
    <row r="1977" spans="2:14" x14ac:dyDescent="0.25">
      <c r="B1977" s="527" t="s">
        <v>2373</v>
      </c>
      <c r="C1977" s="700" t="s">
        <v>2303</v>
      </c>
      <c r="D1977" s="94" t="s">
        <v>686</v>
      </c>
      <c r="E1977" s="747"/>
      <c r="F1977" s="747"/>
      <c r="G1977" s="747"/>
      <c r="H1977" s="759"/>
      <c r="I1977" s="756">
        <v>10</v>
      </c>
      <c r="J1977" s="747"/>
      <c r="K1977" s="747"/>
      <c r="L1977" s="747"/>
      <c r="M1977" s="743"/>
      <c r="N1977" s="747"/>
    </row>
    <row r="1978" spans="2:14" x14ac:dyDescent="0.25">
      <c r="B1978" s="527" t="s">
        <v>2373</v>
      </c>
      <c r="C1978" s="688" t="s">
        <v>2304</v>
      </c>
      <c r="D1978" s="94" t="s">
        <v>686</v>
      </c>
      <c r="E1978" s="747"/>
      <c r="F1978" s="747"/>
      <c r="G1978" s="747"/>
      <c r="H1978" s="758">
        <v>3</v>
      </c>
      <c r="I1978" s="756">
        <v>10</v>
      </c>
      <c r="J1978" s="747"/>
      <c r="K1978" s="747"/>
      <c r="L1978" s="747"/>
      <c r="M1978" s="743"/>
      <c r="N1978" s="747"/>
    </row>
    <row r="1979" spans="2:14" x14ac:dyDescent="0.25">
      <c r="B1979" s="527" t="s">
        <v>2373</v>
      </c>
      <c r="C1979" s="688" t="s">
        <v>2305</v>
      </c>
      <c r="D1979" s="94" t="s">
        <v>686</v>
      </c>
      <c r="E1979" s="747"/>
      <c r="F1979" s="747"/>
      <c r="G1979" s="747"/>
      <c r="H1979" s="758">
        <v>3</v>
      </c>
      <c r="I1979" s="756">
        <v>10</v>
      </c>
      <c r="J1979" s="747"/>
      <c r="K1979" s="747"/>
      <c r="L1979" s="747"/>
      <c r="M1979" s="743"/>
      <c r="N1979" s="747"/>
    </row>
    <row r="1980" spans="2:14" x14ac:dyDescent="0.25">
      <c r="B1980" s="527" t="s">
        <v>2373</v>
      </c>
      <c r="C1980" s="688" t="s">
        <v>2306</v>
      </c>
      <c r="D1980" s="94" t="s">
        <v>686</v>
      </c>
      <c r="E1980" s="747"/>
      <c r="F1980" s="747"/>
      <c r="G1980" s="747"/>
      <c r="H1980" s="758">
        <v>2</v>
      </c>
      <c r="I1980" s="756">
        <v>4</v>
      </c>
      <c r="J1980" s="747"/>
      <c r="K1980" s="747"/>
      <c r="L1980" s="747"/>
      <c r="M1980" s="743"/>
      <c r="N1980" s="747"/>
    </row>
    <row r="1981" spans="2:14" x14ac:dyDescent="0.25">
      <c r="B1981" s="527" t="s">
        <v>2373</v>
      </c>
      <c r="C1981" s="688" t="s">
        <v>2307</v>
      </c>
      <c r="D1981" s="94" t="s">
        <v>686</v>
      </c>
      <c r="E1981" s="747"/>
      <c r="F1981" s="747"/>
      <c r="G1981" s="747"/>
      <c r="H1981" s="758">
        <v>5</v>
      </c>
      <c r="I1981" s="756">
        <v>8</v>
      </c>
      <c r="J1981" s="747"/>
      <c r="K1981" s="747"/>
      <c r="L1981" s="747"/>
      <c r="M1981" s="743"/>
      <c r="N1981" s="747"/>
    </row>
    <row r="1982" spans="2:14" x14ac:dyDescent="0.25">
      <c r="B1982" s="527" t="s">
        <v>2373</v>
      </c>
      <c r="C1982" s="688" t="s">
        <v>2308</v>
      </c>
      <c r="D1982" s="94" t="s">
        <v>686</v>
      </c>
      <c r="E1982" s="747"/>
      <c r="F1982" s="747"/>
      <c r="G1982" s="747"/>
      <c r="H1982" s="759"/>
      <c r="I1982" s="756">
        <v>15</v>
      </c>
      <c r="J1982" s="747"/>
      <c r="K1982" s="747"/>
      <c r="L1982" s="747"/>
      <c r="M1982" s="743"/>
      <c r="N1982" s="747"/>
    </row>
    <row r="1983" spans="2:14" x14ac:dyDescent="0.25">
      <c r="B1983" s="527" t="s">
        <v>2373</v>
      </c>
      <c r="C1983" s="688" t="s">
        <v>2309</v>
      </c>
      <c r="D1983" s="94" t="s">
        <v>686</v>
      </c>
      <c r="E1983" s="747"/>
      <c r="F1983" s="747"/>
      <c r="G1983" s="747"/>
      <c r="H1983" s="759"/>
      <c r="I1983" s="756">
        <v>2</v>
      </c>
      <c r="J1983" s="747"/>
      <c r="K1983" s="747"/>
      <c r="L1983" s="747"/>
      <c r="M1983" s="743"/>
      <c r="N1983" s="747"/>
    </row>
    <row r="1984" spans="2:14" x14ac:dyDescent="0.25">
      <c r="B1984" s="527" t="s">
        <v>2373</v>
      </c>
      <c r="C1984" s="688" t="s">
        <v>2310</v>
      </c>
      <c r="D1984" s="94" t="s">
        <v>686</v>
      </c>
      <c r="E1984" s="747"/>
      <c r="F1984" s="747"/>
      <c r="G1984" s="747"/>
      <c r="H1984" s="758">
        <v>5</v>
      </c>
      <c r="I1984" s="756">
        <v>5</v>
      </c>
      <c r="J1984" s="747"/>
      <c r="K1984" s="747"/>
      <c r="L1984" s="747"/>
      <c r="M1984" s="743"/>
      <c r="N1984" s="747"/>
    </row>
    <row r="1985" spans="2:14" x14ac:dyDescent="0.25">
      <c r="B1985" s="527" t="s">
        <v>2373</v>
      </c>
      <c r="C1985" s="688" t="s">
        <v>2311</v>
      </c>
      <c r="D1985" s="94" t="s">
        <v>647</v>
      </c>
      <c r="E1985" s="747"/>
      <c r="F1985" s="747"/>
      <c r="G1985" s="747"/>
      <c r="H1985" s="758">
        <v>5</v>
      </c>
      <c r="I1985" s="756">
        <v>30</v>
      </c>
      <c r="J1985" s="747"/>
      <c r="K1985" s="747"/>
      <c r="L1985" s="747"/>
      <c r="M1985" s="743"/>
      <c r="N1985" s="747"/>
    </row>
    <row r="1986" spans="2:14" x14ac:dyDescent="0.25">
      <c r="B1986" s="528" t="s">
        <v>2373</v>
      </c>
      <c r="C1986" s="704" t="s">
        <v>1783</v>
      </c>
      <c r="D1986" s="655" t="s">
        <v>686</v>
      </c>
      <c r="E1986" s="747"/>
      <c r="F1986" s="747"/>
      <c r="G1986" s="747"/>
      <c r="H1986" s="743"/>
      <c r="I1986" s="747">
        <v>5</v>
      </c>
      <c r="J1986" s="747"/>
      <c r="K1986" s="747"/>
      <c r="L1986" s="747"/>
      <c r="M1986" s="743"/>
      <c r="N1986" s="747"/>
    </row>
  </sheetData>
  <sheetProtection password="E44E" sheet="1" objects="1" scenarios="1" selectLockedCells="1"/>
  <protectedRanges>
    <protectedRange sqref="L1902:L1909 L4:L188 L1755:L1890 L190:L1718 L1725:L1753" name="Range2_1_1"/>
    <protectedRange sqref="J1902:J1909 J4:J188 J1755:J1890 J190:J1718 J1725:J1753" name="Range1_1"/>
    <protectedRange sqref="H1902:H1909 H4:H188 H1755:H1890 H190:H1718 H1725:H1753" name="Range1_4"/>
    <protectedRange sqref="M1902:M1909 M4:M188 M1755:M1890 M190:M1718 M1725:M1753" name="Range2_1"/>
    <protectedRange sqref="I4:I15 I1902:I1909 I22:I188 I1755:I1890 I190:I1718 I1725:I1753" name="Range1_2"/>
    <protectedRange sqref="N258:N328" name="Range1_5"/>
    <protectedRange sqref="N1902:N1909 N4:N188 N1755:N1890 N190:N257 N329:N1718 N1725:N1753" name="Range2_2"/>
  </protectedRanges>
  <pageMargins left="0.19685039370078741" right="0.19685039370078741" top="0.19685039370078741" bottom="0.19685039370078741"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W30"/>
  <sheetViews>
    <sheetView workbookViewId="0">
      <selection activeCell="A18" sqref="A18"/>
    </sheetView>
  </sheetViews>
  <sheetFormatPr defaultColWidth="9.140625" defaultRowHeight="15" x14ac:dyDescent="0.25"/>
  <cols>
    <col min="1" max="1" width="22.42578125" style="554" customWidth="1"/>
    <col min="2" max="2" width="13.7109375" style="554" customWidth="1"/>
    <col min="3" max="4" width="12.42578125" style="554" customWidth="1"/>
    <col min="5" max="5" width="12.5703125" style="554" customWidth="1"/>
    <col min="6" max="6" width="13.7109375" style="554" customWidth="1"/>
    <col min="7" max="8" width="12.85546875" style="554" customWidth="1"/>
    <col min="9" max="9" width="12.7109375" style="554" customWidth="1"/>
    <col min="10" max="10" width="12.5703125" style="554" customWidth="1"/>
    <col min="11" max="11" width="11" style="554" customWidth="1"/>
    <col min="12" max="12" width="15.5703125" style="554" customWidth="1"/>
    <col min="13" max="13" width="12.28515625" style="554" customWidth="1"/>
    <col min="14" max="14" width="10.85546875" style="554" customWidth="1"/>
    <col min="15" max="16384" width="9.140625" style="554"/>
  </cols>
  <sheetData>
    <row r="2" spans="1:23" ht="18.75" x14ac:dyDescent="0.3">
      <c r="A2" s="971" t="s">
        <v>3070</v>
      </c>
      <c r="B2" s="971"/>
      <c r="C2" s="971"/>
      <c r="D2" s="971"/>
      <c r="E2" s="971"/>
      <c r="F2" s="971"/>
      <c r="G2" s="971"/>
      <c r="H2" s="971"/>
      <c r="I2" s="971"/>
      <c r="J2" s="971"/>
      <c r="K2" s="971"/>
    </row>
    <row r="3" spans="1:23" ht="15.75" thickBot="1" x14ac:dyDescent="0.3"/>
    <row r="4" spans="1:23" ht="15.75" thickBot="1" x14ac:dyDescent="0.3">
      <c r="A4" s="969" t="s">
        <v>3069</v>
      </c>
      <c r="B4" s="966" t="s">
        <v>3068</v>
      </c>
      <c r="C4" s="967"/>
      <c r="D4" s="967"/>
      <c r="E4" s="968"/>
      <c r="F4" s="972" t="s">
        <v>3067</v>
      </c>
      <c r="G4" s="973"/>
      <c r="H4" s="973"/>
      <c r="I4" s="973"/>
      <c r="J4" s="974"/>
      <c r="K4" s="972" t="s">
        <v>3066</v>
      </c>
      <c r="L4" s="973"/>
      <c r="M4" s="973"/>
      <c r="N4" s="974"/>
    </row>
    <row r="5" spans="1:23" ht="46.5" customHeight="1" x14ac:dyDescent="0.25">
      <c r="A5" s="970"/>
      <c r="B5" s="640" t="s">
        <v>3065</v>
      </c>
      <c r="C5" s="638" t="s">
        <v>3064</v>
      </c>
      <c r="D5" s="638" t="s">
        <v>3063</v>
      </c>
      <c r="E5" s="639" t="s">
        <v>3062</v>
      </c>
      <c r="F5" s="636" t="s">
        <v>3059</v>
      </c>
      <c r="G5" s="635" t="s">
        <v>3058</v>
      </c>
      <c r="H5" s="635" t="s">
        <v>3057</v>
      </c>
      <c r="I5" s="638" t="s">
        <v>3061</v>
      </c>
      <c r="J5" s="637" t="s">
        <v>3060</v>
      </c>
      <c r="K5" s="636" t="s">
        <v>3059</v>
      </c>
      <c r="L5" s="635" t="s">
        <v>3058</v>
      </c>
      <c r="M5" s="635" t="s">
        <v>3057</v>
      </c>
      <c r="N5" s="634" t="s">
        <v>3056</v>
      </c>
    </row>
    <row r="6" spans="1:23" ht="20.25" customHeight="1" x14ac:dyDescent="0.25">
      <c r="A6" s="632">
        <v>2013</v>
      </c>
      <c r="B6" s="631">
        <v>1329.34</v>
      </c>
      <c r="C6" s="630">
        <v>189.154</v>
      </c>
      <c r="D6" s="630">
        <v>17.738</v>
      </c>
      <c r="E6" s="633">
        <f t="shared" ref="E6:E13" si="0">SUM(B6:D6)</f>
        <v>1536.232</v>
      </c>
      <c r="F6" s="628" t="s">
        <v>3037</v>
      </c>
      <c r="G6" s="627" t="s">
        <v>3037</v>
      </c>
      <c r="H6" s="626">
        <v>9834375</v>
      </c>
      <c r="I6" s="626">
        <v>139355</v>
      </c>
      <c r="J6" s="624">
        <f>SUM(H6:I6)</f>
        <v>9973730</v>
      </c>
      <c r="K6" s="599" t="s">
        <v>3037</v>
      </c>
      <c r="L6" s="598" t="s">
        <v>3037</v>
      </c>
      <c r="M6" s="625">
        <f>H6/(B6+C6)</f>
        <v>6476.400301878045</v>
      </c>
      <c r="N6" s="624">
        <f>I6/D6</f>
        <v>7856.2972150186042</v>
      </c>
    </row>
    <row r="7" spans="1:23" x14ac:dyDescent="0.25">
      <c r="A7" s="632">
        <v>2014</v>
      </c>
      <c r="B7" s="631">
        <v>1117.9490000000001</v>
      </c>
      <c r="C7" s="630">
        <v>164.768</v>
      </c>
      <c r="D7" s="630">
        <v>71.372</v>
      </c>
      <c r="E7" s="629">
        <f t="shared" si="0"/>
        <v>1354.0890000000002</v>
      </c>
      <c r="F7" s="628" t="s">
        <v>3037</v>
      </c>
      <c r="G7" s="627" t="s">
        <v>3037</v>
      </c>
      <c r="H7" s="626">
        <v>7416720</v>
      </c>
      <c r="I7" s="626">
        <v>432199</v>
      </c>
      <c r="J7" s="624">
        <f>SUM(H7:I7)</f>
        <v>7848919</v>
      </c>
      <c r="K7" s="599" t="s">
        <v>3037</v>
      </c>
      <c r="L7" s="598" t="s">
        <v>3037</v>
      </c>
      <c r="M7" s="625">
        <f>H7/(B7+C7)</f>
        <v>5782.0392183154972</v>
      </c>
      <c r="N7" s="624">
        <f>I7/D7</f>
        <v>6055.5820209606009</v>
      </c>
    </row>
    <row r="8" spans="1:23" s="613" customFormat="1" x14ac:dyDescent="0.25">
      <c r="A8" s="623" t="s">
        <v>3055</v>
      </c>
      <c r="B8" s="622">
        <v>791.53800000000001</v>
      </c>
      <c r="C8" s="621">
        <f>297.366+3.57</f>
        <v>300.93599999999998</v>
      </c>
      <c r="D8" s="620" t="s">
        <v>3037</v>
      </c>
      <c r="E8" s="619">
        <f t="shared" si="0"/>
        <v>1092.4739999999999</v>
      </c>
      <c r="F8" s="618">
        <v>4090799</v>
      </c>
      <c r="G8" s="615">
        <v>1953980</v>
      </c>
      <c r="H8" s="615">
        <f>SUM(F8:G8)</f>
        <v>6044779</v>
      </c>
      <c r="I8" s="615">
        <v>42.723999999999997</v>
      </c>
      <c r="J8" s="614"/>
      <c r="K8" s="617">
        <f>F8/B8</f>
        <v>5168.1650154509325</v>
      </c>
      <c r="L8" s="616">
        <f>G8/C8</f>
        <v>6493.0084802084166</v>
      </c>
      <c r="M8" s="615">
        <f>H8/(B8+C8)</f>
        <v>5533.1101701276193</v>
      </c>
      <c r="N8" s="614"/>
    </row>
    <row r="9" spans="1:23" s="565" customFormat="1" x14ac:dyDescent="0.25">
      <c r="A9" s="594" t="s">
        <v>3054</v>
      </c>
      <c r="B9" s="612">
        <v>325.63900000000001</v>
      </c>
      <c r="C9" s="611">
        <v>14.531000000000001</v>
      </c>
      <c r="D9" s="611">
        <v>10.83</v>
      </c>
      <c r="E9" s="610">
        <f t="shared" si="0"/>
        <v>351</v>
      </c>
      <c r="F9" s="609" t="s">
        <v>3037</v>
      </c>
      <c r="G9" s="607" t="s">
        <v>3037</v>
      </c>
      <c r="H9" s="608">
        <v>1581152</v>
      </c>
      <c r="I9" s="608">
        <v>67458</v>
      </c>
      <c r="J9" s="606">
        <f>H9+I9</f>
        <v>1648610</v>
      </c>
      <c r="K9" s="587" t="s">
        <v>3037</v>
      </c>
      <c r="L9" s="586" t="s">
        <v>3037</v>
      </c>
      <c r="M9" s="607" t="s">
        <v>3048</v>
      </c>
      <c r="N9" s="606">
        <f>I9/D9</f>
        <v>6228.8088642659277</v>
      </c>
    </row>
    <row r="10" spans="1:23" ht="30" x14ac:dyDescent="0.25">
      <c r="A10" s="583" t="s">
        <v>3053</v>
      </c>
      <c r="B10" s="605">
        <f>B9/3</f>
        <v>108.54633333333334</v>
      </c>
      <c r="C10" s="604">
        <f>C9/3</f>
        <v>4.8436666666666666</v>
      </c>
      <c r="D10" s="604">
        <f>D9/3</f>
        <v>3.61</v>
      </c>
      <c r="E10" s="603">
        <f t="shared" si="0"/>
        <v>117</v>
      </c>
      <c r="F10" s="602" t="s">
        <v>3037</v>
      </c>
      <c r="G10" s="601" t="s">
        <v>3037</v>
      </c>
      <c r="H10" s="600">
        <f>H9/3</f>
        <v>527050.66666666663</v>
      </c>
      <c r="I10" s="600">
        <f>I9/3</f>
        <v>22486</v>
      </c>
      <c r="J10" s="596">
        <f>H10+I10</f>
        <v>549536.66666666663</v>
      </c>
      <c r="K10" s="599" t="s">
        <v>3037</v>
      </c>
      <c r="L10" s="598" t="s">
        <v>3037</v>
      </c>
      <c r="M10" s="597">
        <f>H10/(B10+C10)</f>
        <v>4648.1229973248664</v>
      </c>
      <c r="N10" s="596">
        <f>I10/D10</f>
        <v>6228.8088642659286</v>
      </c>
      <c r="O10" s="565"/>
      <c r="P10" s="565"/>
      <c r="Q10" s="565"/>
      <c r="R10" s="565"/>
      <c r="S10" s="565"/>
      <c r="T10" s="565"/>
      <c r="U10" s="565"/>
      <c r="V10" s="565"/>
      <c r="W10" s="565"/>
    </row>
    <row r="11" spans="1:23" s="564" customFormat="1" x14ac:dyDescent="0.25">
      <c r="A11" s="574" t="s">
        <v>3052</v>
      </c>
      <c r="B11" s="573">
        <v>106.283</v>
      </c>
      <c r="C11" s="572">
        <v>0</v>
      </c>
      <c r="D11" s="572">
        <v>1.732</v>
      </c>
      <c r="E11" s="571">
        <f t="shared" si="0"/>
        <v>108.015</v>
      </c>
      <c r="F11" s="570">
        <v>477726</v>
      </c>
      <c r="G11" s="568">
        <v>0</v>
      </c>
      <c r="H11" s="568">
        <f>F11+G11</f>
        <v>477726</v>
      </c>
      <c r="I11" s="568">
        <v>87</v>
      </c>
      <c r="J11" s="567">
        <f>F11+G11+I11</f>
        <v>477813</v>
      </c>
      <c r="K11" s="570">
        <f>F11/B11</f>
        <v>4494.8486587695115</v>
      </c>
      <c r="L11" s="595"/>
      <c r="M11" s="568">
        <f>H11/(B11+C11)</f>
        <v>4494.8486587695115</v>
      </c>
      <c r="N11" s="567">
        <f>I11/D11</f>
        <v>50.23094688221709</v>
      </c>
      <c r="O11" s="565"/>
      <c r="P11" s="566"/>
      <c r="Q11" s="565"/>
      <c r="R11" s="565"/>
      <c r="S11" s="565"/>
      <c r="T11" s="565"/>
      <c r="U11" s="565"/>
      <c r="V11" s="565"/>
      <c r="W11" s="565"/>
    </row>
    <row r="12" spans="1:23" s="564" customFormat="1" x14ac:dyDescent="0.25">
      <c r="A12" s="574" t="s">
        <v>3051</v>
      </c>
      <c r="B12" s="573">
        <v>84.826999999999998</v>
      </c>
      <c r="C12" s="572">
        <v>0</v>
      </c>
      <c r="D12" s="572">
        <v>1.0960000000000001</v>
      </c>
      <c r="E12" s="571">
        <f t="shared" si="0"/>
        <v>85.923000000000002</v>
      </c>
      <c r="F12" s="570">
        <v>478881</v>
      </c>
      <c r="G12" s="568">
        <v>0</v>
      </c>
      <c r="H12" s="568">
        <f>F12+G12</f>
        <v>478881</v>
      </c>
      <c r="I12" s="568">
        <v>26</v>
      </c>
      <c r="J12" s="567">
        <v>478881</v>
      </c>
      <c r="K12" s="570">
        <f>F12/B12</f>
        <v>5645.3841347684111</v>
      </c>
      <c r="L12" s="595"/>
      <c r="M12" s="568">
        <f>H12/(B12+C12)</f>
        <v>5645.3841347684111</v>
      </c>
      <c r="N12" s="567">
        <f>I12/D12</f>
        <v>23.722627737226276</v>
      </c>
      <c r="O12" s="565"/>
      <c r="P12" s="565"/>
      <c r="Q12" s="565"/>
      <c r="R12" s="565"/>
      <c r="S12" s="565"/>
      <c r="T12" s="565"/>
      <c r="U12" s="565"/>
      <c r="V12" s="565"/>
      <c r="W12" s="565"/>
    </row>
    <row r="13" spans="1:23" s="564" customFormat="1" x14ac:dyDescent="0.25">
      <c r="A13" s="574" t="s">
        <v>3050</v>
      </c>
      <c r="B13" s="573">
        <v>93.35</v>
      </c>
      <c r="C13" s="572">
        <v>41.573999999999998</v>
      </c>
      <c r="D13" s="572">
        <v>3.2</v>
      </c>
      <c r="E13" s="571">
        <f t="shared" si="0"/>
        <v>138.12399999999997</v>
      </c>
      <c r="F13" s="570">
        <v>380560</v>
      </c>
      <c r="G13" s="568">
        <v>166522.41</v>
      </c>
      <c r="H13" s="568">
        <f>F13+G13</f>
        <v>547082.41</v>
      </c>
      <c r="I13" s="568">
        <v>8288</v>
      </c>
      <c r="J13" s="567">
        <f>F13+G13+I13</f>
        <v>555370.41</v>
      </c>
      <c r="K13" s="570">
        <f>F13/B13</f>
        <v>4076.7005891805038</v>
      </c>
      <c r="L13" s="568">
        <f>G13/C13</f>
        <v>4005.4459517967962</v>
      </c>
      <c r="M13" s="568">
        <f>H13/(B13+C13)</f>
        <v>4054.7449675372814</v>
      </c>
      <c r="N13" s="567">
        <f>I13/D13</f>
        <v>2590</v>
      </c>
      <c r="O13" s="565"/>
      <c r="P13" s="565"/>
      <c r="Q13" s="565"/>
      <c r="R13" s="565"/>
      <c r="S13" s="565"/>
      <c r="T13" s="565"/>
      <c r="U13" s="565"/>
      <c r="V13" s="565"/>
      <c r="W13" s="565"/>
    </row>
    <row r="14" spans="1:23" s="565" customFormat="1" x14ac:dyDescent="0.25">
      <c r="A14" s="594" t="s">
        <v>3049</v>
      </c>
      <c r="B14" s="593">
        <f t="shared" ref="B14:J14" si="1">SUM(B11:B13)</f>
        <v>284.46000000000004</v>
      </c>
      <c r="C14" s="592">
        <f t="shared" si="1"/>
        <v>41.573999999999998</v>
      </c>
      <c r="D14" s="592">
        <f t="shared" si="1"/>
        <v>6.0280000000000005</v>
      </c>
      <c r="E14" s="591">
        <f t="shared" si="1"/>
        <v>332.06199999999995</v>
      </c>
      <c r="F14" s="590">
        <f t="shared" si="1"/>
        <v>1337167</v>
      </c>
      <c r="G14" s="589">
        <f t="shared" si="1"/>
        <v>166522.41</v>
      </c>
      <c r="H14" s="589">
        <f t="shared" si="1"/>
        <v>1503689.4100000001</v>
      </c>
      <c r="I14" s="589">
        <f t="shared" si="1"/>
        <v>8401</v>
      </c>
      <c r="J14" s="588">
        <f t="shared" si="1"/>
        <v>1512064.4100000001</v>
      </c>
      <c r="K14" s="587" t="s">
        <v>3048</v>
      </c>
      <c r="L14" s="586" t="s">
        <v>3048</v>
      </c>
      <c r="M14" s="585"/>
      <c r="N14" s="584" t="s">
        <v>3048</v>
      </c>
    </row>
    <row r="15" spans="1:23" s="560" customFormat="1" ht="30.75" thickBot="1" x14ac:dyDescent="0.3">
      <c r="A15" s="583" t="s">
        <v>3047</v>
      </c>
      <c r="B15" s="582">
        <f>B14/3</f>
        <v>94.820000000000007</v>
      </c>
      <c r="C15" s="577"/>
      <c r="D15" s="577">
        <f>D14/3</f>
        <v>2.0093333333333336</v>
      </c>
      <c r="E15" s="581">
        <f>E14/3</f>
        <v>110.68733333333331</v>
      </c>
      <c r="F15" s="580">
        <f>F14/3</f>
        <v>445722.33333333331</v>
      </c>
      <c r="G15" s="579"/>
      <c r="H15" s="579">
        <f>H14/3</f>
        <v>501229.8033333334</v>
      </c>
      <c r="I15" s="579">
        <f>I14/3</f>
        <v>2800.3333333333335</v>
      </c>
      <c r="J15" s="575">
        <f>J14/3</f>
        <v>504021.47000000003</v>
      </c>
      <c r="K15" s="578">
        <f>F15/B15</f>
        <v>4700.7206637137024</v>
      </c>
      <c r="L15" s="577"/>
      <c r="M15" s="576">
        <f>H15/(B15+C15)</f>
        <v>5286.1189973985802</v>
      </c>
      <c r="N15" s="575">
        <f>I15/D15</f>
        <v>1393.6629064366289</v>
      </c>
    </row>
    <row r="16" spans="1:23" s="564" customFormat="1" x14ac:dyDescent="0.25">
      <c r="A16" s="574" t="s">
        <v>3046</v>
      </c>
      <c r="B16" s="573">
        <v>88.59</v>
      </c>
      <c r="C16" s="572">
        <v>26.262</v>
      </c>
      <c r="D16" s="572">
        <v>0.61299999999999999</v>
      </c>
      <c r="E16" s="571">
        <f>SUM(B16:D16)</f>
        <v>115.465</v>
      </c>
      <c r="F16" s="570">
        <v>480805</v>
      </c>
      <c r="G16" s="568">
        <v>101832</v>
      </c>
      <c r="H16" s="568">
        <f>F16+G16</f>
        <v>582637</v>
      </c>
      <c r="I16" s="568">
        <v>3076</v>
      </c>
      <c r="J16" s="567">
        <f>F16+G16+I16</f>
        <v>585713</v>
      </c>
      <c r="K16" s="570">
        <f>F16/B16</f>
        <v>5427.3055649621847</v>
      </c>
      <c r="L16" s="569">
        <f>G16/C16</f>
        <v>3877.5416952250398</v>
      </c>
      <c r="M16" s="568">
        <f>H16/(B16+C16)</f>
        <v>5072.9373454532788</v>
      </c>
      <c r="N16" s="567">
        <f>I16/D16</f>
        <v>5017.9445350734095</v>
      </c>
      <c r="O16" s="565"/>
      <c r="P16" s="566"/>
      <c r="Q16" s="565"/>
      <c r="R16" s="565"/>
      <c r="S16" s="565"/>
      <c r="T16" s="565"/>
      <c r="U16" s="565"/>
      <c r="V16" s="565"/>
      <c r="W16" s="565"/>
    </row>
    <row r="17" spans="1:23" s="564" customFormat="1" x14ac:dyDescent="0.25">
      <c r="A17" s="574" t="s">
        <v>3071</v>
      </c>
      <c r="B17" s="573">
        <v>87.23</v>
      </c>
      <c r="C17" s="572">
        <v>59.314</v>
      </c>
      <c r="D17" s="572">
        <v>0.77600000000000002</v>
      </c>
      <c r="E17" s="571">
        <f>SUM(B17:D17)</f>
        <v>147.32000000000002</v>
      </c>
      <c r="F17" s="570">
        <v>454813</v>
      </c>
      <c r="G17" s="568">
        <v>273544</v>
      </c>
      <c r="H17" s="568">
        <f>F17+G17</f>
        <v>728357</v>
      </c>
      <c r="I17" s="568">
        <v>1977</v>
      </c>
      <c r="J17" s="567">
        <f>F17+G17+I17</f>
        <v>730334</v>
      </c>
      <c r="K17" s="570">
        <f>F17/B17</f>
        <v>5213.9516221483436</v>
      </c>
      <c r="L17" s="569">
        <f>G17/C17</f>
        <v>4611.7948545031531</v>
      </c>
      <c r="M17" s="568">
        <f>H17/(B17+C17)</f>
        <v>4970.2273719838404</v>
      </c>
      <c r="N17" s="567">
        <f>I17/D17</f>
        <v>2547.680412371134</v>
      </c>
      <c r="O17" s="565"/>
      <c r="P17" s="566"/>
      <c r="Q17" s="565"/>
      <c r="R17" s="565"/>
      <c r="S17" s="565"/>
      <c r="T17" s="565"/>
      <c r="U17" s="565"/>
      <c r="V17" s="565"/>
      <c r="W17" s="565"/>
    </row>
    <row r="18" spans="1:23" s="560" customFormat="1" x14ac:dyDescent="0.25">
      <c r="A18" s="562"/>
      <c r="B18" s="558"/>
      <c r="C18" s="558"/>
      <c r="D18" s="558"/>
      <c r="E18" s="558"/>
      <c r="F18" s="561"/>
      <c r="G18" s="561"/>
      <c r="H18" s="561"/>
      <c r="I18" s="561"/>
      <c r="J18" s="561"/>
      <c r="K18" s="558"/>
      <c r="L18" s="558"/>
      <c r="M18" s="563"/>
      <c r="N18" s="561"/>
    </row>
    <row r="19" spans="1:23" s="560" customFormat="1" x14ac:dyDescent="0.25">
      <c r="A19" s="562"/>
      <c r="B19" s="558"/>
      <c r="C19" s="558"/>
      <c r="D19" s="558"/>
      <c r="E19" s="558"/>
      <c r="F19" s="561"/>
      <c r="G19" s="561"/>
      <c r="H19" s="561"/>
      <c r="I19" s="561"/>
      <c r="J19" s="561"/>
      <c r="K19" s="558"/>
      <c r="L19" s="558" t="s">
        <v>3045</v>
      </c>
      <c r="M19" s="557">
        <f>-(100-$M$15/M7*100)/100</f>
        <v>-8.5769086336532185E-2</v>
      </c>
      <c r="N19" s="561"/>
    </row>
    <row r="20" spans="1:23" ht="2.25" customHeight="1" x14ac:dyDescent="0.25">
      <c r="L20" s="558" t="s">
        <v>3044</v>
      </c>
      <c r="M20" s="557"/>
    </row>
    <row r="21" spans="1:23" x14ac:dyDescent="0.25">
      <c r="A21" s="559" t="s">
        <v>3043</v>
      </c>
      <c r="L21" s="558" t="s">
        <v>3042</v>
      </c>
      <c r="M21" s="557">
        <f>-(100-$M$15/M10*100)/100</f>
        <v>0.13725884630008692</v>
      </c>
    </row>
    <row r="22" spans="1:23" x14ac:dyDescent="0.25">
      <c r="A22" s="559" t="s">
        <v>3041</v>
      </c>
      <c r="L22" s="558" t="s">
        <v>3040</v>
      </c>
      <c r="M22" s="557">
        <f>-(100-$M$15/M8*100)/100</f>
        <v>-4.4638759239334289E-2</v>
      </c>
    </row>
    <row r="23" spans="1:23" x14ac:dyDescent="0.25">
      <c r="A23" s="559"/>
      <c r="L23" s="558"/>
      <c r="M23" s="557"/>
    </row>
    <row r="24" spans="1:23" x14ac:dyDescent="0.25">
      <c r="F24" s="555"/>
    </row>
    <row r="25" spans="1:23" x14ac:dyDescent="0.25">
      <c r="A25" s="556" t="s">
        <v>3039</v>
      </c>
      <c r="F25" s="555"/>
      <c r="J25" s="554" t="s">
        <v>3038</v>
      </c>
    </row>
    <row r="26" spans="1:23" x14ac:dyDescent="0.25">
      <c r="E26" s="555"/>
      <c r="F26" s="555"/>
    </row>
    <row r="30" spans="1:23" ht="15" customHeight="1" x14ac:dyDescent="0.25"/>
  </sheetData>
  <mergeCells count="5">
    <mergeCell ref="B4:E4"/>
    <mergeCell ref="A4:A5"/>
    <mergeCell ref="A2:K2"/>
    <mergeCell ref="F4:J4"/>
    <mergeCell ref="K4:N4"/>
  </mergeCells>
  <pageMargins left="0" right="0" top="0.15748031496062992" bottom="0.15748031496062992" header="0.31496062992125984" footer="0.31496062992125984"/>
  <pageSetup paperSize="9" scale="75" orientation="landscape" verticalDpi="0"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H9"/>
  <sheetViews>
    <sheetView workbookViewId="0">
      <selection activeCell="H25" sqref="H25"/>
    </sheetView>
  </sheetViews>
  <sheetFormatPr defaultColWidth="9.140625" defaultRowHeight="12.75" x14ac:dyDescent="0.2"/>
  <cols>
    <col min="1" max="1" width="28" style="643" customWidth="1"/>
    <col min="2" max="2" width="27.42578125" style="643" customWidth="1"/>
    <col min="3" max="16384" width="9.140625" style="643"/>
  </cols>
  <sheetData>
    <row r="2" spans="1:8" x14ac:dyDescent="0.2">
      <c r="A2" s="641" t="s">
        <v>3072</v>
      </c>
      <c r="B2" s="642"/>
      <c r="C2" s="642"/>
      <c r="D2" s="642"/>
      <c r="E2" s="642"/>
      <c r="F2" s="642"/>
      <c r="G2" s="642"/>
      <c r="H2" s="642"/>
    </row>
    <row r="3" spans="1:8" ht="13.5" thickBot="1" x14ac:dyDescent="0.25">
      <c r="A3" s="642"/>
      <c r="B3" s="642"/>
      <c r="C3" s="642"/>
      <c r="D3" s="642"/>
      <c r="E3" s="642"/>
      <c r="F3" s="642"/>
      <c r="G3" s="642"/>
      <c r="H3" s="642"/>
    </row>
    <row r="4" spans="1:8" ht="13.5" thickBot="1" x14ac:dyDescent="0.25">
      <c r="A4" s="644" t="s">
        <v>3073</v>
      </c>
      <c r="B4" s="645" t="s">
        <v>3074</v>
      </c>
      <c r="C4" s="646"/>
      <c r="D4" s="646"/>
      <c r="E4" s="646"/>
      <c r="F4" s="646"/>
      <c r="G4" s="646"/>
      <c r="H4" s="646"/>
    </row>
    <row r="5" spans="1:8" x14ac:dyDescent="0.2">
      <c r="A5" s="647" t="s">
        <v>3075</v>
      </c>
      <c r="B5" s="648">
        <v>265.74299999999999</v>
      </c>
    </row>
    <row r="6" spans="1:8" x14ac:dyDescent="0.2">
      <c r="A6" s="649" t="s">
        <v>3076</v>
      </c>
      <c r="B6" s="650">
        <v>92.29</v>
      </c>
    </row>
    <row r="7" spans="1:8" x14ac:dyDescent="0.2">
      <c r="A7" s="649" t="s">
        <v>3077</v>
      </c>
      <c r="B7" s="650">
        <v>2.38</v>
      </c>
    </row>
    <row r="8" spans="1:8" ht="13.5" thickBot="1" x14ac:dyDescent="0.25">
      <c r="A8" s="651" t="s">
        <v>3078</v>
      </c>
      <c r="B8" s="652">
        <v>288.54700000000003</v>
      </c>
    </row>
    <row r="9" spans="1:8" ht="13.5" thickBot="1" x14ac:dyDescent="0.25">
      <c r="A9" s="653" t="s">
        <v>3079</v>
      </c>
      <c r="B9" s="654">
        <f>SUM(B5:B8)</f>
        <v>648.96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837"/>
  <sheetViews>
    <sheetView tabSelected="1" view="pageBreakPreview" topLeftCell="A88" zoomScale="40" zoomScaleNormal="40" zoomScaleSheetLayoutView="40" workbookViewId="0">
      <selection activeCell="S213" sqref="S213"/>
    </sheetView>
  </sheetViews>
  <sheetFormatPr defaultColWidth="9.140625" defaultRowHeight="16.5" x14ac:dyDescent="0.25"/>
  <cols>
    <col min="1" max="1" width="6.140625" style="803" customWidth="1"/>
    <col min="2" max="2" width="11.140625" style="803" customWidth="1"/>
    <col min="3" max="3" width="20.28515625" style="777" customWidth="1"/>
    <col min="4" max="4" width="70.85546875" style="777" customWidth="1"/>
    <col min="5" max="5" width="8.85546875" style="803" customWidth="1"/>
    <col min="6" max="6" width="14.42578125" style="803" customWidth="1"/>
    <col min="7" max="7" width="12.28515625" style="765" customWidth="1"/>
    <col min="8" max="8" width="15.42578125" style="761" customWidth="1"/>
    <col min="9" max="9" width="11.85546875" style="761" customWidth="1"/>
    <col min="10" max="10" width="11.42578125" style="761" customWidth="1"/>
    <col min="11" max="11" width="12.28515625" style="761" customWidth="1"/>
    <col min="12" max="16384" width="9.140625" style="761"/>
  </cols>
  <sheetData>
    <row r="1" spans="1:11" s="762" customFormat="1" ht="33" customHeight="1" x14ac:dyDescent="0.25">
      <c r="A1" s="802"/>
      <c r="B1" s="802"/>
      <c r="C1" s="807"/>
      <c r="D1" s="807"/>
      <c r="E1" s="802"/>
      <c r="F1" s="802"/>
      <c r="G1" s="765"/>
      <c r="I1" s="976" t="s">
        <v>3478</v>
      </c>
      <c r="J1" s="976"/>
      <c r="K1" s="976"/>
    </row>
    <row r="2" spans="1:11" s="762" customFormat="1" ht="14.45" customHeight="1" x14ac:dyDescent="0.3">
      <c r="A2" s="779"/>
      <c r="B2" s="778"/>
      <c r="C2" s="778"/>
      <c r="D2" s="778"/>
      <c r="E2" s="778"/>
      <c r="F2" s="778"/>
      <c r="G2" s="765"/>
      <c r="I2" s="767"/>
    </row>
    <row r="3" spans="1:11" s="762" customFormat="1" ht="33.6" customHeight="1" x14ac:dyDescent="0.25">
      <c r="A3" s="987" t="s">
        <v>3479</v>
      </c>
      <c r="B3" s="988"/>
      <c r="C3" s="988"/>
      <c r="D3" s="988"/>
      <c r="E3" s="988"/>
      <c r="F3" s="988"/>
      <c r="G3" s="988"/>
      <c r="H3" s="988"/>
      <c r="I3" s="988"/>
      <c r="J3" s="988"/>
      <c r="K3" s="988"/>
    </row>
    <row r="4" spans="1:11" ht="13.5" customHeight="1" x14ac:dyDescent="0.25">
      <c r="A4" s="779"/>
      <c r="B4" s="778"/>
      <c r="C4" s="778"/>
      <c r="D4" s="778"/>
      <c r="E4" s="778"/>
      <c r="F4" s="778"/>
    </row>
    <row r="5" spans="1:11" ht="30" customHeight="1" x14ac:dyDescent="0.25">
      <c r="A5" s="779"/>
      <c r="B5" s="991" t="s">
        <v>3430</v>
      </c>
      <c r="C5" s="991"/>
      <c r="D5" s="991"/>
      <c r="E5" s="991"/>
      <c r="F5" s="991"/>
      <c r="G5" s="991"/>
      <c r="H5" s="991"/>
      <c r="I5" s="991"/>
    </row>
    <row r="6" spans="1:11" s="762" customFormat="1" ht="23.1" customHeight="1" x14ac:dyDescent="0.25">
      <c r="A6" s="779"/>
      <c r="B6" s="805"/>
      <c r="C6" s="805"/>
      <c r="D6" s="805"/>
      <c r="E6" s="805"/>
      <c r="F6" s="805"/>
      <c r="G6" s="765"/>
    </row>
    <row r="7" spans="1:11" ht="25.5" customHeight="1" x14ac:dyDescent="0.25">
      <c r="A7" s="990" t="s">
        <v>3164</v>
      </c>
      <c r="B7" s="989" t="s">
        <v>3163</v>
      </c>
      <c r="C7" s="995" t="s">
        <v>3472</v>
      </c>
      <c r="D7" s="996"/>
      <c r="E7" s="996"/>
      <c r="F7" s="996"/>
      <c r="G7" s="992" t="s">
        <v>3474</v>
      </c>
      <c r="H7" s="993"/>
      <c r="I7" s="993"/>
      <c r="J7" s="993"/>
      <c r="K7" s="994"/>
    </row>
    <row r="8" spans="1:11" s="777" customFormat="1" ht="142.5" customHeight="1" x14ac:dyDescent="0.25">
      <c r="A8" s="990"/>
      <c r="B8" s="989"/>
      <c r="C8" s="775" t="s">
        <v>2896</v>
      </c>
      <c r="D8" s="775" t="s">
        <v>3162</v>
      </c>
      <c r="E8" s="775" t="s">
        <v>1322</v>
      </c>
      <c r="F8" s="776" t="s">
        <v>3473</v>
      </c>
      <c r="G8" s="818" t="s">
        <v>2896</v>
      </c>
      <c r="H8" s="819" t="s">
        <v>3480</v>
      </c>
      <c r="I8" s="819" t="s">
        <v>1322</v>
      </c>
      <c r="J8" s="819" t="s">
        <v>3475</v>
      </c>
      <c r="K8" s="819" t="s">
        <v>3476</v>
      </c>
    </row>
    <row r="9" spans="1:11" s="763" customFormat="1" ht="17.45" customHeight="1" x14ac:dyDescent="0.25">
      <c r="A9" s="828">
        <v>1</v>
      </c>
      <c r="B9" s="828">
        <v>2</v>
      </c>
      <c r="C9" s="828">
        <v>3</v>
      </c>
      <c r="D9" s="828">
        <v>4</v>
      </c>
      <c r="E9" s="828">
        <v>5</v>
      </c>
      <c r="F9" s="829">
        <v>6</v>
      </c>
      <c r="G9" s="830">
        <v>7</v>
      </c>
      <c r="H9" s="831">
        <v>8</v>
      </c>
      <c r="I9" s="831">
        <v>9</v>
      </c>
      <c r="J9" s="831">
        <v>10</v>
      </c>
      <c r="K9" s="831">
        <v>11</v>
      </c>
    </row>
    <row r="10" spans="1:11" ht="85.5" customHeight="1" x14ac:dyDescent="0.25">
      <c r="A10" s="977">
        <v>1</v>
      </c>
      <c r="B10" s="781">
        <v>1</v>
      </c>
      <c r="C10" s="768" t="s">
        <v>3296</v>
      </c>
      <c r="D10" s="768" t="s">
        <v>3297</v>
      </c>
      <c r="E10" s="781" t="s">
        <v>32</v>
      </c>
      <c r="F10" s="782">
        <v>5</v>
      </c>
      <c r="G10" s="810"/>
      <c r="H10" s="661"/>
      <c r="I10" s="661"/>
      <c r="J10" s="661"/>
      <c r="K10" s="661"/>
    </row>
    <row r="11" spans="1:11" ht="84.95" customHeight="1" x14ac:dyDescent="0.25">
      <c r="A11" s="977"/>
      <c r="B11" s="781">
        <v>2</v>
      </c>
      <c r="C11" s="768" t="s">
        <v>3298</v>
      </c>
      <c r="D11" s="768" t="s">
        <v>3299</v>
      </c>
      <c r="E11" s="781" t="s">
        <v>32</v>
      </c>
      <c r="F11" s="782">
        <v>5</v>
      </c>
      <c r="G11" s="810"/>
      <c r="H11" s="661"/>
      <c r="I11" s="661"/>
      <c r="J11" s="661"/>
      <c r="K11" s="661"/>
    </row>
    <row r="12" spans="1:11" ht="90.6" customHeight="1" x14ac:dyDescent="0.25">
      <c r="A12" s="977"/>
      <c r="B12" s="781">
        <v>3</v>
      </c>
      <c r="C12" s="768" t="s">
        <v>3298</v>
      </c>
      <c r="D12" s="768" t="s">
        <v>3300</v>
      </c>
      <c r="E12" s="781" t="s">
        <v>32</v>
      </c>
      <c r="F12" s="782">
        <v>5</v>
      </c>
      <c r="G12" s="810"/>
      <c r="H12" s="661"/>
      <c r="I12" s="661"/>
      <c r="J12" s="661"/>
      <c r="K12" s="661"/>
    </row>
    <row r="13" spans="1:11" s="762" customFormat="1" ht="46.5" customHeight="1" x14ac:dyDescent="0.25">
      <c r="A13" s="978" t="s">
        <v>3477</v>
      </c>
      <c r="B13" s="979"/>
      <c r="C13" s="979"/>
      <c r="D13" s="979"/>
      <c r="E13" s="979"/>
      <c r="F13" s="979"/>
      <c r="G13" s="979"/>
      <c r="H13" s="979"/>
      <c r="I13" s="979"/>
      <c r="J13" s="979"/>
      <c r="K13" s="832"/>
    </row>
    <row r="14" spans="1:11" ht="123.95" customHeight="1" x14ac:dyDescent="0.25">
      <c r="A14" s="781">
        <v>2</v>
      </c>
      <c r="B14" s="781">
        <v>1</v>
      </c>
      <c r="C14" s="772" t="s">
        <v>3295</v>
      </c>
      <c r="D14" s="768" t="s">
        <v>3431</v>
      </c>
      <c r="E14" s="781" t="s">
        <v>32</v>
      </c>
      <c r="F14" s="782">
        <v>450</v>
      </c>
      <c r="G14" s="810"/>
      <c r="H14" s="811"/>
      <c r="I14" s="661"/>
      <c r="J14" s="661"/>
      <c r="K14" s="661"/>
    </row>
    <row r="15" spans="1:11" s="762" customFormat="1" ht="45.95" customHeight="1" x14ac:dyDescent="0.25">
      <c r="A15" s="978" t="s">
        <v>3477</v>
      </c>
      <c r="B15" s="979"/>
      <c r="C15" s="979"/>
      <c r="D15" s="979"/>
      <c r="E15" s="979"/>
      <c r="F15" s="979"/>
      <c r="G15" s="979"/>
      <c r="H15" s="979"/>
      <c r="I15" s="979"/>
      <c r="J15" s="979"/>
      <c r="K15" s="93"/>
    </row>
    <row r="16" spans="1:11" ht="62.1" customHeight="1" x14ac:dyDescent="0.25">
      <c r="A16" s="781">
        <v>3</v>
      </c>
      <c r="B16" s="781">
        <v>1</v>
      </c>
      <c r="C16" s="768" t="s">
        <v>3182</v>
      </c>
      <c r="D16" s="768" t="s">
        <v>3216</v>
      </c>
      <c r="E16" s="781" t="s">
        <v>32</v>
      </c>
      <c r="F16" s="782">
        <v>3000</v>
      </c>
      <c r="G16" s="810"/>
      <c r="H16" s="661"/>
      <c r="I16" s="661"/>
      <c r="J16" s="661"/>
      <c r="K16" s="661"/>
    </row>
    <row r="17" spans="1:11" s="762" customFormat="1" ht="50.1" customHeight="1" x14ac:dyDescent="0.25">
      <c r="A17" s="978" t="s">
        <v>3477</v>
      </c>
      <c r="B17" s="979"/>
      <c r="C17" s="979"/>
      <c r="D17" s="979"/>
      <c r="E17" s="979"/>
      <c r="F17" s="979"/>
      <c r="G17" s="979"/>
      <c r="H17" s="979"/>
      <c r="I17" s="979"/>
      <c r="J17" s="979"/>
      <c r="K17" s="93"/>
    </row>
    <row r="18" spans="1:11" ht="75.95" customHeight="1" x14ac:dyDescent="0.25">
      <c r="A18" s="781">
        <v>4</v>
      </c>
      <c r="B18" s="781">
        <v>1</v>
      </c>
      <c r="C18" s="768" t="s">
        <v>3278</v>
      </c>
      <c r="D18" s="768" t="s">
        <v>3279</v>
      </c>
      <c r="E18" s="781" t="s">
        <v>32</v>
      </c>
      <c r="F18" s="782">
        <v>50</v>
      </c>
      <c r="G18" s="810"/>
      <c r="H18" s="661"/>
      <c r="I18" s="661"/>
      <c r="J18" s="661"/>
      <c r="K18" s="661"/>
    </row>
    <row r="19" spans="1:11" s="762" customFormat="1" ht="53.1" customHeight="1" x14ac:dyDescent="0.25">
      <c r="A19" s="975" t="s">
        <v>3477</v>
      </c>
      <c r="B19" s="975"/>
      <c r="C19" s="975"/>
      <c r="D19" s="975"/>
      <c r="E19" s="975"/>
      <c r="F19" s="975"/>
      <c r="G19" s="975"/>
      <c r="H19" s="975"/>
      <c r="I19" s="975"/>
      <c r="J19" s="975"/>
      <c r="K19" s="93"/>
    </row>
    <row r="20" spans="1:11" ht="74.45" customHeight="1" x14ac:dyDescent="0.25">
      <c r="A20" s="977">
        <v>5</v>
      </c>
      <c r="B20" s="781">
        <v>1</v>
      </c>
      <c r="C20" s="768" t="s">
        <v>3183</v>
      </c>
      <c r="D20" s="768" t="s">
        <v>3316</v>
      </c>
      <c r="E20" s="783" t="s">
        <v>716</v>
      </c>
      <c r="F20" s="782">
        <v>2</v>
      </c>
      <c r="G20" s="810"/>
      <c r="H20" s="661"/>
      <c r="I20" s="661"/>
      <c r="J20" s="661"/>
      <c r="K20" s="661"/>
    </row>
    <row r="21" spans="1:11" s="762" customFormat="1" ht="114.95" customHeight="1" x14ac:dyDescent="0.25">
      <c r="A21" s="977"/>
      <c r="B21" s="784">
        <v>2</v>
      </c>
      <c r="C21" s="768" t="s">
        <v>3336</v>
      </c>
      <c r="D21" s="768" t="s">
        <v>3337</v>
      </c>
      <c r="E21" s="784" t="s">
        <v>716</v>
      </c>
      <c r="F21" s="782">
        <v>50</v>
      </c>
      <c r="G21" s="810"/>
      <c r="H21" s="661"/>
      <c r="I21" s="661"/>
      <c r="J21" s="661"/>
      <c r="K21" s="661"/>
    </row>
    <row r="22" spans="1:11" ht="69.95" customHeight="1" x14ac:dyDescent="0.25">
      <c r="A22" s="977"/>
      <c r="B22" s="781">
        <v>3</v>
      </c>
      <c r="C22" s="768" t="s">
        <v>3184</v>
      </c>
      <c r="D22" s="768" t="s">
        <v>3317</v>
      </c>
      <c r="E22" s="783" t="s">
        <v>716</v>
      </c>
      <c r="F22" s="782">
        <v>5</v>
      </c>
      <c r="G22" s="810"/>
      <c r="H22" s="661"/>
      <c r="I22" s="661"/>
      <c r="J22" s="661"/>
      <c r="K22" s="661"/>
    </row>
    <row r="23" spans="1:11" s="762" customFormat="1" ht="48" customHeight="1" x14ac:dyDescent="0.25">
      <c r="A23" s="975" t="s">
        <v>3477</v>
      </c>
      <c r="B23" s="975"/>
      <c r="C23" s="975"/>
      <c r="D23" s="975"/>
      <c r="E23" s="975"/>
      <c r="F23" s="975"/>
      <c r="G23" s="975"/>
      <c r="H23" s="975"/>
      <c r="I23" s="975"/>
      <c r="J23" s="975"/>
      <c r="K23" s="93"/>
    </row>
    <row r="24" spans="1:11" s="762" customFormat="1" ht="120.6" customHeight="1" x14ac:dyDescent="0.25">
      <c r="A24" s="981">
        <v>6</v>
      </c>
      <c r="B24" s="781">
        <v>1</v>
      </c>
      <c r="C24" s="768" t="s">
        <v>3424</v>
      </c>
      <c r="D24" s="768" t="s">
        <v>3425</v>
      </c>
      <c r="E24" s="783" t="s">
        <v>716</v>
      </c>
      <c r="F24" s="782">
        <v>50</v>
      </c>
      <c r="G24" s="810"/>
      <c r="H24" s="661"/>
      <c r="I24" s="661"/>
      <c r="J24" s="661"/>
      <c r="K24" s="661"/>
    </row>
    <row r="25" spans="1:11" s="762" customFormat="1" ht="127.5" customHeight="1" x14ac:dyDescent="0.25">
      <c r="A25" s="983"/>
      <c r="B25" s="781">
        <v>2</v>
      </c>
      <c r="C25" s="768" t="s">
        <v>3412</v>
      </c>
      <c r="D25" s="768" t="s">
        <v>3462</v>
      </c>
      <c r="E25" s="783" t="s">
        <v>716</v>
      </c>
      <c r="F25" s="782">
        <v>150</v>
      </c>
      <c r="G25" s="810"/>
      <c r="H25" s="661"/>
      <c r="I25" s="661"/>
      <c r="J25" s="661"/>
      <c r="K25" s="661"/>
    </row>
    <row r="26" spans="1:11" s="762" customFormat="1" ht="51.6" customHeight="1" x14ac:dyDescent="0.25">
      <c r="A26" s="975" t="s">
        <v>3477</v>
      </c>
      <c r="B26" s="975"/>
      <c r="C26" s="975"/>
      <c r="D26" s="975"/>
      <c r="E26" s="975"/>
      <c r="F26" s="975"/>
      <c r="G26" s="975"/>
      <c r="H26" s="975"/>
      <c r="I26" s="975"/>
      <c r="J26" s="975"/>
      <c r="K26" s="93"/>
    </row>
    <row r="27" spans="1:11" s="762" customFormat="1" ht="114" customHeight="1" x14ac:dyDescent="0.25">
      <c r="A27" s="981">
        <v>7</v>
      </c>
      <c r="B27" s="781">
        <v>1</v>
      </c>
      <c r="C27" s="768" t="s">
        <v>3319</v>
      </c>
      <c r="D27" s="768" t="s">
        <v>3318</v>
      </c>
      <c r="E27" s="781" t="s">
        <v>716</v>
      </c>
      <c r="F27" s="782">
        <v>1</v>
      </c>
      <c r="G27" s="810"/>
      <c r="H27" s="661"/>
      <c r="I27" s="661"/>
      <c r="J27" s="661"/>
      <c r="K27" s="661"/>
    </row>
    <row r="28" spans="1:11" ht="101.25" customHeight="1" x14ac:dyDescent="0.25">
      <c r="A28" s="982"/>
      <c r="B28" s="781">
        <v>2</v>
      </c>
      <c r="C28" s="768" t="s">
        <v>3284</v>
      </c>
      <c r="D28" s="768" t="s">
        <v>3256</v>
      </c>
      <c r="E28" s="781" t="s">
        <v>32</v>
      </c>
      <c r="F28" s="782">
        <v>1</v>
      </c>
      <c r="G28" s="810"/>
      <c r="H28" s="661"/>
      <c r="I28" s="661"/>
      <c r="J28" s="661"/>
      <c r="K28" s="661"/>
    </row>
    <row r="29" spans="1:11" ht="78.75" customHeight="1" x14ac:dyDescent="0.25">
      <c r="A29" s="982"/>
      <c r="B29" s="781">
        <v>3</v>
      </c>
      <c r="C29" s="768" t="s">
        <v>3285</v>
      </c>
      <c r="D29" s="768" t="s">
        <v>3320</v>
      </c>
      <c r="E29" s="781" t="s">
        <v>716</v>
      </c>
      <c r="F29" s="782">
        <v>0.4</v>
      </c>
      <c r="G29" s="810"/>
      <c r="H29" s="661"/>
      <c r="I29" s="661"/>
      <c r="J29" s="661"/>
      <c r="K29" s="661"/>
    </row>
    <row r="30" spans="1:11" ht="61.5" customHeight="1" x14ac:dyDescent="0.25">
      <c r="A30" s="982"/>
      <c r="B30" s="781">
        <v>4</v>
      </c>
      <c r="C30" s="768" t="s">
        <v>3286</v>
      </c>
      <c r="D30" s="768" t="s">
        <v>3321</v>
      </c>
      <c r="E30" s="781" t="s">
        <v>716</v>
      </c>
      <c r="F30" s="782">
        <v>4</v>
      </c>
      <c r="G30" s="810"/>
      <c r="H30" s="661"/>
      <c r="I30" s="661"/>
      <c r="J30" s="661"/>
      <c r="K30" s="661"/>
    </row>
    <row r="31" spans="1:11" ht="61.5" customHeight="1" x14ac:dyDescent="0.25">
      <c r="A31" s="982"/>
      <c r="B31" s="781">
        <v>5</v>
      </c>
      <c r="C31" s="768" t="s">
        <v>3287</v>
      </c>
      <c r="D31" s="768" t="s">
        <v>3255</v>
      </c>
      <c r="E31" s="781" t="s">
        <v>716</v>
      </c>
      <c r="F31" s="782">
        <v>3</v>
      </c>
      <c r="G31" s="810"/>
      <c r="H31" s="661"/>
      <c r="I31" s="661"/>
      <c r="J31" s="661"/>
      <c r="K31" s="661"/>
    </row>
    <row r="32" spans="1:11" ht="79.5" customHeight="1" x14ac:dyDescent="0.25">
      <c r="A32" s="982"/>
      <c r="B32" s="781">
        <v>6</v>
      </c>
      <c r="C32" s="768" t="s">
        <v>3288</v>
      </c>
      <c r="D32" s="768" t="s">
        <v>3257</v>
      </c>
      <c r="E32" s="781" t="s">
        <v>32</v>
      </c>
      <c r="F32" s="782">
        <v>2</v>
      </c>
      <c r="G32" s="810"/>
      <c r="H32" s="661"/>
      <c r="I32" s="661"/>
      <c r="J32" s="661"/>
      <c r="K32" s="661"/>
    </row>
    <row r="33" spans="1:11" ht="89.25" customHeight="1" x14ac:dyDescent="0.25">
      <c r="A33" s="982"/>
      <c r="B33" s="781">
        <v>7</v>
      </c>
      <c r="C33" s="768" t="s">
        <v>3289</v>
      </c>
      <c r="D33" s="768" t="s">
        <v>3322</v>
      </c>
      <c r="E33" s="781" t="s">
        <v>716</v>
      </c>
      <c r="F33" s="782">
        <v>2</v>
      </c>
      <c r="G33" s="810"/>
      <c r="H33" s="661"/>
      <c r="I33" s="661"/>
      <c r="J33" s="661"/>
      <c r="K33" s="661"/>
    </row>
    <row r="34" spans="1:11" ht="105.95" customHeight="1" x14ac:dyDescent="0.25">
      <c r="A34" s="982"/>
      <c r="B34" s="781">
        <v>8</v>
      </c>
      <c r="C34" s="768" t="s">
        <v>3284</v>
      </c>
      <c r="D34" s="768" t="s">
        <v>3302</v>
      </c>
      <c r="E34" s="781" t="s">
        <v>32</v>
      </c>
      <c r="F34" s="782">
        <v>2</v>
      </c>
      <c r="G34" s="810"/>
      <c r="H34" s="661"/>
      <c r="I34" s="661"/>
      <c r="J34" s="661"/>
      <c r="K34" s="661"/>
    </row>
    <row r="35" spans="1:11" ht="92.25" customHeight="1" x14ac:dyDescent="0.25">
      <c r="A35" s="982"/>
      <c r="B35" s="781">
        <v>9</v>
      </c>
      <c r="C35" s="768" t="s">
        <v>3290</v>
      </c>
      <c r="D35" s="768" t="s">
        <v>3301</v>
      </c>
      <c r="E35" s="781" t="s">
        <v>32</v>
      </c>
      <c r="F35" s="782">
        <v>2</v>
      </c>
      <c r="G35" s="810"/>
      <c r="H35" s="661"/>
      <c r="I35" s="661"/>
      <c r="J35" s="661"/>
      <c r="K35" s="661"/>
    </row>
    <row r="36" spans="1:11" ht="54.75" customHeight="1" x14ac:dyDescent="0.25">
      <c r="A36" s="982"/>
      <c r="B36" s="781">
        <v>10</v>
      </c>
      <c r="C36" s="768" t="s">
        <v>3291</v>
      </c>
      <c r="D36" s="768" t="s">
        <v>3323</v>
      </c>
      <c r="E36" s="781" t="s">
        <v>716</v>
      </c>
      <c r="F36" s="782">
        <v>8</v>
      </c>
      <c r="G36" s="810"/>
      <c r="H36" s="661"/>
      <c r="I36" s="661"/>
      <c r="J36" s="661"/>
      <c r="K36" s="661"/>
    </row>
    <row r="37" spans="1:11" ht="64.5" customHeight="1" x14ac:dyDescent="0.25">
      <c r="A37" s="982"/>
      <c r="B37" s="781">
        <v>11</v>
      </c>
      <c r="C37" s="768" t="s">
        <v>3288</v>
      </c>
      <c r="D37" s="768" t="s">
        <v>3303</v>
      </c>
      <c r="E37" s="783" t="s">
        <v>32</v>
      </c>
      <c r="F37" s="782">
        <v>0.5</v>
      </c>
      <c r="G37" s="810"/>
      <c r="H37" s="661"/>
      <c r="I37" s="661"/>
      <c r="J37" s="661"/>
      <c r="K37" s="661"/>
    </row>
    <row r="38" spans="1:11" ht="78.599999999999994" customHeight="1" x14ac:dyDescent="0.25">
      <c r="A38" s="982"/>
      <c r="B38" s="781">
        <v>12</v>
      </c>
      <c r="C38" s="768" t="s">
        <v>3292</v>
      </c>
      <c r="D38" s="768" t="s">
        <v>3432</v>
      </c>
      <c r="E38" s="781" t="s">
        <v>716</v>
      </c>
      <c r="F38" s="782">
        <v>1</v>
      </c>
      <c r="G38" s="810"/>
      <c r="H38" s="661"/>
      <c r="I38" s="661"/>
      <c r="J38" s="661"/>
      <c r="K38" s="661"/>
    </row>
    <row r="39" spans="1:11" ht="54.75" customHeight="1" x14ac:dyDescent="0.25">
      <c r="A39" s="982"/>
      <c r="B39" s="781">
        <v>13</v>
      </c>
      <c r="C39" s="768" t="s">
        <v>3284</v>
      </c>
      <c r="D39" s="768" t="s">
        <v>3304</v>
      </c>
      <c r="E39" s="781" t="s">
        <v>32</v>
      </c>
      <c r="F39" s="782">
        <v>1</v>
      </c>
      <c r="G39" s="810"/>
      <c r="H39" s="661"/>
      <c r="I39" s="661"/>
      <c r="J39" s="661"/>
      <c r="K39" s="661"/>
    </row>
    <row r="40" spans="1:11" ht="90.75" customHeight="1" x14ac:dyDescent="0.25">
      <c r="A40" s="982"/>
      <c r="B40" s="781">
        <v>14</v>
      </c>
      <c r="C40" s="785" t="s">
        <v>3293</v>
      </c>
      <c r="D40" s="768" t="s">
        <v>3258</v>
      </c>
      <c r="E40" s="781" t="s">
        <v>32</v>
      </c>
      <c r="F40" s="782">
        <v>0.4</v>
      </c>
      <c r="G40" s="810"/>
      <c r="H40" s="661"/>
      <c r="I40" s="661"/>
      <c r="J40" s="661"/>
      <c r="K40" s="661"/>
    </row>
    <row r="41" spans="1:11" ht="142.5" customHeight="1" x14ac:dyDescent="0.25">
      <c r="A41" s="983"/>
      <c r="B41" s="781">
        <v>15</v>
      </c>
      <c r="C41" s="785" t="s">
        <v>3294</v>
      </c>
      <c r="D41" s="768" t="s">
        <v>3324</v>
      </c>
      <c r="E41" s="781" t="s">
        <v>716</v>
      </c>
      <c r="F41" s="782">
        <v>0.4</v>
      </c>
      <c r="G41" s="810"/>
      <c r="H41" s="661"/>
      <c r="I41" s="661"/>
      <c r="J41" s="661"/>
      <c r="K41" s="661"/>
    </row>
    <row r="42" spans="1:11" s="762" customFormat="1" ht="49.5" customHeight="1" x14ac:dyDescent="0.25">
      <c r="A42" s="975" t="s">
        <v>3477</v>
      </c>
      <c r="B42" s="975"/>
      <c r="C42" s="975"/>
      <c r="D42" s="975"/>
      <c r="E42" s="975"/>
      <c r="F42" s="975"/>
      <c r="G42" s="975"/>
      <c r="H42" s="975"/>
      <c r="I42" s="975"/>
      <c r="J42" s="975"/>
      <c r="K42" s="93"/>
    </row>
    <row r="43" spans="1:11" s="762" customFormat="1" ht="87" customHeight="1" x14ac:dyDescent="0.25">
      <c r="A43" s="786">
        <v>8</v>
      </c>
      <c r="B43" s="773">
        <v>1</v>
      </c>
      <c r="C43" s="787" t="s">
        <v>3371</v>
      </c>
      <c r="D43" s="772" t="s">
        <v>3387</v>
      </c>
      <c r="E43" s="781" t="s">
        <v>716</v>
      </c>
      <c r="F43" s="782">
        <v>1</v>
      </c>
      <c r="G43" s="810"/>
      <c r="H43" s="661"/>
      <c r="I43" s="661"/>
      <c r="J43" s="661"/>
      <c r="K43" s="661"/>
    </row>
    <row r="44" spans="1:11" s="762" customFormat="1" ht="41.45" customHeight="1" x14ac:dyDescent="0.25">
      <c r="A44" s="975" t="s">
        <v>3477</v>
      </c>
      <c r="B44" s="975"/>
      <c r="C44" s="975"/>
      <c r="D44" s="975"/>
      <c r="E44" s="975"/>
      <c r="F44" s="975"/>
      <c r="G44" s="975"/>
      <c r="H44" s="975"/>
      <c r="I44" s="975"/>
      <c r="J44" s="975"/>
      <c r="K44" s="661"/>
    </row>
    <row r="45" spans="1:11" s="762" customFormat="1" ht="52.5" customHeight="1" x14ac:dyDescent="0.25">
      <c r="A45" s="977">
        <v>9</v>
      </c>
      <c r="B45" s="781">
        <v>1</v>
      </c>
      <c r="C45" s="768" t="s">
        <v>3310</v>
      </c>
      <c r="D45" s="768" t="s">
        <v>3311</v>
      </c>
      <c r="E45" s="781" t="s">
        <v>32</v>
      </c>
      <c r="F45" s="782">
        <v>60</v>
      </c>
      <c r="G45" s="810"/>
      <c r="H45" s="661"/>
      <c r="I45" s="661"/>
      <c r="J45" s="661"/>
      <c r="K45" s="661"/>
    </row>
    <row r="46" spans="1:11" s="762" customFormat="1" ht="35.450000000000003" customHeight="1" x14ac:dyDescent="0.25">
      <c r="A46" s="977"/>
      <c r="B46" s="781">
        <v>2</v>
      </c>
      <c r="C46" s="768" t="s">
        <v>667</v>
      </c>
      <c r="D46" s="768" t="s">
        <v>3282</v>
      </c>
      <c r="E46" s="781" t="s">
        <v>716</v>
      </c>
      <c r="F46" s="782">
        <v>45</v>
      </c>
      <c r="G46" s="810"/>
      <c r="H46" s="661"/>
      <c r="I46" s="661"/>
      <c r="J46" s="661"/>
      <c r="K46" s="661"/>
    </row>
    <row r="47" spans="1:11" s="762" customFormat="1" ht="105" customHeight="1" x14ac:dyDescent="0.25">
      <c r="A47" s="977"/>
      <c r="B47" s="781">
        <v>3</v>
      </c>
      <c r="C47" s="768" t="s">
        <v>3280</v>
      </c>
      <c r="D47" s="768" t="s">
        <v>3281</v>
      </c>
      <c r="E47" s="781" t="s">
        <v>32</v>
      </c>
      <c r="F47" s="782">
        <v>70</v>
      </c>
      <c r="G47" s="810"/>
      <c r="H47" s="661"/>
      <c r="I47" s="661"/>
      <c r="J47" s="661"/>
      <c r="K47" s="661"/>
    </row>
    <row r="48" spans="1:11" s="762" customFormat="1" ht="48" customHeight="1" x14ac:dyDescent="0.25">
      <c r="A48" s="975" t="s">
        <v>3477</v>
      </c>
      <c r="B48" s="975"/>
      <c r="C48" s="975"/>
      <c r="D48" s="975"/>
      <c r="E48" s="975"/>
      <c r="F48" s="975"/>
      <c r="G48" s="975"/>
      <c r="H48" s="975"/>
      <c r="I48" s="975"/>
      <c r="J48" s="975"/>
      <c r="K48" s="93"/>
    </row>
    <row r="49" spans="1:11" ht="94.5" customHeight="1" x14ac:dyDescent="0.25">
      <c r="A49" s="781">
        <v>10</v>
      </c>
      <c r="B49" s="781">
        <v>1</v>
      </c>
      <c r="C49" s="768" t="s">
        <v>3259</v>
      </c>
      <c r="D49" s="768" t="s">
        <v>3260</v>
      </c>
      <c r="E49" s="783" t="s">
        <v>716</v>
      </c>
      <c r="F49" s="782">
        <v>125</v>
      </c>
      <c r="G49" s="810"/>
      <c r="H49" s="661"/>
      <c r="I49" s="661"/>
      <c r="J49" s="661"/>
      <c r="K49" s="661"/>
    </row>
    <row r="50" spans="1:11" s="762" customFormat="1" ht="46.5" customHeight="1" x14ac:dyDescent="0.25">
      <c r="A50" s="975" t="s">
        <v>3477</v>
      </c>
      <c r="B50" s="975"/>
      <c r="C50" s="975"/>
      <c r="D50" s="975"/>
      <c r="E50" s="975"/>
      <c r="F50" s="975"/>
      <c r="G50" s="975"/>
      <c r="H50" s="975"/>
      <c r="I50" s="975"/>
      <c r="J50" s="975"/>
      <c r="K50" s="93"/>
    </row>
    <row r="51" spans="1:11" ht="63" customHeight="1" x14ac:dyDescent="0.25">
      <c r="A51" s="977">
        <v>11</v>
      </c>
      <c r="B51" s="781">
        <v>1</v>
      </c>
      <c r="C51" s="768" t="s">
        <v>3198</v>
      </c>
      <c r="D51" s="768" t="s">
        <v>3195</v>
      </c>
      <c r="E51" s="781" t="s">
        <v>3433</v>
      </c>
      <c r="F51" s="782">
        <v>5</v>
      </c>
      <c r="G51" s="810"/>
      <c r="H51" s="661"/>
      <c r="I51" s="661"/>
      <c r="J51" s="661"/>
      <c r="K51" s="661"/>
    </row>
    <row r="52" spans="1:11" ht="63" customHeight="1" x14ac:dyDescent="0.25">
      <c r="A52" s="977"/>
      <c r="B52" s="781">
        <v>2</v>
      </c>
      <c r="C52" s="768" t="s">
        <v>3198</v>
      </c>
      <c r="D52" s="768" t="s">
        <v>3194</v>
      </c>
      <c r="E52" s="781" t="s">
        <v>3433</v>
      </c>
      <c r="F52" s="782">
        <v>5</v>
      </c>
      <c r="G52" s="810"/>
      <c r="H52" s="661"/>
      <c r="I52" s="661"/>
      <c r="J52" s="661"/>
      <c r="K52" s="661"/>
    </row>
    <row r="53" spans="1:11" ht="63" customHeight="1" x14ac:dyDescent="0.25">
      <c r="A53" s="977"/>
      <c r="B53" s="781">
        <v>3</v>
      </c>
      <c r="C53" s="768" t="s">
        <v>3198</v>
      </c>
      <c r="D53" s="768" t="s">
        <v>3193</v>
      </c>
      <c r="E53" s="781" t="s">
        <v>3433</v>
      </c>
      <c r="F53" s="782">
        <v>10</v>
      </c>
      <c r="G53" s="810"/>
      <c r="H53" s="661"/>
      <c r="I53" s="661"/>
      <c r="J53" s="661"/>
      <c r="K53" s="661"/>
    </row>
    <row r="54" spans="1:11" ht="63" customHeight="1" x14ac:dyDescent="0.25">
      <c r="A54" s="977"/>
      <c r="B54" s="781">
        <v>4</v>
      </c>
      <c r="C54" s="768" t="s">
        <v>3198</v>
      </c>
      <c r="D54" s="768" t="s">
        <v>3192</v>
      </c>
      <c r="E54" s="781" t="s">
        <v>3433</v>
      </c>
      <c r="F54" s="782">
        <v>5</v>
      </c>
      <c r="G54" s="810"/>
      <c r="H54" s="812"/>
      <c r="I54" s="661"/>
      <c r="J54" s="661"/>
      <c r="K54" s="661"/>
    </row>
    <row r="55" spans="1:11" ht="61.5" customHeight="1" x14ac:dyDescent="0.25">
      <c r="A55" s="977"/>
      <c r="B55" s="781">
        <v>5</v>
      </c>
      <c r="C55" s="768" t="s">
        <v>3185</v>
      </c>
      <c r="D55" s="768" t="s">
        <v>3325</v>
      </c>
      <c r="E55" s="781" t="s">
        <v>32</v>
      </c>
      <c r="F55" s="782">
        <v>75</v>
      </c>
      <c r="G55" s="810"/>
      <c r="H55" s="661"/>
      <c r="I55" s="661"/>
      <c r="J55" s="661"/>
      <c r="K55" s="661"/>
    </row>
    <row r="56" spans="1:11" ht="63" customHeight="1" x14ac:dyDescent="0.25">
      <c r="A56" s="977"/>
      <c r="B56" s="781">
        <v>6</v>
      </c>
      <c r="C56" s="768" t="s">
        <v>3185</v>
      </c>
      <c r="D56" s="768" t="s">
        <v>3326</v>
      </c>
      <c r="E56" s="781" t="s">
        <v>32</v>
      </c>
      <c r="F56" s="782">
        <v>20</v>
      </c>
      <c r="G56" s="810"/>
      <c r="H56" s="661"/>
      <c r="I56" s="661"/>
      <c r="J56" s="661"/>
      <c r="K56" s="661"/>
    </row>
    <row r="57" spans="1:11" s="762" customFormat="1" ht="58.5" customHeight="1" x14ac:dyDescent="0.25">
      <c r="A57" s="977"/>
      <c r="B57" s="781">
        <v>7</v>
      </c>
      <c r="C57" s="772" t="s">
        <v>3185</v>
      </c>
      <c r="D57" s="772" t="s">
        <v>3344</v>
      </c>
      <c r="E57" s="773" t="s">
        <v>32</v>
      </c>
      <c r="F57" s="791">
        <v>40</v>
      </c>
      <c r="G57" s="810"/>
      <c r="H57" s="661"/>
      <c r="I57" s="661"/>
      <c r="J57" s="661"/>
      <c r="K57" s="661"/>
    </row>
    <row r="58" spans="1:11" ht="39" customHeight="1" x14ac:dyDescent="0.25">
      <c r="A58" s="977"/>
      <c r="B58" s="781">
        <v>8</v>
      </c>
      <c r="C58" s="768" t="s">
        <v>3187</v>
      </c>
      <c r="D58" s="768" t="s">
        <v>3186</v>
      </c>
      <c r="E58" s="781" t="s">
        <v>32</v>
      </c>
      <c r="F58" s="791">
        <v>10</v>
      </c>
      <c r="G58" s="810"/>
      <c r="H58" s="661"/>
      <c r="I58" s="661"/>
      <c r="J58" s="661"/>
      <c r="K58" s="661"/>
    </row>
    <row r="59" spans="1:11" ht="39" customHeight="1" x14ac:dyDescent="0.25">
      <c r="A59" s="977"/>
      <c r="B59" s="781">
        <v>9</v>
      </c>
      <c r="C59" s="785" t="s">
        <v>3187</v>
      </c>
      <c r="D59" s="768" t="s">
        <v>3188</v>
      </c>
      <c r="E59" s="784" t="s">
        <v>32</v>
      </c>
      <c r="F59" s="782">
        <v>10</v>
      </c>
      <c r="G59" s="810"/>
      <c r="H59" s="661"/>
      <c r="I59" s="661"/>
      <c r="J59" s="661"/>
      <c r="K59" s="661"/>
    </row>
    <row r="60" spans="1:11" s="762" customFormat="1" ht="39" customHeight="1" x14ac:dyDescent="0.25">
      <c r="A60" s="977"/>
      <c r="B60" s="781">
        <v>10</v>
      </c>
      <c r="C60" s="787" t="s">
        <v>3187</v>
      </c>
      <c r="D60" s="772" t="s">
        <v>3372</v>
      </c>
      <c r="E60" s="784" t="s">
        <v>32</v>
      </c>
      <c r="F60" s="782">
        <v>25</v>
      </c>
      <c r="G60" s="810"/>
      <c r="H60" s="661"/>
      <c r="I60" s="661"/>
      <c r="J60" s="661"/>
      <c r="K60" s="661"/>
    </row>
    <row r="61" spans="1:11" ht="39" customHeight="1" x14ac:dyDescent="0.25">
      <c r="A61" s="977"/>
      <c r="B61" s="781">
        <v>11</v>
      </c>
      <c r="C61" s="768" t="s">
        <v>3187</v>
      </c>
      <c r="D61" s="768" t="s">
        <v>3189</v>
      </c>
      <c r="E61" s="781" t="s">
        <v>32</v>
      </c>
      <c r="F61" s="782">
        <v>15</v>
      </c>
      <c r="G61" s="810"/>
      <c r="H61" s="661"/>
      <c r="I61" s="661"/>
      <c r="J61" s="661"/>
      <c r="K61" s="661"/>
    </row>
    <row r="62" spans="1:11" ht="39" customHeight="1" x14ac:dyDescent="0.25">
      <c r="A62" s="977"/>
      <c r="B62" s="781">
        <v>12</v>
      </c>
      <c r="C62" s="768" t="s">
        <v>3187</v>
      </c>
      <c r="D62" s="768" t="s">
        <v>3191</v>
      </c>
      <c r="E62" s="781" t="s">
        <v>32</v>
      </c>
      <c r="F62" s="782">
        <v>10</v>
      </c>
      <c r="G62" s="810"/>
      <c r="H62" s="661"/>
      <c r="I62" s="661"/>
      <c r="J62" s="661"/>
      <c r="K62" s="661"/>
    </row>
    <row r="63" spans="1:11" ht="39" customHeight="1" x14ac:dyDescent="0.25">
      <c r="A63" s="977"/>
      <c r="B63" s="781">
        <v>13</v>
      </c>
      <c r="C63" s="768" t="s">
        <v>3187</v>
      </c>
      <c r="D63" s="768" t="s">
        <v>3190</v>
      </c>
      <c r="E63" s="781" t="s">
        <v>32</v>
      </c>
      <c r="F63" s="782">
        <v>10</v>
      </c>
      <c r="G63" s="810"/>
      <c r="H63" s="661"/>
      <c r="I63" s="661"/>
      <c r="J63" s="661"/>
      <c r="K63" s="661"/>
    </row>
    <row r="64" spans="1:11" s="762" customFormat="1" ht="39.75" customHeight="1" x14ac:dyDescent="0.25">
      <c r="A64" s="977"/>
      <c r="B64" s="781">
        <v>14</v>
      </c>
      <c r="C64" s="772" t="s">
        <v>3351</v>
      </c>
      <c r="D64" s="772" t="s">
        <v>3467</v>
      </c>
      <c r="E64" s="781" t="s">
        <v>3433</v>
      </c>
      <c r="F64" s="782">
        <v>10</v>
      </c>
      <c r="G64" s="810"/>
      <c r="H64" s="661"/>
      <c r="I64" s="661"/>
      <c r="J64" s="661"/>
      <c r="K64" s="661"/>
    </row>
    <row r="65" spans="1:11" s="762" customFormat="1" ht="37.5" customHeight="1" x14ac:dyDescent="0.25">
      <c r="A65" s="977"/>
      <c r="B65" s="781">
        <v>15</v>
      </c>
      <c r="C65" s="768" t="s">
        <v>3307</v>
      </c>
      <c r="D65" s="768" t="s">
        <v>3327</v>
      </c>
      <c r="E65" s="781" t="s">
        <v>3433</v>
      </c>
      <c r="F65" s="782">
        <v>10</v>
      </c>
      <c r="G65" s="810"/>
      <c r="H65" s="661"/>
      <c r="I65" s="661"/>
      <c r="J65" s="661"/>
      <c r="K65" s="661"/>
    </row>
    <row r="66" spans="1:11" s="762" customFormat="1" ht="50.25" customHeight="1" x14ac:dyDescent="0.25">
      <c r="A66" s="977"/>
      <c r="B66" s="781">
        <v>16</v>
      </c>
      <c r="C66" s="768" t="s">
        <v>3307</v>
      </c>
      <c r="D66" s="768" t="s">
        <v>3342</v>
      </c>
      <c r="E66" s="781" t="s">
        <v>3433</v>
      </c>
      <c r="F66" s="782">
        <v>20</v>
      </c>
      <c r="G66" s="810"/>
      <c r="H66" s="661"/>
      <c r="I66" s="661"/>
      <c r="J66" s="661"/>
      <c r="K66" s="661"/>
    </row>
    <row r="67" spans="1:11" ht="68.45" customHeight="1" x14ac:dyDescent="0.25">
      <c r="A67" s="977"/>
      <c r="B67" s="781">
        <v>17</v>
      </c>
      <c r="C67" s="768" t="s">
        <v>3197</v>
      </c>
      <c r="D67" s="768" t="s">
        <v>3263</v>
      </c>
      <c r="E67" s="781" t="s">
        <v>3433</v>
      </c>
      <c r="F67" s="782">
        <v>30</v>
      </c>
      <c r="G67" s="810"/>
      <c r="H67" s="661"/>
      <c r="I67" s="661"/>
      <c r="J67" s="661"/>
      <c r="K67" s="661"/>
    </row>
    <row r="68" spans="1:11" ht="75.75" customHeight="1" x14ac:dyDescent="0.25">
      <c r="A68" s="977"/>
      <c r="B68" s="781">
        <v>18</v>
      </c>
      <c r="C68" s="768" t="s">
        <v>3197</v>
      </c>
      <c r="D68" s="768" t="s">
        <v>3264</v>
      </c>
      <c r="E68" s="781" t="s">
        <v>3433</v>
      </c>
      <c r="F68" s="782">
        <v>20</v>
      </c>
      <c r="G68" s="810"/>
      <c r="H68" s="661"/>
      <c r="I68" s="661"/>
      <c r="J68" s="661"/>
      <c r="K68" s="661"/>
    </row>
    <row r="69" spans="1:11" s="760" customFormat="1" ht="75.75" customHeight="1" x14ac:dyDescent="0.25">
      <c r="A69" s="977"/>
      <c r="B69" s="781">
        <v>19</v>
      </c>
      <c r="C69" s="768" t="s">
        <v>3197</v>
      </c>
      <c r="D69" s="768" t="s">
        <v>3265</v>
      </c>
      <c r="E69" s="781" t="s">
        <v>3433</v>
      </c>
      <c r="F69" s="782">
        <v>20</v>
      </c>
      <c r="G69" s="810"/>
      <c r="H69" s="661"/>
      <c r="I69" s="661"/>
      <c r="J69" s="661"/>
      <c r="K69" s="661"/>
    </row>
    <row r="70" spans="1:11" s="760" customFormat="1" ht="75.75" customHeight="1" x14ac:dyDescent="0.25">
      <c r="A70" s="977"/>
      <c r="B70" s="781">
        <v>20</v>
      </c>
      <c r="C70" s="768" t="s">
        <v>3197</v>
      </c>
      <c r="D70" s="768" t="s">
        <v>3266</v>
      </c>
      <c r="E70" s="781" t="s">
        <v>3433</v>
      </c>
      <c r="F70" s="782">
        <v>10</v>
      </c>
      <c r="G70" s="810"/>
      <c r="H70" s="661"/>
      <c r="I70" s="661"/>
      <c r="J70" s="661"/>
      <c r="K70" s="661"/>
    </row>
    <row r="71" spans="1:11" s="760" customFormat="1" ht="53.25" customHeight="1" x14ac:dyDescent="0.25">
      <c r="A71" s="977"/>
      <c r="B71" s="781">
        <v>21</v>
      </c>
      <c r="C71" s="768" t="s">
        <v>3196</v>
      </c>
      <c r="D71" s="768" t="s">
        <v>3466</v>
      </c>
      <c r="E71" s="781" t="s">
        <v>32</v>
      </c>
      <c r="F71" s="782">
        <v>5</v>
      </c>
      <c r="G71" s="810"/>
      <c r="H71" s="661"/>
      <c r="I71" s="661"/>
      <c r="J71" s="661"/>
      <c r="K71" s="661"/>
    </row>
    <row r="72" spans="1:11" s="760" customFormat="1" ht="63" customHeight="1" x14ac:dyDescent="0.25">
      <c r="A72" s="977"/>
      <c r="B72" s="781">
        <v>22</v>
      </c>
      <c r="C72" s="768" t="s">
        <v>3196</v>
      </c>
      <c r="D72" s="768" t="s">
        <v>3464</v>
      </c>
      <c r="E72" s="781" t="s">
        <v>32</v>
      </c>
      <c r="F72" s="782">
        <v>20</v>
      </c>
      <c r="G72" s="810"/>
      <c r="H72" s="661"/>
      <c r="I72" s="661"/>
      <c r="J72" s="661"/>
      <c r="K72" s="661"/>
    </row>
    <row r="73" spans="1:11" s="760" customFormat="1" ht="53.25" customHeight="1" x14ac:dyDescent="0.25">
      <c r="A73" s="977"/>
      <c r="B73" s="781">
        <v>23</v>
      </c>
      <c r="C73" s="768" t="s">
        <v>3196</v>
      </c>
      <c r="D73" s="768" t="s">
        <v>3465</v>
      </c>
      <c r="E73" s="781" t="s">
        <v>32</v>
      </c>
      <c r="F73" s="782">
        <v>20</v>
      </c>
      <c r="G73" s="810"/>
      <c r="H73" s="661"/>
      <c r="I73" s="661"/>
      <c r="J73" s="661"/>
      <c r="K73" s="661"/>
    </row>
    <row r="74" spans="1:11" ht="53.25" customHeight="1" x14ac:dyDescent="0.25">
      <c r="A74" s="977"/>
      <c r="B74" s="781">
        <v>24</v>
      </c>
      <c r="C74" s="768" t="s">
        <v>3196</v>
      </c>
      <c r="D74" s="768" t="s">
        <v>3305</v>
      </c>
      <c r="E74" s="781" t="s">
        <v>32</v>
      </c>
      <c r="F74" s="782">
        <v>60</v>
      </c>
      <c r="G74" s="810"/>
      <c r="H74" s="812"/>
      <c r="I74" s="661"/>
      <c r="J74" s="661"/>
      <c r="K74" s="661"/>
    </row>
    <row r="75" spans="1:11" ht="69.95" customHeight="1" x14ac:dyDescent="0.25">
      <c r="A75" s="977"/>
      <c r="B75" s="781">
        <v>25</v>
      </c>
      <c r="C75" s="768" t="s">
        <v>3196</v>
      </c>
      <c r="D75" s="772" t="s">
        <v>3309</v>
      </c>
      <c r="E75" s="781" t="s">
        <v>32</v>
      </c>
      <c r="F75" s="782">
        <v>10</v>
      </c>
      <c r="G75" s="810"/>
      <c r="H75" s="661"/>
      <c r="I75" s="661"/>
      <c r="J75" s="661"/>
      <c r="K75" s="661"/>
    </row>
    <row r="76" spans="1:11" s="762" customFormat="1" ht="61.5" customHeight="1" x14ac:dyDescent="0.25">
      <c r="A76" s="977"/>
      <c r="B76" s="781">
        <v>26</v>
      </c>
      <c r="C76" s="772" t="s">
        <v>3390</v>
      </c>
      <c r="D76" s="772" t="s">
        <v>3377</v>
      </c>
      <c r="E76" s="781" t="s">
        <v>32</v>
      </c>
      <c r="F76" s="782">
        <v>10</v>
      </c>
      <c r="G76" s="810"/>
      <c r="H76" s="661"/>
      <c r="I76" s="661"/>
      <c r="J76" s="661"/>
      <c r="K76" s="661"/>
    </row>
    <row r="77" spans="1:11" s="762" customFormat="1" ht="73.5" customHeight="1" x14ac:dyDescent="0.25">
      <c r="A77" s="977"/>
      <c r="B77" s="781">
        <v>27</v>
      </c>
      <c r="C77" s="787" t="s">
        <v>3267</v>
      </c>
      <c r="D77" s="772" t="s">
        <v>3348</v>
      </c>
      <c r="E77" s="781" t="s">
        <v>32</v>
      </c>
      <c r="F77" s="782">
        <v>20</v>
      </c>
      <c r="G77" s="810"/>
      <c r="H77" s="661"/>
      <c r="I77" s="661"/>
      <c r="J77" s="661"/>
      <c r="K77" s="661"/>
    </row>
    <row r="78" spans="1:11" ht="54" customHeight="1" x14ac:dyDescent="0.25">
      <c r="A78" s="977"/>
      <c r="B78" s="781">
        <v>28</v>
      </c>
      <c r="C78" s="785" t="s">
        <v>3267</v>
      </c>
      <c r="D78" s="788" t="s">
        <v>3434</v>
      </c>
      <c r="E78" s="781" t="s">
        <v>32</v>
      </c>
      <c r="F78" s="782">
        <v>40</v>
      </c>
      <c r="G78" s="810"/>
      <c r="H78" s="661"/>
      <c r="I78" s="661"/>
      <c r="J78" s="661"/>
      <c r="K78" s="661"/>
    </row>
    <row r="79" spans="1:11" s="762" customFormat="1" ht="54" customHeight="1" x14ac:dyDescent="0.25">
      <c r="A79" s="977"/>
      <c r="B79" s="781">
        <v>29</v>
      </c>
      <c r="C79" s="785" t="s">
        <v>3200</v>
      </c>
      <c r="D79" s="768" t="s">
        <v>3354</v>
      </c>
      <c r="E79" s="781" t="s">
        <v>32</v>
      </c>
      <c r="F79" s="782">
        <v>10</v>
      </c>
      <c r="G79" s="810"/>
      <c r="H79" s="661"/>
      <c r="I79" s="661"/>
      <c r="J79" s="661"/>
      <c r="K79" s="661"/>
    </row>
    <row r="80" spans="1:11" ht="63.95" customHeight="1" x14ac:dyDescent="0.25">
      <c r="A80" s="977"/>
      <c r="B80" s="781">
        <v>30</v>
      </c>
      <c r="C80" s="768" t="s">
        <v>3200</v>
      </c>
      <c r="D80" s="768" t="s">
        <v>3199</v>
      </c>
      <c r="E80" s="781" t="s">
        <v>32</v>
      </c>
      <c r="F80" s="782">
        <v>10</v>
      </c>
      <c r="G80" s="810"/>
      <c r="H80" s="661"/>
      <c r="I80" s="661"/>
      <c r="J80" s="661"/>
      <c r="K80" s="661"/>
    </row>
    <row r="81" spans="1:11" ht="54" customHeight="1" x14ac:dyDescent="0.25">
      <c r="A81" s="977"/>
      <c r="B81" s="781">
        <v>31</v>
      </c>
      <c r="C81" s="768" t="s">
        <v>3200</v>
      </c>
      <c r="D81" s="768" t="s">
        <v>3201</v>
      </c>
      <c r="E81" s="781" t="s">
        <v>32</v>
      </c>
      <c r="F81" s="782">
        <v>20</v>
      </c>
      <c r="G81" s="810"/>
      <c r="H81" s="661"/>
      <c r="I81" s="661"/>
      <c r="J81" s="661"/>
      <c r="K81" s="661"/>
    </row>
    <row r="82" spans="1:11" ht="57.95" customHeight="1" x14ac:dyDescent="0.25">
      <c r="A82" s="977"/>
      <c r="B82" s="781">
        <v>32</v>
      </c>
      <c r="C82" s="768" t="s">
        <v>3202</v>
      </c>
      <c r="D82" s="772" t="s">
        <v>3391</v>
      </c>
      <c r="E82" s="781" t="s">
        <v>32</v>
      </c>
      <c r="F82" s="782">
        <v>15</v>
      </c>
      <c r="G82" s="810"/>
      <c r="H82" s="661"/>
      <c r="I82" s="661"/>
      <c r="J82" s="661"/>
      <c r="K82" s="661"/>
    </row>
    <row r="83" spans="1:11" ht="66" customHeight="1" x14ac:dyDescent="0.25">
      <c r="A83" s="977"/>
      <c r="B83" s="781">
        <v>33</v>
      </c>
      <c r="C83" s="768" t="s">
        <v>3205</v>
      </c>
      <c r="D83" s="768" t="s">
        <v>3203</v>
      </c>
      <c r="E83" s="781" t="s">
        <v>3433</v>
      </c>
      <c r="F83" s="782">
        <v>10</v>
      </c>
      <c r="G83" s="810"/>
      <c r="H83" s="661"/>
      <c r="I83" s="661"/>
      <c r="J83" s="661"/>
      <c r="K83" s="661"/>
    </row>
    <row r="84" spans="1:11" ht="66" customHeight="1" x14ac:dyDescent="0.25">
      <c r="A84" s="977"/>
      <c r="B84" s="781">
        <v>34</v>
      </c>
      <c r="C84" s="768" t="s">
        <v>3205</v>
      </c>
      <c r="D84" s="768" t="s">
        <v>3204</v>
      </c>
      <c r="E84" s="781" t="s">
        <v>3433</v>
      </c>
      <c r="F84" s="782">
        <v>10</v>
      </c>
      <c r="G84" s="810"/>
      <c r="H84" s="661"/>
      <c r="I84" s="661"/>
      <c r="J84" s="661"/>
      <c r="K84" s="661"/>
    </row>
    <row r="85" spans="1:11" s="762" customFormat="1" ht="63.75" customHeight="1" x14ac:dyDescent="0.25">
      <c r="A85" s="977"/>
      <c r="B85" s="781">
        <v>35</v>
      </c>
      <c r="C85" s="772" t="s">
        <v>3206</v>
      </c>
      <c r="D85" s="772" t="s">
        <v>3435</v>
      </c>
      <c r="E85" s="773" t="s">
        <v>32</v>
      </c>
      <c r="F85" s="782">
        <v>5</v>
      </c>
      <c r="G85" s="810"/>
      <c r="H85" s="661"/>
      <c r="I85" s="661"/>
      <c r="J85" s="661"/>
      <c r="K85" s="661"/>
    </row>
    <row r="86" spans="1:11" ht="72" customHeight="1" x14ac:dyDescent="0.25">
      <c r="A86" s="977"/>
      <c r="B86" s="781">
        <v>36</v>
      </c>
      <c r="C86" s="768" t="s">
        <v>3206</v>
      </c>
      <c r="D86" s="768" t="s">
        <v>3436</v>
      </c>
      <c r="E86" s="781" t="s">
        <v>32</v>
      </c>
      <c r="F86" s="782">
        <v>25</v>
      </c>
      <c r="G86" s="810"/>
      <c r="H86" s="661"/>
      <c r="I86" s="661"/>
      <c r="J86" s="661"/>
      <c r="K86" s="661"/>
    </row>
    <row r="87" spans="1:11" s="764" customFormat="1" ht="53.25" customHeight="1" x14ac:dyDescent="0.25">
      <c r="A87" s="977"/>
      <c r="B87" s="781">
        <v>37</v>
      </c>
      <c r="C87" s="772" t="s">
        <v>3347</v>
      </c>
      <c r="D87" s="772" t="s">
        <v>3356</v>
      </c>
      <c r="E87" s="773" t="s">
        <v>32</v>
      </c>
      <c r="F87" s="782">
        <v>5</v>
      </c>
      <c r="G87" s="810"/>
      <c r="H87" s="813"/>
      <c r="I87" s="813"/>
      <c r="J87" s="813"/>
      <c r="K87" s="813"/>
    </row>
    <row r="88" spans="1:11" ht="39.75" customHeight="1" x14ac:dyDescent="0.25">
      <c r="A88" s="977"/>
      <c r="B88" s="781">
        <v>38</v>
      </c>
      <c r="C88" s="768" t="s">
        <v>3211</v>
      </c>
      <c r="D88" s="768" t="s">
        <v>3207</v>
      </c>
      <c r="E88" s="773" t="s">
        <v>112</v>
      </c>
      <c r="F88" s="782">
        <v>2</v>
      </c>
      <c r="G88" s="810"/>
      <c r="H88" s="661"/>
      <c r="I88" s="661"/>
      <c r="J88" s="661"/>
      <c r="K88" s="661"/>
    </row>
    <row r="89" spans="1:11" ht="39.75" customHeight="1" x14ac:dyDescent="0.25">
      <c r="A89" s="977"/>
      <c r="B89" s="781">
        <v>39</v>
      </c>
      <c r="C89" s="768" t="s">
        <v>3212</v>
      </c>
      <c r="D89" s="768" t="s">
        <v>3208</v>
      </c>
      <c r="E89" s="773" t="s">
        <v>112</v>
      </c>
      <c r="F89" s="782">
        <v>2</v>
      </c>
      <c r="G89" s="810"/>
      <c r="H89" s="661"/>
      <c r="I89" s="661"/>
      <c r="J89" s="661"/>
      <c r="K89" s="661"/>
    </row>
    <row r="90" spans="1:11" s="762" customFormat="1" ht="63.75" customHeight="1" x14ac:dyDescent="0.25">
      <c r="A90" s="977"/>
      <c r="B90" s="781">
        <v>40</v>
      </c>
      <c r="C90" s="772" t="s">
        <v>3211</v>
      </c>
      <c r="D90" s="772" t="s">
        <v>3357</v>
      </c>
      <c r="E90" s="773" t="s">
        <v>112</v>
      </c>
      <c r="F90" s="782">
        <v>3</v>
      </c>
      <c r="G90" s="810"/>
      <c r="H90" s="661"/>
      <c r="I90" s="661"/>
      <c r="J90" s="661"/>
      <c r="K90" s="661"/>
    </row>
    <row r="91" spans="1:11" ht="56.25" customHeight="1" x14ac:dyDescent="0.25">
      <c r="A91" s="977"/>
      <c r="B91" s="781">
        <v>41</v>
      </c>
      <c r="C91" s="768" t="s">
        <v>3212</v>
      </c>
      <c r="D91" s="768" t="s">
        <v>3209</v>
      </c>
      <c r="E91" s="781" t="s">
        <v>112</v>
      </c>
      <c r="F91" s="782">
        <v>2</v>
      </c>
      <c r="G91" s="810"/>
      <c r="H91" s="661"/>
      <c r="I91" s="661"/>
      <c r="J91" s="661"/>
      <c r="K91" s="661"/>
    </row>
    <row r="92" spans="1:11" ht="39.75" customHeight="1" x14ac:dyDescent="0.25">
      <c r="A92" s="977"/>
      <c r="B92" s="781">
        <v>42</v>
      </c>
      <c r="C92" s="768" t="s">
        <v>3213</v>
      </c>
      <c r="D92" s="768" t="s">
        <v>3210</v>
      </c>
      <c r="E92" s="781" t="s">
        <v>32</v>
      </c>
      <c r="F92" s="782">
        <v>5</v>
      </c>
      <c r="G92" s="810"/>
      <c r="H92" s="661"/>
      <c r="I92" s="661"/>
      <c r="J92" s="661"/>
      <c r="K92" s="661"/>
    </row>
    <row r="93" spans="1:11" s="762" customFormat="1" ht="39.75" customHeight="1" x14ac:dyDescent="0.25">
      <c r="A93" s="975" t="s">
        <v>3477</v>
      </c>
      <c r="B93" s="975"/>
      <c r="C93" s="975"/>
      <c r="D93" s="975"/>
      <c r="E93" s="975"/>
      <c r="F93" s="975"/>
      <c r="G93" s="975"/>
      <c r="H93" s="975"/>
      <c r="I93" s="975"/>
      <c r="J93" s="975"/>
      <c r="K93" s="93"/>
    </row>
    <row r="94" spans="1:11" s="762" customFormat="1" ht="39.75" customHeight="1" x14ac:dyDescent="0.25">
      <c r="A94" s="781">
        <v>12</v>
      </c>
      <c r="B94" s="781">
        <v>1</v>
      </c>
      <c r="C94" s="772" t="s">
        <v>3389</v>
      </c>
      <c r="D94" s="772" t="s">
        <v>3468</v>
      </c>
      <c r="E94" s="781" t="s">
        <v>37</v>
      </c>
      <c r="F94" s="782">
        <v>10</v>
      </c>
      <c r="G94" s="810"/>
      <c r="H94" s="661"/>
      <c r="I94" s="661"/>
      <c r="J94" s="661"/>
      <c r="K94" s="661"/>
    </row>
    <row r="95" spans="1:11" s="762" customFormat="1" ht="39.75" customHeight="1" x14ac:dyDescent="0.25">
      <c r="A95" s="975" t="s">
        <v>3477</v>
      </c>
      <c r="B95" s="975"/>
      <c r="C95" s="975"/>
      <c r="D95" s="975"/>
      <c r="E95" s="975"/>
      <c r="F95" s="975"/>
      <c r="G95" s="975"/>
      <c r="H95" s="975"/>
      <c r="I95" s="975"/>
      <c r="J95" s="975"/>
      <c r="K95" s="93"/>
    </row>
    <row r="96" spans="1:11" s="762" customFormat="1" ht="47.25" customHeight="1" x14ac:dyDescent="0.25">
      <c r="A96" s="780">
        <v>13</v>
      </c>
      <c r="B96" s="781">
        <v>1</v>
      </c>
      <c r="C96" s="772" t="s">
        <v>3373</v>
      </c>
      <c r="D96" s="772" t="s">
        <v>3382</v>
      </c>
      <c r="E96" s="773" t="s">
        <v>32</v>
      </c>
      <c r="F96" s="782">
        <v>25</v>
      </c>
      <c r="G96" s="810"/>
      <c r="H96" s="661"/>
      <c r="I96" s="661"/>
      <c r="J96" s="661"/>
      <c r="K96" s="661"/>
    </row>
    <row r="97" spans="1:11" s="762" customFormat="1" ht="41.1" customHeight="1" x14ac:dyDescent="0.25">
      <c r="A97" s="975" t="s">
        <v>3477</v>
      </c>
      <c r="B97" s="975"/>
      <c r="C97" s="975"/>
      <c r="D97" s="975"/>
      <c r="E97" s="975"/>
      <c r="F97" s="975"/>
      <c r="G97" s="975"/>
      <c r="H97" s="975"/>
      <c r="I97" s="975"/>
      <c r="J97" s="975"/>
      <c r="K97" s="93"/>
    </row>
    <row r="98" spans="1:11" ht="52.5" customHeight="1" x14ac:dyDescent="0.25">
      <c r="A98" s="977">
        <v>14</v>
      </c>
      <c r="B98" s="781">
        <v>1</v>
      </c>
      <c r="C98" s="772" t="s">
        <v>3388</v>
      </c>
      <c r="D98" s="772" t="s">
        <v>3426</v>
      </c>
      <c r="E98" s="781" t="s">
        <v>3433</v>
      </c>
      <c r="F98" s="782">
        <v>25</v>
      </c>
      <c r="G98" s="810"/>
      <c r="H98" s="661"/>
      <c r="I98" s="661"/>
      <c r="J98" s="661"/>
      <c r="K98" s="661"/>
    </row>
    <row r="99" spans="1:11" s="762" customFormat="1" ht="79.5" customHeight="1" x14ac:dyDescent="0.25">
      <c r="A99" s="977"/>
      <c r="B99" s="781">
        <v>2</v>
      </c>
      <c r="C99" s="772" t="s">
        <v>3388</v>
      </c>
      <c r="D99" s="772" t="s">
        <v>3427</v>
      </c>
      <c r="E99" s="773" t="s">
        <v>3437</v>
      </c>
      <c r="F99" s="782">
        <v>5</v>
      </c>
      <c r="G99" s="814"/>
      <c r="H99" s="661"/>
      <c r="I99" s="661"/>
      <c r="J99" s="661"/>
      <c r="K99" s="661"/>
    </row>
    <row r="100" spans="1:11" ht="78.75" customHeight="1" x14ac:dyDescent="0.25">
      <c r="A100" s="977"/>
      <c r="B100" s="781">
        <v>3</v>
      </c>
      <c r="C100" s="772" t="s">
        <v>3388</v>
      </c>
      <c r="D100" s="772" t="s">
        <v>3428</v>
      </c>
      <c r="E100" s="781" t="s">
        <v>3433</v>
      </c>
      <c r="F100" s="782">
        <v>5</v>
      </c>
      <c r="G100" s="810"/>
      <c r="H100" s="661"/>
      <c r="I100" s="661"/>
      <c r="J100" s="661"/>
      <c r="K100" s="661"/>
    </row>
    <row r="101" spans="1:11" s="762" customFormat="1" ht="40.5" customHeight="1" x14ac:dyDescent="0.25">
      <c r="A101" s="975" t="s">
        <v>3477</v>
      </c>
      <c r="B101" s="975"/>
      <c r="C101" s="975"/>
      <c r="D101" s="975"/>
      <c r="E101" s="975"/>
      <c r="F101" s="975"/>
      <c r="G101" s="975"/>
      <c r="H101" s="975"/>
      <c r="I101" s="975"/>
      <c r="J101" s="975"/>
      <c r="K101" s="93"/>
    </row>
    <row r="102" spans="1:11" ht="48" customHeight="1" x14ac:dyDescent="0.25">
      <c r="A102" s="977">
        <v>15</v>
      </c>
      <c r="B102" s="781">
        <v>1</v>
      </c>
      <c r="C102" s="768" t="s">
        <v>3463</v>
      </c>
      <c r="D102" s="768" t="s">
        <v>3217</v>
      </c>
      <c r="E102" s="781" t="s">
        <v>3433</v>
      </c>
      <c r="F102" s="782">
        <v>200</v>
      </c>
      <c r="G102" s="810"/>
      <c r="H102" s="661"/>
      <c r="I102" s="661"/>
      <c r="J102" s="661"/>
      <c r="K102" s="661"/>
    </row>
    <row r="103" spans="1:11" ht="46.5" customHeight="1" x14ac:dyDescent="0.25">
      <c r="A103" s="977"/>
      <c r="B103" s="781">
        <v>2</v>
      </c>
      <c r="C103" s="768" t="s">
        <v>3158</v>
      </c>
      <c r="D103" s="768" t="s">
        <v>3438</v>
      </c>
      <c r="E103" s="781" t="s">
        <v>3433</v>
      </c>
      <c r="F103" s="782">
        <v>100</v>
      </c>
      <c r="G103" s="810"/>
      <c r="H103" s="661"/>
      <c r="I103" s="661"/>
      <c r="J103" s="661"/>
      <c r="K103" s="661"/>
    </row>
    <row r="104" spans="1:11" ht="45" customHeight="1" x14ac:dyDescent="0.25">
      <c r="A104" s="977"/>
      <c r="B104" s="781">
        <v>3</v>
      </c>
      <c r="C104" s="768" t="s">
        <v>542</v>
      </c>
      <c r="D104" s="768" t="s">
        <v>3218</v>
      </c>
      <c r="E104" s="781" t="s">
        <v>3433</v>
      </c>
      <c r="F104" s="782">
        <v>600</v>
      </c>
      <c r="G104" s="810"/>
      <c r="H104" s="661"/>
      <c r="I104" s="661"/>
      <c r="J104" s="661"/>
      <c r="K104" s="661"/>
    </row>
    <row r="105" spans="1:11" ht="44.25" customHeight="1" x14ac:dyDescent="0.25">
      <c r="A105" s="977"/>
      <c r="B105" s="781">
        <v>4</v>
      </c>
      <c r="C105" s="768" t="s">
        <v>3159</v>
      </c>
      <c r="D105" s="785" t="s">
        <v>3219</v>
      </c>
      <c r="E105" s="781" t="s">
        <v>3433</v>
      </c>
      <c r="F105" s="782">
        <v>350</v>
      </c>
      <c r="G105" s="810"/>
      <c r="H105" s="661"/>
      <c r="I105" s="661"/>
      <c r="J105" s="661"/>
      <c r="K105" s="661"/>
    </row>
    <row r="106" spans="1:11" ht="90" customHeight="1" x14ac:dyDescent="0.25">
      <c r="A106" s="977"/>
      <c r="B106" s="781">
        <v>5</v>
      </c>
      <c r="C106" s="768" t="s">
        <v>3261</v>
      </c>
      <c r="D106" s="785" t="s">
        <v>3439</v>
      </c>
      <c r="E106" s="781" t="s">
        <v>112</v>
      </c>
      <c r="F106" s="782">
        <v>10</v>
      </c>
      <c r="G106" s="810"/>
      <c r="H106" s="661"/>
      <c r="I106" s="661"/>
      <c r="J106" s="661"/>
      <c r="K106" s="661"/>
    </row>
    <row r="107" spans="1:11" ht="51" customHeight="1" x14ac:dyDescent="0.25">
      <c r="A107" s="977"/>
      <c r="B107" s="781">
        <v>6</v>
      </c>
      <c r="C107" s="768" t="s">
        <v>3262</v>
      </c>
      <c r="D107" s="785" t="s">
        <v>3440</v>
      </c>
      <c r="E107" s="781" t="s">
        <v>112</v>
      </c>
      <c r="F107" s="782">
        <v>20</v>
      </c>
      <c r="G107" s="810"/>
      <c r="H107" s="661"/>
      <c r="I107" s="661"/>
      <c r="J107" s="661"/>
      <c r="K107" s="661"/>
    </row>
    <row r="108" spans="1:11" ht="31.5" x14ac:dyDescent="0.25">
      <c r="A108" s="977"/>
      <c r="B108" s="781">
        <v>7</v>
      </c>
      <c r="C108" s="789" t="s">
        <v>3158</v>
      </c>
      <c r="D108" s="768" t="s">
        <v>3328</v>
      </c>
      <c r="E108" s="781" t="s">
        <v>3433</v>
      </c>
      <c r="F108" s="782">
        <v>25</v>
      </c>
      <c r="G108" s="810"/>
      <c r="H108" s="661"/>
      <c r="I108" s="661"/>
      <c r="J108" s="661"/>
      <c r="K108" s="661"/>
    </row>
    <row r="109" spans="1:11" s="762" customFormat="1" ht="72.75" customHeight="1" x14ac:dyDescent="0.25">
      <c r="A109" s="977"/>
      <c r="B109" s="781">
        <v>8</v>
      </c>
      <c r="C109" s="768" t="s">
        <v>3214</v>
      </c>
      <c r="D109" s="768" t="s">
        <v>3441</v>
      </c>
      <c r="E109" s="781" t="s">
        <v>112</v>
      </c>
      <c r="F109" s="782">
        <v>200</v>
      </c>
      <c r="G109" s="810"/>
      <c r="H109" s="661"/>
      <c r="I109" s="661"/>
      <c r="J109" s="661"/>
      <c r="K109" s="661"/>
    </row>
    <row r="110" spans="1:11" s="762" customFormat="1" ht="27.75" customHeight="1" x14ac:dyDescent="0.25">
      <c r="A110" s="977"/>
      <c r="B110" s="781">
        <v>9</v>
      </c>
      <c r="C110" s="768" t="s">
        <v>3343</v>
      </c>
      <c r="D110" s="768" t="s">
        <v>3339</v>
      </c>
      <c r="E110" s="781" t="s">
        <v>112</v>
      </c>
      <c r="F110" s="782">
        <v>750</v>
      </c>
      <c r="G110" s="810"/>
      <c r="H110" s="661"/>
      <c r="I110" s="661"/>
      <c r="J110" s="661"/>
      <c r="K110" s="661"/>
    </row>
    <row r="111" spans="1:11" s="762" customFormat="1" ht="29.25" customHeight="1" x14ac:dyDescent="0.25">
      <c r="A111" s="977"/>
      <c r="B111" s="781">
        <v>10</v>
      </c>
      <c r="C111" s="768" t="s">
        <v>3343</v>
      </c>
      <c r="D111" s="768" t="s">
        <v>3340</v>
      </c>
      <c r="E111" s="781" t="s">
        <v>112</v>
      </c>
      <c r="F111" s="782">
        <v>600</v>
      </c>
      <c r="G111" s="810"/>
      <c r="H111" s="661"/>
      <c r="I111" s="661"/>
      <c r="J111" s="661"/>
      <c r="K111" s="661"/>
    </row>
    <row r="112" spans="1:11" s="762" customFormat="1" ht="42.95" customHeight="1" x14ac:dyDescent="0.25">
      <c r="A112" s="975" t="s">
        <v>3477</v>
      </c>
      <c r="B112" s="975"/>
      <c r="C112" s="975"/>
      <c r="D112" s="975"/>
      <c r="E112" s="975"/>
      <c r="F112" s="975"/>
      <c r="G112" s="975"/>
      <c r="H112" s="975"/>
      <c r="I112" s="975"/>
      <c r="J112" s="975"/>
      <c r="K112" s="93"/>
    </row>
    <row r="113" spans="1:11" s="762" customFormat="1" ht="72" customHeight="1" x14ac:dyDescent="0.25">
      <c r="A113" s="781">
        <v>16</v>
      </c>
      <c r="B113" s="781">
        <v>1</v>
      </c>
      <c r="C113" s="772" t="s">
        <v>3392</v>
      </c>
      <c r="D113" s="772" t="s">
        <v>3442</v>
      </c>
      <c r="E113" s="781" t="s">
        <v>3433</v>
      </c>
      <c r="F113" s="782">
        <v>5</v>
      </c>
      <c r="G113" s="814"/>
      <c r="H113" s="661"/>
      <c r="I113" s="661"/>
      <c r="J113" s="661"/>
      <c r="K113" s="661"/>
    </row>
    <row r="114" spans="1:11" s="762" customFormat="1" ht="42" customHeight="1" x14ac:dyDescent="0.25">
      <c r="A114" s="975" t="s">
        <v>3477</v>
      </c>
      <c r="B114" s="975"/>
      <c r="C114" s="975"/>
      <c r="D114" s="975"/>
      <c r="E114" s="975"/>
      <c r="F114" s="975"/>
      <c r="G114" s="975"/>
      <c r="H114" s="975"/>
      <c r="I114" s="975"/>
      <c r="J114" s="975"/>
      <c r="K114" s="93"/>
    </row>
    <row r="115" spans="1:11" s="762" customFormat="1" ht="51" customHeight="1" x14ac:dyDescent="0.25">
      <c r="A115" s="806">
        <v>17</v>
      </c>
      <c r="B115" s="806">
        <v>1</v>
      </c>
      <c r="C115" s="790" t="s">
        <v>3374</v>
      </c>
      <c r="D115" s="820" t="s">
        <v>3378</v>
      </c>
      <c r="E115" s="809" t="s">
        <v>32</v>
      </c>
      <c r="F115" s="821">
        <v>10</v>
      </c>
      <c r="G115" s="822"/>
      <c r="H115" s="823"/>
      <c r="I115" s="823"/>
      <c r="J115" s="661"/>
      <c r="K115" s="661"/>
    </row>
    <row r="116" spans="1:11" s="762" customFormat="1" ht="39" customHeight="1" x14ac:dyDescent="0.25">
      <c r="A116" s="975" t="s">
        <v>3477</v>
      </c>
      <c r="B116" s="975"/>
      <c r="C116" s="975"/>
      <c r="D116" s="975"/>
      <c r="E116" s="975"/>
      <c r="F116" s="975"/>
      <c r="G116" s="975"/>
      <c r="H116" s="975"/>
      <c r="I116" s="975"/>
      <c r="J116" s="975"/>
      <c r="K116" s="93"/>
    </row>
    <row r="117" spans="1:11" s="762" customFormat="1" ht="59.25" customHeight="1" x14ac:dyDescent="0.25">
      <c r="A117" s="781">
        <v>18</v>
      </c>
      <c r="B117" s="781">
        <v>1</v>
      </c>
      <c r="C117" s="768" t="s">
        <v>3215</v>
      </c>
      <c r="D117" s="768" t="s">
        <v>3443</v>
      </c>
      <c r="E117" s="781" t="s">
        <v>112</v>
      </c>
      <c r="F117" s="782">
        <v>100</v>
      </c>
      <c r="G117" s="810"/>
      <c r="H117" s="661"/>
      <c r="I117" s="661"/>
      <c r="J117" s="661"/>
      <c r="K117" s="661"/>
    </row>
    <row r="118" spans="1:11" s="762" customFormat="1" ht="41.1" customHeight="1" x14ac:dyDescent="0.25">
      <c r="A118" s="975" t="s">
        <v>3477</v>
      </c>
      <c r="B118" s="975"/>
      <c r="C118" s="975"/>
      <c r="D118" s="975"/>
      <c r="E118" s="975"/>
      <c r="F118" s="975"/>
      <c r="G118" s="975"/>
      <c r="H118" s="975"/>
      <c r="I118" s="975"/>
      <c r="J118" s="975"/>
      <c r="K118" s="93"/>
    </row>
    <row r="119" spans="1:11" ht="81.75" customHeight="1" x14ac:dyDescent="0.25">
      <c r="A119" s="781">
        <v>19</v>
      </c>
      <c r="B119" s="781">
        <v>1</v>
      </c>
      <c r="C119" s="785" t="s">
        <v>3168</v>
      </c>
      <c r="D119" s="785" t="s">
        <v>3429</v>
      </c>
      <c r="E119" s="781" t="s">
        <v>3433</v>
      </c>
      <c r="F119" s="782">
        <v>5</v>
      </c>
      <c r="G119" s="810"/>
      <c r="H119" s="661"/>
      <c r="I119" s="661"/>
      <c r="J119" s="661"/>
      <c r="K119" s="661"/>
    </row>
    <row r="120" spans="1:11" s="762" customFormat="1" ht="40.5" customHeight="1" x14ac:dyDescent="0.25">
      <c r="A120" s="978" t="s">
        <v>3477</v>
      </c>
      <c r="B120" s="979"/>
      <c r="C120" s="979"/>
      <c r="D120" s="979"/>
      <c r="E120" s="979"/>
      <c r="F120" s="979"/>
      <c r="G120" s="979"/>
      <c r="H120" s="979"/>
      <c r="I120" s="979"/>
      <c r="J120" s="979"/>
      <c r="K120" s="832"/>
    </row>
    <row r="121" spans="1:11" s="762" customFormat="1" ht="40.5" customHeight="1" x14ac:dyDescent="0.25">
      <c r="A121" s="981">
        <v>20</v>
      </c>
      <c r="B121" s="781">
        <v>1</v>
      </c>
      <c r="C121" s="768" t="s">
        <v>3220</v>
      </c>
      <c r="D121" s="768" t="s">
        <v>3308</v>
      </c>
      <c r="E121" s="781" t="s">
        <v>32</v>
      </c>
      <c r="F121" s="782">
        <v>5</v>
      </c>
      <c r="G121" s="810"/>
      <c r="H121" s="661"/>
      <c r="I121" s="661"/>
      <c r="J121" s="661"/>
      <c r="K121" s="661"/>
    </row>
    <row r="122" spans="1:11" ht="56.25" customHeight="1" x14ac:dyDescent="0.25">
      <c r="A122" s="982"/>
      <c r="B122" s="781">
        <v>2</v>
      </c>
      <c r="C122" s="768" t="s">
        <v>3220</v>
      </c>
      <c r="D122" s="768" t="s">
        <v>3221</v>
      </c>
      <c r="E122" s="781" t="s">
        <v>32</v>
      </c>
      <c r="F122" s="782">
        <v>5</v>
      </c>
      <c r="G122" s="810"/>
      <c r="H122" s="661"/>
      <c r="I122" s="661"/>
      <c r="J122" s="661"/>
      <c r="K122" s="661"/>
    </row>
    <row r="123" spans="1:11" s="762" customFormat="1" ht="48.75" customHeight="1" x14ac:dyDescent="0.25">
      <c r="A123" s="983"/>
      <c r="B123" s="781">
        <v>3</v>
      </c>
      <c r="C123" s="768" t="s">
        <v>3315</v>
      </c>
      <c r="D123" s="768" t="s">
        <v>3470</v>
      </c>
      <c r="E123" s="781" t="s">
        <v>32</v>
      </c>
      <c r="F123" s="782">
        <v>8</v>
      </c>
      <c r="G123" s="810"/>
      <c r="H123" s="661"/>
      <c r="I123" s="661"/>
      <c r="J123" s="661"/>
      <c r="K123" s="661"/>
    </row>
    <row r="124" spans="1:11" s="762" customFormat="1" ht="38.450000000000003" customHeight="1" x14ac:dyDescent="0.25">
      <c r="A124" s="975" t="s">
        <v>3477</v>
      </c>
      <c r="B124" s="975"/>
      <c r="C124" s="975"/>
      <c r="D124" s="975"/>
      <c r="E124" s="975"/>
      <c r="F124" s="975"/>
      <c r="G124" s="975"/>
      <c r="H124" s="975"/>
      <c r="I124" s="975"/>
      <c r="J124" s="975"/>
      <c r="K124" s="93"/>
    </row>
    <row r="125" spans="1:11" ht="56.25" customHeight="1" x14ac:dyDescent="0.25">
      <c r="A125" s="977">
        <v>21</v>
      </c>
      <c r="B125" s="781">
        <v>1</v>
      </c>
      <c r="C125" s="768" t="s">
        <v>3444</v>
      </c>
      <c r="D125" s="768" t="s">
        <v>3222</v>
      </c>
      <c r="E125" s="781" t="s">
        <v>32</v>
      </c>
      <c r="F125" s="782">
        <v>0.5</v>
      </c>
      <c r="G125" s="810"/>
      <c r="H125" s="661"/>
      <c r="I125" s="661"/>
      <c r="J125" s="661"/>
      <c r="K125" s="661"/>
    </row>
    <row r="126" spans="1:11" ht="35.25" customHeight="1" x14ac:dyDescent="0.25">
      <c r="A126" s="977"/>
      <c r="B126" s="781">
        <v>2</v>
      </c>
      <c r="C126" s="768" t="s">
        <v>3155</v>
      </c>
      <c r="D126" s="768" t="s">
        <v>3225</v>
      </c>
      <c r="E126" s="781" t="s">
        <v>32</v>
      </c>
      <c r="F126" s="782">
        <v>35</v>
      </c>
      <c r="G126" s="810"/>
      <c r="H126" s="661"/>
      <c r="I126" s="661"/>
      <c r="J126" s="661"/>
      <c r="K126" s="661"/>
    </row>
    <row r="127" spans="1:11" ht="34.5" customHeight="1" x14ac:dyDescent="0.25">
      <c r="A127" s="977"/>
      <c r="B127" s="781">
        <v>3</v>
      </c>
      <c r="C127" s="768" t="s">
        <v>3157</v>
      </c>
      <c r="D127" s="768" t="s">
        <v>3224</v>
      </c>
      <c r="E127" s="781" t="s">
        <v>32</v>
      </c>
      <c r="F127" s="782">
        <v>30</v>
      </c>
      <c r="G127" s="810"/>
      <c r="H127" s="661"/>
      <c r="I127" s="661"/>
      <c r="J127" s="661"/>
      <c r="K127" s="661"/>
    </row>
    <row r="128" spans="1:11" ht="37.5" customHeight="1" x14ac:dyDescent="0.25">
      <c r="A128" s="977"/>
      <c r="B128" s="781">
        <v>4</v>
      </c>
      <c r="C128" s="768" t="s">
        <v>3169</v>
      </c>
      <c r="D128" s="768" t="s">
        <v>3226</v>
      </c>
      <c r="E128" s="781" t="s">
        <v>32</v>
      </c>
      <c r="F128" s="782">
        <v>0.5</v>
      </c>
      <c r="G128" s="810"/>
      <c r="H128" s="661"/>
      <c r="I128" s="661"/>
      <c r="J128" s="661"/>
      <c r="K128" s="661"/>
    </row>
    <row r="129" spans="1:11" ht="31.5" customHeight="1" x14ac:dyDescent="0.25">
      <c r="A129" s="977"/>
      <c r="B129" s="781">
        <v>5</v>
      </c>
      <c r="C129" s="768" t="s">
        <v>2523</v>
      </c>
      <c r="D129" s="768" t="s">
        <v>3227</v>
      </c>
      <c r="E129" s="781" t="s">
        <v>32</v>
      </c>
      <c r="F129" s="782">
        <v>0.1</v>
      </c>
      <c r="G129" s="810"/>
      <c r="H129" s="661"/>
      <c r="I129" s="661"/>
      <c r="J129" s="661"/>
      <c r="K129" s="661"/>
    </row>
    <row r="130" spans="1:11" ht="56.25" customHeight="1" x14ac:dyDescent="0.25">
      <c r="A130" s="977"/>
      <c r="B130" s="781">
        <v>6</v>
      </c>
      <c r="C130" s="768" t="s">
        <v>3156</v>
      </c>
      <c r="D130" s="768" t="s">
        <v>3228</v>
      </c>
      <c r="E130" s="781" t="s">
        <v>37</v>
      </c>
      <c r="F130" s="782">
        <v>1</v>
      </c>
      <c r="G130" s="810"/>
      <c r="H130" s="661"/>
      <c r="I130" s="661"/>
      <c r="J130" s="661"/>
      <c r="K130" s="661"/>
    </row>
    <row r="131" spans="1:11" ht="31.5" x14ac:dyDescent="0.25">
      <c r="A131" s="977"/>
      <c r="B131" s="781">
        <v>7</v>
      </c>
      <c r="C131" s="768" t="s">
        <v>3171</v>
      </c>
      <c r="D131" s="768" t="s">
        <v>3229</v>
      </c>
      <c r="E131" s="781" t="s">
        <v>716</v>
      </c>
      <c r="F131" s="782">
        <v>2</v>
      </c>
      <c r="G131" s="810"/>
      <c r="H131" s="661"/>
      <c r="I131" s="661"/>
      <c r="J131" s="661"/>
      <c r="K131" s="661"/>
    </row>
    <row r="132" spans="1:11" ht="27.75" customHeight="1" x14ac:dyDescent="0.25">
      <c r="A132" s="977"/>
      <c r="B132" s="781">
        <v>8</v>
      </c>
      <c r="C132" s="768" t="s">
        <v>3170</v>
      </c>
      <c r="D132" s="768" t="s">
        <v>3230</v>
      </c>
      <c r="E132" s="781" t="s">
        <v>716</v>
      </c>
      <c r="F132" s="782">
        <v>3</v>
      </c>
      <c r="G132" s="810"/>
      <c r="H132" s="661"/>
      <c r="I132" s="661"/>
      <c r="J132" s="661"/>
      <c r="K132" s="661"/>
    </row>
    <row r="133" spans="1:11" ht="44.25" customHeight="1" x14ac:dyDescent="0.25">
      <c r="A133" s="977"/>
      <c r="B133" s="781">
        <v>9</v>
      </c>
      <c r="C133" s="768" t="s">
        <v>3172</v>
      </c>
      <c r="D133" s="768" t="s">
        <v>3231</v>
      </c>
      <c r="E133" s="781" t="s">
        <v>32</v>
      </c>
      <c r="F133" s="782">
        <v>4</v>
      </c>
      <c r="G133" s="810"/>
      <c r="H133" s="661"/>
      <c r="I133" s="661"/>
      <c r="J133" s="661"/>
      <c r="K133" s="661"/>
    </row>
    <row r="134" spans="1:11" ht="30" customHeight="1" x14ac:dyDescent="0.25">
      <c r="A134" s="977"/>
      <c r="B134" s="781">
        <v>10</v>
      </c>
      <c r="C134" s="768" t="s">
        <v>3173</v>
      </c>
      <c r="D134" s="768" t="s">
        <v>3232</v>
      </c>
      <c r="E134" s="781" t="s">
        <v>32</v>
      </c>
      <c r="F134" s="782">
        <v>1</v>
      </c>
      <c r="G134" s="810"/>
      <c r="H134" s="661"/>
      <c r="I134" s="661"/>
      <c r="J134" s="661"/>
      <c r="K134" s="661"/>
    </row>
    <row r="135" spans="1:11" ht="39" customHeight="1" x14ac:dyDescent="0.25">
      <c r="A135" s="977"/>
      <c r="B135" s="781">
        <v>11</v>
      </c>
      <c r="C135" s="768" t="s">
        <v>3160</v>
      </c>
      <c r="D135" s="768" t="s">
        <v>3235</v>
      </c>
      <c r="E135" s="781" t="s">
        <v>37</v>
      </c>
      <c r="F135" s="782">
        <v>2</v>
      </c>
      <c r="G135" s="810"/>
      <c r="H135" s="661"/>
      <c r="I135" s="661"/>
      <c r="J135" s="661"/>
      <c r="K135" s="661"/>
    </row>
    <row r="136" spans="1:11" ht="31.5" x14ac:dyDescent="0.25">
      <c r="A136" s="977"/>
      <c r="B136" s="781">
        <v>12</v>
      </c>
      <c r="C136" s="768" t="s">
        <v>3306</v>
      </c>
      <c r="D136" s="768" t="s">
        <v>3236</v>
      </c>
      <c r="E136" s="781" t="s">
        <v>32</v>
      </c>
      <c r="F136" s="782">
        <v>0.4</v>
      </c>
      <c r="G136" s="810"/>
      <c r="H136" s="661"/>
      <c r="I136" s="661"/>
      <c r="J136" s="661"/>
      <c r="K136" s="661"/>
    </row>
    <row r="137" spans="1:11" ht="27.75" customHeight="1" x14ac:dyDescent="0.25">
      <c r="A137" s="977"/>
      <c r="B137" s="781">
        <v>13</v>
      </c>
      <c r="C137" s="768" t="s">
        <v>3176</v>
      </c>
      <c r="D137" s="768" t="s">
        <v>3237</v>
      </c>
      <c r="E137" s="781" t="s">
        <v>32</v>
      </c>
      <c r="F137" s="782">
        <v>1</v>
      </c>
      <c r="G137" s="810"/>
      <c r="H137" s="661"/>
      <c r="I137" s="661"/>
      <c r="J137" s="661"/>
      <c r="K137" s="661"/>
    </row>
    <row r="138" spans="1:11" ht="33.75" customHeight="1" x14ac:dyDescent="0.25">
      <c r="A138" s="977"/>
      <c r="B138" s="781">
        <v>14</v>
      </c>
      <c r="C138" s="768" t="s">
        <v>2527</v>
      </c>
      <c r="D138" s="768" t="s">
        <v>3238</v>
      </c>
      <c r="E138" s="781" t="s">
        <v>716</v>
      </c>
      <c r="F138" s="782">
        <v>5</v>
      </c>
      <c r="G138" s="810"/>
      <c r="H138" s="661"/>
      <c r="I138" s="661"/>
      <c r="J138" s="661"/>
      <c r="K138" s="661"/>
    </row>
    <row r="139" spans="1:11" ht="33.75" customHeight="1" x14ac:dyDescent="0.25">
      <c r="A139" s="977"/>
      <c r="B139" s="781">
        <v>15</v>
      </c>
      <c r="C139" s="768" t="s">
        <v>3177</v>
      </c>
      <c r="D139" s="768" t="s">
        <v>3239</v>
      </c>
      <c r="E139" s="781" t="s">
        <v>716</v>
      </c>
      <c r="F139" s="791">
        <v>1</v>
      </c>
      <c r="G139" s="810"/>
      <c r="H139" s="661"/>
      <c r="I139" s="661"/>
      <c r="J139" s="661"/>
      <c r="K139" s="661"/>
    </row>
    <row r="140" spans="1:11" s="762" customFormat="1" ht="33.75" customHeight="1" x14ac:dyDescent="0.25">
      <c r="A140" s="975" t="s">
        <v>3477</v>
      </c>
      <c r="B140" s="975"/>
      <c r="C140" s="975"/>
      <c r="D140" s="975"/>
      <c r="E140" s="975"/>
      <c r="F140" s="975"/>
      <c r="G140" s="975"/>
      <c r="H140" s="975"/>
      <c r="I140" s="975"/>
      <c r="J140" s="975"/>
      <c r="K140" s="93"/>
    </row>
    <row r="141" spans="1:11" s="762" customFormat="1" ht="39.75" customHeight="1" x14ac:dyDescent="0.25">
      <c r="A141" s="781">
        <v>22</v>
      </c>
      <c r="B141" s="781">
        <v>1</v>
      </c>
      <c r="C141" s="772" t="s">
        <v>3353</v>
      </c>
      <c r="D141" s="772" t="s">
        <v>3447</v>
      </c>
      <c r="E141" s="781" t="s">
        <v>32</v>
      </c>
      <c r="F141" s="791">
        <v>3</v>
      </c>
      <c r="G141" s="810"/>
      <c r="H141" s="661"/>
      <c r="I141" s="661"/>
      <c r="J141" s="661"/>
      <c r="K141" s="661"/>
    </row>
    <row r="142" spans="1:11" s="762" customFormat="1" ht="32.450000000000003" customHeight="1" x14ac:dyDescent="0.25">
      <c r="A142" s="975" t="s">
        <v>3477</v>
      </c>
      <c r="B142" s="975"/>
      <c r="C142" s="975"/>
      <c r="D142" s="975"/>
      <c r="E142" s="975"/>
      <c r="F142" s="975"/>
      <c r="G142" s="975"/>
      <c r="H142" s="975"/>
      <c r="I142" s="975"/>
      <c r="J142" s="975"/>
      <c r="K142" s="93"/>
    </row>
    <row r="143" spans="1:11" s="764" customFormat="1" ht="32.450000000000003" customHeight="1" x14ac:dyDescent="0.25">
      <c r="A143" s="984">
        <v>23</v>
      </c>
      <c r="B143" s="773">
        <v>1</v>
      </c>
      <c r="C143" s="768" t="s">
        <v>3394</v>
      </c>
      <c r="D143" s="768" t="s">
        <v>3421</v>
      </c>
      <c r="E143" s="773" t="s">
        <v>716</v>
      </c>
      <c r="F143" s="791">
        <v>0.2</v>
      </c>
      <c r="G143" s="810"/>
      <c r="H143" s="813"/>
      <c r="I143" s="813"/>
      <c r="J143" s="813"/>
      <c r="K143" s="813"/>
    </row>
    <row r="144" spans="1:11" s="764" customFormat="1" ht="31.5" x14ac:dyDescent="0.25">
      <c r="A144" s="985"/>
      <c r="B144" s="773">
        <v>2</v>
      </c>
      <c r="C144" s="785" t="s">
        <v>3393</v>
      </c>
      <c r="D144" s="768" t="s">
        <v>3383</v>
      </c>
      <c r="E144" s="773" t="s">
        <v>716</v>
      </c>
      <c r="F144" s="791">
        <v>0.25</v>
      </c>
      <c r="G144" s="810"/>
      <c r="H144" s="813"/>
      <c r="I144" s="813"/>
      <c r="J144" s="813"/>
      <c r="K144" s="813"/>
    </row>
    <row r="145" spans="1:11" s="764" customFormat="1" ht="54" customHeight="1" x14ac:dyDescent="0.25">
      <c r="A145" s="985"/>
      <c r="B145" s="773">
        <v>3</v>
      </c>
      <c r="C145" s="785" t="s">
        <v>3395</v>
      </c>
      <c r="D145" s="792" t="s">
        <v>3383</v>
      </c>
      <c r="E145" s="773" t="s">
        <v>716</v>
      </c>
      <c r="F145" s="791">
        <v>0.25</v>
      </c>
      <c r="G145" s="810"/>
      <c r="H145" s="813"/>
      <c r="I145" s="813"/>
      <c r="J145" s="813"/>
      <c r="K145" s="813"/>
    </row>
    <row r="146" spans="1:11" s="764" customFormat="1" ht="41.25" customHeight="1" x14ac:dyDescent="0.25">
      <c r="A146" s="985"/>
      <c r="B146" s="773">
        <v>4</v>
      </c>
      <c r="C146" s="785" t="s">
        <v>3396</v>
      </c>
      <c r="D146" s="768" t="s">
        <v>3385</v>
      </c>
      <c r="E146" s="773" t="s">
        <v>716</v>
      </c>
      <c r="F146" s="791">
        <v>0.2</v>
      </c>
      <c r="G146" s="810"/>
      <c r="H146" s="813"/>
      <c r="I146" s="813"/>
      <c r="J146" s="813"/>
      <c r="K146" s="813"/>
    </row>
    <row r="147" spans="1:11" s="764" customFormat="1" ht="35.450000000000003" customHeight="1" x14ac:dyDescent="0.25">
      <c r="A147" s="985"/>
      <c r="B147" s="773">
        <v>5</v>
      </c>
      <c r="C147" s="785" t="s">
        <v>3346</v>
      </c>
      <c r="D147" s="768" t="s">
        <v>3234</v>
      </c>
      <c r="E147" s="773" t="s">
        <v>716</v>
      </c>
      <c r="F147" s="791">
        <v>0.2</v>
      </c>
      <c r="G147" s="810"/>
      <c r="H147" s="813"/>
      <c r="I147" s="813"/>
      <c r="J147" s="813"/>
      <c r="K147" s="813"/>
    </row>
    <row r="148" spans="1:11" s="764" customFormat="1" ht="55.5" customHeight="1" x14ac:dyDescent="0.25">
      <c r="A148" s="985"/>
      <c r="B148" s="773">
        <v>6</v>
      </c>
      <c r="C148" s="785" t="s">
        <v>3350</v>
      </c>
      <c r="D148" s="768" t="s">
        <v>3228</v>
      </c>
      <c r="E148" s="773" t="s">
        <v>716</v>
      </c>
      <c r="F148" s="791">
        <v>0.2</v>
      </c>
      <c r="G148" s="810"/>
      <c r="H148" s="813"/>
      <c r="I148" s="813"/>
      <c r="J148" s="813"/>
      <c r="K148" s="813"/>
    </row>
    <row r="149" spans="1:11" s="764" customFormat="1" ht="48.75" customHeight="1" x14ac:dyDescent="0.25">
      <c r="A149" s="986"/>
      <c r="B149" s="773">
        <v>7</v>
      </c>
      <c r="C149" s="785" t="s">
        <v>3422</v>
      </c>
      <c r="D149" s="768" t="s">
        <v>3386</v>
      </c>
      <c r="E149" s="773" t="s">
        <v>716</v>
      </c>
      <c r="F149" s="782">
        <v>0.2</v>
      </c>
      <c r="G149" s="810"/>
      <c r="H149" s="813"/>
      <c r="I149" s="813"/>
      <c r="J149" s="813"/>
      <c r="K149" s="813"/>
    </row>
    <row r="150" spans="1:11" s="764" customFormat="1" ht="36.6" customHeight="1" x14ac:dyDescent="0.25">
      <c r="A150" s="975" t="s">
        <v>3477</v>
      </c>
      <c r="B150" s="975"/>
      <c r="C150" s="975"/>
      <c r="D150" s="975"/>
      <c r="E150" s="975"/>
      <c r="F150" s="975"/>
      <c r="G150" s="975"/>
      <c r="H150" s="975"/>
      <c r="I150" s="975"/>
      <c r="J150" s="975"/>
      <c r="K150" s="833"/>
    </row>
    <row r="151" spans="1:11" ht="45.6" customHeight="1" x14ac:dyDescent="0.25">
      <c r="A151" s="781">
        <v>24</v>
      </c>
      <c r="B151" s="781">
        <v>1</v>
      </c>
      <c r="C151" s="768" t="s">
        <v>3165</v>
      </c>
      <c r="D151" s="768" t="s">
        <v>3240</v>
      </c>
      <c r="E151" s="781" t="s">
        <v>32</v>
      </c>
      <c r="F151" s="791">
        <v>600</v>
      </c>
      <c r="G151" s="810"/>
      <c r="H151" s="661"/>
      <c r="I151" s="661"/>
      <c r="J151" s="661"/>
      <c r="K151" s="661"/>
    </row>
    <row r="152" spans="1:11" s="762" customFormat="1" ht="37.5" customHeight="1" x14ac:dyDescent="0.25">
      <c r="A152" s="975" t="s">
        <v>3477</v>
      </c>
      <c r="B152" s="975"/>
      <c r="C152" s="975"/>
      <c r="D152" s="975"/>
      <c r="E152" s="975"/>
      <c r="F152" s="975"/>
      <c r="G152" s="975"/>
      <c r="H152" s="975"/>
      <c r="I152" s="975"/>
      <c r="J152" s="975"/>
      <c r="K152" s="93"/>
    </row>
    <row r="153" spans="1:11" ht="59.45" customHeight="1" x14ac:dyDescent="0.25">
      <c r="A153" s="982">
        <v>25</v>
      </c>
      <c r="B153" s="781">
        <v>1</v>
      </c>
      <c r="C153" s="768" t="s">
        <v>3175</v>
      </c>
      <c r="D153" s="768" t="s">
        <v>3223</v>
      </c>
      <c r="E153" s="781" t="s">
        <v>32</v>
      </c>
      <c r="F153" s="791">
        <v>50</v>
      </c>
      <c r="G153" s="810"/>
      <c r="H153" s="661"/>
      <c r="I153" s="661"/>
      <c r="J153" s="661"/>
      <c r="K153" s="661"/>
    </row>
    <row r="154" spans="1:11" ht="40.5" customHeight="1" x14ac:dyDescent="0.25">
      <c r="A154" s="982"/>
      <c r="B154" s="781">
        <v>2</v>
      </c>
      <c r="C154" s="768" t="s">
        <v>3174</v>
      </c>
      <c r="D154" s="768" t="s">
        <v>3233</v>
      </c>
      <c r="E154" s="781" t="s">
        <v>32</v>
      </c>
      <c r="F154" s="791">
        <v>350</v>
      </c>
      <c r="G154" s="810"/>
      <c r="H154" s="661"/>
      <c r="I154" s="661"/>
      <c r="J154" s="661"/>
      <c r="K154" s="661"/>
    </row>
    <row r="155" spans="1:11" ht="56.25" customHeight="1" x14ac:dyDescent="0.25">
      <c r="A155" s="982"/>
      <c r="B155" s="781">
        <v>3</v>
      </c>
      <c r="C155" s="768" t="s">
        <v>3166</v>
      </c>
      <c r="D155" s="768" t="s">
        <v>3242</v>
      </c>
      <c r="E155" s="781" t="s">
        <v>32</v>
      </c>
      <c r="F155" s="791">
        <v>4000</v>
      </c>
      <c r="G155" s="810"/>
      <c r="H155" s="661"/>
      <c r="I155" s="661"/>
      <c r="J155" s="661"/>
      <c r="K155" s="661"/>
    </row>
    <row r="156" spans="1:11" ht="36" customHeight="1" x14ac:dyDescent="0.25">
      <c r="A156" s="982"/>
      <c r="B156" s="781">
        <v>4</v>
      </c>
      <c r="C156" s="768" t="s">
        <v>676</v>
      </c>
      <c r="D156" s="768" t="s">
        <v>3241</v>
      </c>
      <c r="E156" s="781" t="s">
        <v>716</v>
      </c>
      <c r="F156" s="791">
        <v>500</v>
      </c>
      <c r="G156" s="810"/>
      <c r="H156" s="661"/>
      <c r="I156" s="661"/>
      <c r="J156" s="661"/>
      <c r="K156" s="661"/>
    </row>
    <row r="157" spans="1:11" ht="36" customHeight="1" x14ac:dyDescent="0.25">
      <c r="A157" s="982"/>
      <c r="B157" s="781">
        <v>5</v>
      </c>
      <c r="C157" s="768" t="s">
        <v>675</v>
      </c>
      <c r="D157" s="768" t="s">
        <v>3241</v>
      </c>
      <c r="E157" s="781" t="s">
        <v>716</v>
      </c>
      <c r="F157" s="791">
        <v>30</v>
      </c>
      <c r="G157" s="810"/>
      <c r="H157" s="661"/>
      <c r="I157" s="661"/>
      <c r="J157" s="661"/>
      <c r="K157" s="661"/>
    </row>
    <row r="158" spans="1:11" ht="36" customHeight="1" x14ac:dyDescent="0.25">
      <c r="A158" s="982"/>
      <c r="B158" s="781">
        <v>6</v>
      </c>
      <c r="C158" s="768" t="s">
        <v>674</v>
      </c>
      <c r="D158" s="768" t="s">
        <v>3241</v>
      </c>
      <c r="E158" s="781" t="s">
        <v>716</v>
      </c>
      <c r="F158" s="791">
        <v>125</v>
      </c>
      <c r="G158" s="810"/>
      <c r="H158" s="661"/>
      <c r="I158" s="661"/>
      <c r="J158" s="661"/>
      <c r="K158" s="661"/>
    </row>
    <row r="159" spans="1:11" ht="36" customHeight="1" x14ac:dyDescent="0.25">
      <c r="A159" s="982"/>
      <c r="B159" s="781">
        <v>7</v>
      </c>
      <c r="C159" s="768" t="s">
        <v>673</v>
      </c>
      <c r="D159" s="768" t="s">
        <v>3270</v>
      </c>
      <c r="E159" s="781" t="s">
        <v>716</v>
      </c>
      <c r="F159" s="791">
        <v>25</v>
      </c>
      <c r="G159" s="810"/>
      <c r="H159" s="661"/>
      <c r="I159" s="661"/>
      <c r="J159" s="661"/>
      <c r="K159" s="661"/>
    </row>
    <row r="160" spans="1:11" ht="31.5" customHeight="1" x14ac:dyDescent="0.25">
      <c r="A160" s="982"/>
      <c r="B160" s="781">
        <v>8</v>
      </c>
      <c r="C160" s="768" t="s">
        <v>672</v>
      </c>
      <c r="D160" s="768" t="s">
        <v>3243</v>
      </c>
      <c r="E160" s="781" t="s">
        <v>32</v>
      </c>
      <c r="F160" s="791">
        <v>300</v>
      </c>
      <c r="G160" s="810"/>
      <c r="H160" s="661"/>
      <c r="I160" s="661"/>
      <c r="J160" s="661"/>
      <c r="K160" s="661"/>
    </row>
    <row r="161" spans="1:11" ht="31.5" customHeight="1" x14ac:dyDescent="0.25">
      <c r="A161" s="982"/>
      <c r="B161" s="781">
        <v>9</v>
      </c>
      <c r="C161" s="768" t="s">
        <v>670</v>
      </c>
      <c r="D161" s="768" t="s">
        <v>3244</v>
      </c>
      <c r="E161" s="781" t="s">
        <v>32</v>
      </c>
      <c r="F161" s="791">
        <v>5</v>
      </c>
      <c r="G161" s="810"/>
      <c r="H161" s="661"/>
      <c r="I161" s="661"/>
      <c r="J161" s="661"/>
      <c r="K161" s="661"/>
    </row>
    <row r="162" spans="1:11" ht="40.5" customHeight="1" x14ac:dyDescent="0.25">
      <c r="A162" s="982"/>
      <c r="B162" s="781">
        <v>10</v>
      </c>
      <c r="C162" s="768" t="s">
        <v>3167</v>
      </c>
      <c r="D162" s="768" t="s">
        <v>3245</v>
      </c>
      <c r="E162" s="781" t="s">
        <v>716</v>
      </c>
      <c r="F162" s="791">
        <v>500</v>
      </c>
      <c r="G162" s="810"/>
      <c r="H162" s="661"/>
      <c r="I162" s="661"/>
      <c r="J162" s="661"/>
      <c r="K162" s="661"/>
    </row>
    <row r="163" spans="1:11" ht="40.5" customHeight="1" x14ac:dyDescent="0.25">
      <c r="A163" s="982"/>
      <c r="B163" s="781">
        <v>11</v>
      </c>
      <c r="C163" s="768" t="s">
        <v>3451</v>
      </c>
      <c r="D163" s="768" t="s">
        <v>3271</v>
      </c>
      <c r="E163" s="781" t="s">
        <v>716</v>
      </c>
      <c r="F163" s="791">
        <v>50</v>
      </c>
      <c r="G163" s="810"/>
      <c r="H163" s="661"/>
      <c r="I163" s="661"/>
      <c r="J163" s="661"/>
      <c r="K163" s="661"/>
    </row>
    <row r="164" spans="1:11" ht="40.5" customHeight="1" x14ac:dyDescent="0.25">
      <c r="A164" s="982"/>
      <c r="B164" s="781">
        <v>12</v>
      </c>
      <c r="C164" s="768" t="s">
        <v>3161</v>
      </c>
      <c r="D164" s="768" t="s">
        <v>3246</v>
      </c>
      <c r="E164" s="781" t="s">
        <v>716</v>
      </c>
      <c r="F164" s="791">
        <v>1500</v>
      </c>
      <c r="G164" s="810"/>
      <c r="H164" s="661"/>
      <c r="I164" s="661"/>
      <c r="J164" s="661"/>
      <c r="K164" s="661"/>
    </row>
    <row r="165" spans="1:11" ht="59.25" customHeight="1" x14ac:dyDescent="0.25">
      <c r="A165" s="982"/>
      <c r="B165" s="781">
        <v>13</v>
      </c>
      <c r="C165" s="768" t="s">
        <v>146</v>
      </c>
      <c r="D165" s="768" t="s">
        <v>3272</v>
      </c>
      <c r="E165" s="781" t="s">
        <v>716</v>
      </c>
      <c r="F165" s="791">
        <v>50</v>
      </c>
      <c r="G165" s="810"/>
      <c r="H165" s="661"/>
      <c r="I165" s="661"/>
      <c r="J165" s="661"/>
      <c r="K165" s="661"/>
    </row>
    <row r="166" spans="1:11" ht="40.5" customHeight="1" x14ac:dyDescent="0.25">
      <c r="A166" s="982"/>
      <c r="B166" s="781">
        <v>14</v>
      </c>
      <c r="C166" s="768" t="s">
        <v>63</v>
      </c>
      <c r="D166" s="768" t="s">
        <v>3247</v>
      </c>
      <c r="E166" s="781" t="s">
        <v>716</v>
      </c>
      <c r="F166" s="791">
        <v>1200</v>
      </c>
      <c r="G166" s="810"/>
      <c r="H166" s="661"/>
      <c r="I166" s="661"/>
      <c r="J166" s="661"/>
      <c r="K166" s="661"/>
    </row>
    <row r="167" spans="1:11" ht="72" customHeight="1" x14ac:dyDescent="0.25">
      <c r="A167" s="982"/>
      <c r="B167" s="781">
        <v>15</v>
      </c>
      <c r="C167" s="768" t="s">
        <v>3269</v>
      </c>
      <c r="D167" s="788" t="s">
        <v>3445</v>
      </c>
      <c r="E167" s="781" t="s">
        <v>32</v>
      </c>
      <c r="F167" s="791">
        <v>2000</v>
      </c>
      <c r="G167" s="810"/>
      <c r="H167" s="661"/>
      <c r="I167" s="661"/>
      <c r="J167" s="661"/>
      <c r="K167" s="661"/>
    </row>
    <row r="168" spans="1:11" ht="49.5" customHeight="1" x14ac:dyDescent="0.25">
      <c r="A168" s="982"/>
      <c r="B168" s="773">
        <v>16</v>
      </c>
      <c r="C168" s="768" t="s">
        <v>3452</v>
      </c>
      <c r="D168" s="768" t="s">
        <v>3268</v>
      </c>
      <c r="E168" s="781" t="s">
        <v>716</v>
      </c>
      <c r="F168" s="791">
        <v>50</v>
      </c>
      <c r="G168" s="810"/>
      <c r="H168" s="661"/>
      <c r="I168" s="661"/>
      <c r="J168" s="661"/>
      <c r="K168" s="661"/>
    </row>
    <row r="169" spans="1:11" s="764" customFormat="1" ht="44.25" customHeight="1" x14ac:dyDescent="0.25">
      <c r="A169" s="982"/>
      <c r="B169" s="773">
        <v>17</v>
      </c>
      <c r="C169" s="772" t="s">
        <v>3345</v>
      </c>
      <c r="D169" s="772" t="s">
        <v>3384</v>
      </c>
      <c r="E169" s="781" t="s">
        <v>716</v>
      </c>
      <c r="F169" s="791">
        <v>5</v>
      </c>
      <c r="G169" s="814"/>
      <c r="H169" s="813"/>
      <c r="I169" s="813"/>
      <c r="J169" s="813"/>
      <c r="K169" s="813"/>
    </row>
    <row r="170" spans="1:11" s="762" customFormat="1" ht="49.5" customHeight="1" x14ac:dyDescent="0.25">
      <c r="A170" s="982"/>
      <c r="B170" s="773">
        <v>18</v>
      </c>
      <c r="C170" s="772" t="s">
        <v>3355</v>
      </c>
      <c r="D170" s="772" t="s">
        <v>3381</v>
      </c>
      <c r="E170" s="773" t="s">
        <v>32</v>
      </c>
      <c r="F170" s="791">
        <v>3</v>
      </c>
      <c r="G170" s="814"/>
      <c r="H170" s="661"/>
      <c r="I170" s="661"/>
      <c r="J170" s="661"/>
      <c r="K170" s="661"/>
    </row>
    <row r="171" spans="1:11" s="762" customFormat="1" ht="49.5" customHeight="1" x14ac:dyDescent="0.25">
      <c r="A171" s="982"/>
      <c r="B171" s="808">
        <v>19</v>
      </c>
      <c r="C171" s="824" t="s">
        <v>3375</v>
      </c>
      <c r="D171" s="824" t="s">
        <v>3238</v>
      </c>
      <c r="E171" s="808" t="s">
        <v>716</v>
      </c>
      <c r="F171" s="825">
        <v>8</v>
      </c>
      <c r="G171" s="826"/>
      <c r="H171" s="827"/>
      <c r="I171" s="827"/>
      <c r="J171" s="661"/>
      <c r="K171" s="661"/>
    </row>
    <row r="172" spans="1:11" s="762" customFormat="1" ht="38.450000000000003" customHeight="1" x14ac:dyDescent="0.25">
      <c r="A172" s="975" t="s">
        <v>3477</v>
      </c>
      <c r="B172" s="975"/>
      <c r="C172" s="975"/>
      <c r="D172" s="975"/>
      <c r="E172" s="975"/>
      <c r="F172" s="975"/>
      <c r="G172" s="975"/>
      <c r="H172" s="975"/>
      <c r="I172" s="975"/>
      <c r="J172" s="975"/>
      <c r="K172" s="93"/>
    </row>
    <row r="173" spans="1:11" s="762" customFormat="1" ht="58.5" customHeight="1" x14ac:dyDescent="0.25">
      <c r="A173" s="977">
        <v>26</v>
      </c>
      <c r="B173" s="773">
        <v>1</v>
      </c>
      <c r="C173" s="772" t="s">
        <v>3402</v>
      </c>
      <c r="D173" s="772" t="s">
        <v>3380</v>
      </c>
      <c r="E173" s="773" t="s">
        <v>32</v>
      </c>
      <c r="F173" s="791">
        <v>3</v>
      </c>
      <c r="G173" s="814"/>
      <c r="H173" s="661"/>
      <c r="I173" s="661"/>
      <c r="J173" s="661"/>
      <c r="K173" s="661"/>
    </row>
    <row r="174" spans="1:11" s="762" customFormat="1" ht="53.45" customHeight="1" x14ac:dyDescent="0.25">
      <c r="A174" s="977"/>
      <c r="B174" s="773">
        <v>2</v>
      </c>
      <c r="C174" s="772" t="s">
        <v>3403</v>
      </c>
      <c r="D174" s="772" t="s">
        <v>3379</v>
      </c>
      <c r="E174" s="773" t="s">
        <v>32</v>
      </c>
      <c r="F174" s="791">
        <v>3</v>
      </c>
      <c r="G174" s="814"/>
      <c r="H174" s="661"/>
      <c r="I174" s="661"/>
      <c r="J174" s="661"/>
      <c r="K174" s="661"/>
    </row>
    <row r="175" spans="1:11" s="762" customFormat="1" ht="43.5" customHeight="1" x14ac:dyDescent="0.25">
      <c r="A175" s="975" t="s">
        <v>3477</v>
      </c>
      <c r="B175" s="975"/>
      <c r="C175" s="975"/>
      <c r="D175" s="975"/>
      <c r="E175" s="975"/>
      <c r="F175" s="975"/>
      <c r="G175" s="975"/>
      <c r="H175" s="975"/>
      <c r="I175" s="975"/>
      <c r="J175" s="975"/>
      <c r="K175" s="93"/>
    </row>
    <row r="176" spans="1:11" ht="99.95" customHeight="1" x14ac:dyDescent="0.25">
      <c r="A176" s="977">
        <v>27</v>
      </c>
      <c r="B176" s="781">
        <v>1</v>
      </c>
      <c r="C176" s="768" t="s">
        <v>3179</v>
      </c>
      <c r="D176" s="768" t="s">
        <v>3446</v>
      </c>
      <c r="E176" s="781" t="s">
        <v>716</v>
      </c>
      <c r="F176" s="791">
        <v>500</v>
      </c>
      <c r="G176" s="810"/>
      <c r="H176" s="661"/>
      <c r="I176" s="661"/>
      <c r="J176" s="661"/>
      <c r="K176" s="661"/>
    </row>
    <row r="177" spans="1:11" ht="95.45" customHeight="1" x14ac:dyDescent="0.25">
      <c r="A177" s="977"/>
      <c r="B177" s="781">
        <v>2</v>
      </c>
      <c r="C177" s="768" t="s">
        <v>3180</v>
      </c>
      <c r="D177" s="768" t="s">
        <v>3461</v>
      </c>
      <c r="E177" s="781" t="s">
        <v>716</v>
      </c>
      <c r="F177" s="791">
        <v>2000</v>
      </c>
      <c r="G177" s="810"/>
      <c r="H177" s="661"/>
      <c r="I177" s="661"/>
      <c r="J177" s="661"/>
      <c r="K177" s="661"/>
    </row>
    <row r="178" spans="1:11" s="762" customFormat="1" ht="37.5" customHeight="1" x14ac:dyDescent="0.25">
      <c r="A178" s="975" t="s">
        <v>3477</v>
      </c>
      <c r="B178" s="975"/>
      <c r="C178" s="975"/>
      <c r="D178" s="975"/>
      <c r="E178" s="975"/>
      <c r="F178" s="975"/>
      <c r="G178" s="975"/>
      <c r="H178" s="975"/>
      <c r="I178" s="975"/>
      <c r="J178" s="975"/>
      <c r="K178" s="93"/>
    </row>
    <row r="179" spans="1:11" s="763" customFormat="1" ht="84" customHeight="1" x14ac:dyDescent="0.25">
      <c r="A179" s="981">
        <v>28</v>
      </c>
      <c r="B179" s="781">
        <v>1</v>
      </c>
      <c r="C179" s="768" t="s">
        <v>107</v>
      </c>
      <c r="D179" s="768" t="s">
        <v>3329</v>
      </c>
      <c r="E179" s="783" t="s">
        <v>32</v>
      </c>
      <c r="F179" s="782">
        <v>7000</v>
      </c>
      <c r="G179" s="810"/>
      <c r="H179" s="804"/>
      <c r="I179" s="804"/>
      <c r="J179" s="804"/>
      <c r="K179" s="804"/>
    </row>
    <row r="180" spans="1:11" s="764" customFormat="1" ht="63.75" customHeight="1" x14ac:dyDescent="0.25">
      <c r="A180" s="983"/>
      <c r="B180" s="773">
        <v>2</v>
      </c>
      <c r="C180" s="772" t="s">
        <v>3349</v>
      </c>
      <c r="D180" s="787" t="s">
        <v>3358</v>
      </c>
      <c r="E180" s="793" t="s">
        <v>32</v>
      </c>
      <c r="F180" s="782">
        <v>50</v>
      </c>
      <c r="G180" s="810"/>
      <c r="H180" s="813"/>
      <c r="I180" s="813"/>
      <c r="J180" s="813"/>
      <c r="K180" s="813"/>
    </row>
    <row r="181" spans="1:11" s="764" customFormat="1" ht="38.450000000000003" customHeight="1" x14ac:dyDescent="0.25">
      <c r="A181" s="975" t="s">
        <v>3477</v>
      </c>
      <c r="B181" s="975"/>
      <c r="C181" s="975"/>
      <c r="D181" s="975"/>
      <c r="E181" s="975"/>
      <c r="F181" s="975"/>
      <c r="G181" s="975"/>
      <c r="H181" s="975"/>
      <c r="I181" s="975"/>
      <c r="J181" s="975"/>
      <c r="K181" s="833"/>
    </row>
    <row r="182" spans="1:11" s="762" customFormat="1" ht="74.25" customHeight="1" x14ac:dyDescent="0.25">
      <c r="A182" s="781">
        <v>29</v>
      </c>
      <c r="B182" s="781">
        <v>1</v>
      </c>
      <c r="C182" s="768" t="s">
        <v>3178</v>
      </c>
      <c r="D182" s="785" t="s">
        <v>3181</v>
      </c>
      <c r="E182" s="781" t="s">
        <v>112</v>
      </c>
      <c r="F182" s="782">
        <v>3500</v>
      </c>
      <c r="G182" s="810"/>
      <c r="H182" s="661"/>
      <c r="I182" s="661"/>
      <c r="J182" s="661"/>
      <c r="K182" s="661"/>
    </row>
    <row r="183" spans="1:11" s="762" customFormat="1" ht="48.95" customHeight="1" x14ac:dyDescent="0.25">
      <c r="A183" s="975" t="s">
        <v>3477</v>
      </c>
      <c r="B183" s="975"/>
      <c r="C183" s="975"/>
      <c r="D183" s="975"/>
      <c r="E183" s="975"/>
      <c r="F183" s="975"/>
      <c r="G183" s="975"/>
      <c r="H183" s="975"/>
      <c r="I183" s="975"/>
      <c r="J183" s="975"/>
      <c r="K183" s="93"/>
    </row>
    <row r="184" spans="1:11" s="762" customFormat="1" ht="87.95" customHeight="1" x14ac:dyDescent="0.25">
      <c r="A184" s="782">
        <v>30</v>
      </c>
      <c r="B184" s="781">
        <v>1</v>
      </c>
      <c r="C184" s="769" t="s">
        <v>3248</v>
      </c>
      <c r="D184" s="769" t="s">
        <v>3406</v>
      </c>
      <c r="E184" s="794" t="s">
        <v>37</v>
      </c>
      <c r="F184" s="782">
        <v>500</v>
      </c>
      <c r="G184" s="810"/>
      <c r="H184" s="811"/>
      <c r="I184" s="661"/>
      <c r="J184" s="661"/>
      <c r="K184" s="661"/>
    </row>
    <row r="185" spans="1:11" s="762" customFormat="1" ht="42" customHeight="1" x14ac:dyDescent="0.25">
      <c r="A185" s="975" t="s">
        <v>3477</v>
      </c>
      <c r="B185" s="975"/>
      <c r="C185" s="975"/>
      <c r="D185" s="975"/>
      <c r="E185" s="975"/>
      <c r="F185" s="975"/>
      <c r="G185" s="975"/>
      <c r="H185" s="975"/>
      <c r="I185" s="975"/>
      <c r="J185" s="975"/>
      <c r="K185" s="93"/>
    </row>
    <row r="186" spans="1:11" s="762" customFormat="1" ht="60.75" customHeight="1" x14ac:dyDescent="0.25">
      <c r="A186" s="782">
        <v>31</v>
      </c>
      <c r="B186" s="781">
        <v>1</v>
      </c>
      <c r="C186" s="769" t="s">
        <v>3249</v>
      </c>
      <c r="D186" s="769" t="s">
        <v>3408</v>
      </c>
      <c r="E186" s="794" t="s">
        <v>37</v>
      </c>
      <c r="F186" s="782">
        <v>900</v>
      </c>
      <c r="G186" s="810"/>
      <c r="H186" s="661"/>
      <c r="I186" s="661"/>
      <c r="J186" s="661"/>
      <c r="K186" s="661"/>
    </row>
    <row r="187" spans="1:11" s="762" customFormat="1" ht="41.45" customHeight="1" x14ac:dyDescent="0.25">
      <c r="A187" s="975" t="s">
        <v>3477</v>
      </c>
      <c r="B187" s="975"/>
      <c r="C187" s="975"/>
      <c r="D187" s="975"/>
      <c r="E187" s="975"/>
      <c r="F187" s="975"/>
      <c r="G187" s="975"/>
      <c r="H187" s="975"/>
      <c r="I187" s="975"/>
      <c r="J187" s="975"/>
      <c r="K187" s="93"/>
    </row>
    <row r="188" spans="1:11" s="762" customFormat="1" ht="60.75" customHeight="1" x14ac:dyDescent="0.25">
      <c r="A188" s="981">
        <v>32</v>
      </c>
      <c r="B188" s="781">
        <v>1</v>
      </c>
      <c r="C188" s="768" t="s">
        <v>3359</v>
      </c>
      <c r="D188" s="768" t="s">
        <v>3365</v>
      </c>
      <c r="E188" s="794" t="s">
        <v>37</v>
      </c>
      <c r="F188" s="782">
        <v>115</v>
      </c>
      <c r="G188" s="812"/>
      <c r="H188" s="812"/>
      <c r="I188" s="812"/>
      <c r="J188" s="810"/>
      <c r="K188" s="810"/>
    </row>
    <row r="189" spans="1:11" s="762" customFormat="1" ht="105.75" customHeight="1" x14ac:dyDescent="0.25">
      <c r="A189" s="982"/>
      <c r="B189" s="781">
        <v>2</v>
      </c>
      <c r="C189" s="768" t="s">
        <v>3409</v>
      </c>
      <c r="D189" s="772" t="s">
        <v>3448</v>
      </c>
      <c r="E189" s="794" t="s">
        <v>37</v>
      </c>
      <c r="F189" s="782">
        <v>35</v>
      </c>
      <c r="G189" s="812"/>
      <c r="H189" s="812"/>
      <c r="I189" s="812"/>
      <c r="J189" s="810"/>
      <c r="K189" s="810"/>
    </row>
    <row r="190" spans="1:11" s="762" customFormat="1" ht="98.25" customHeight="1" x14ac:dyDescent="0.25">
      <c r="A190" s="982"/>
      <c r="B190" s="781">
        <v>3</v>
      </c>
      <c r="C190" s="795" t="s">
        <v>3376</v>
      </c>
      <c r="D190" s="772" t="s">
        <v>3454</v>
      </c>
      <c r="E190" s="794" t="s">
        <v>37</v>
      </c>
      <c r="F190" s="782">
        <v>55</v>
      </c>
      <c r="G190" s="812"/>
      <c r="H190" s="812"/>
      <c r="I190" s="812"/>
      <c r="J190" s="810"/>
      <c r="K190" s="810"/>
    </row>
    <row r="191" spans="1:11" s="762" customFormat="1" ht="111.75" customHeight="1" x14ac:dyDescent="0.25">
      <c r="A191" s="982"/>
      <c r="B191" s="781">
        <v>4</v>
      </c>
      <c r="C191" s="795" t="s">
        <v>3361</v>
      </c>
      <c r="D191" s="771" t="s">
        <v>3449</v>
      </c>
      <c r="E191" s="794" t="s">
        <v>37</v>
      </c>
      <c r="F191" s="782">
        <v>40</v>
      </c>
      <c r="G191" s="812"/>
      <c r="H191" s="812"/>
      <c r="I191" s="812"/>
      <c r="J191" s="810"/>
      <c r="K191" s="810"/>
    </row>
    <row r="192" spans="1:11" s="762" customFormat="1" ht="105.75" customHeight="1" x14ac:dyDescent="0.25">
      <c r="A192" s="982"/>
      <c r="B192" s="781">
        <v>5</v>
      </c>
      <c r="C192" s="768" t="s">
        <v>3360</v>
      </c>
      <c r="D192" s="771" t="s">
        <v>3453</v>
      </c>
      <c r="E192" s="794" t="s">
        <v>37</v>
      </c>
      <c r="F192" s="782">
        <v>40</v>
      </c>
      <c r="G192" s="812"/>
      <c r="H192" s="812"/>
      <c r="I192" s="812"/>
      <c r="J192" s="810"/>
      <c r="K192" s="810"/>
    </row>
    <row r="193" spans="1:11" s="762" customFormat="1" ht="114.75" customHeight="1" x14ac:dyDescent="0.25">
      <c r="A193" s="982"/>
      <c r="B193" s="781">
        <v>6</v>
      </c>
      <c r="C193" s="769" t="s">
        <v>3360</v>
      </c>
      <c r="D193" s="771" t="s">
        <v>3450</v>
      </c>
      <c r="E193" s="794" t="s">
        <v>37</v>
      </c>
      <c r="F193" s="782">
        <v>40</v>
      </c>
      <c r="G193" s="812"/>
      <c r="H193" s="812"/>
      <c r="I193" s="812"/>
      <c r="J193" s="810"/>
      <c r="K193" s="810"/>
    </row>
    <row r="194" spans="1:11" s="762" customFormat="1" ht="97.5" customHeight="1" x14ac:dyDescent="0.25">
      <c r="A194" s="982"/>
      <c r="B194" s="781">
        <v>7</v>
      </c>
      <c r="C194" s="768" t="s">
        <v>3360</v>
      </c>
      <c r="D194" s="772" t="s">
        <v>3455</v>
      </c>
      <c r="E194" s="794" t="s">
        <v>37</v>
      </c>
      <c r="F194" s="782">
        <v>55</v>
      </c>
      <c r="G194" s="812"/>
      <c r="H194" s="812"/>
      <c r="I194" s="812"/>
      <c r="J194" s="810"/>
      <c r="K194" s="810"/>
    </row>
    <row r="195" spans="1:11" s="762" customFormat="1" ht="57.95" customHeight="1" x14ac:dyDescent="0.25">
      <c r="A195" s="982"/>
      <c r="B195" s="781">
        <v>8</v>
      </c>
      <c r="C195" s="768" t="s">
        <v>3363</v>
      </c>
      <c r="D195" s="768" t="s">
        <v>3457</v>
      </c>
      <c r="E195" s="794" t="s">
        <v>37</v>
      </c>
      <c r="F195" s="782">
        <v>250</v>
      </c>
      <c r="G195" s="812"/>
      <c r="H195" s="812"/>
      <c r="I195" s="812"/>
      <c r="J195" s="810"/>
      <c r="K195" s="810"/>
    </row>
    <row r="196" spans="1:11" s="762" customFormat="1" ht="81.75" customHeight="1" x14ac:dyDescent="0.25">
      <c r="A196" s="982"/>
      <c r="B196" s="781">
        <v>9</v>
      </c>
      <c r="C196" s="768" t="s">
        <v>3364</v>
      </c>
      <c r="D196" s="768" t="s">
        <v>3456</v>
      </c>
      <c r="E196" s="794" t="s">
        <v>37</v>
      </c>
      <c r="F196" s="782">
        <v>6</v>
      </c>
      <c r="G196" s="812"/>
      <c r="H196" s="812"/>
      <c r="I196" s="812"/>
      <c r="J196" s="810"/>
      <c r="K196" s="810"/>
    </row>
    <row r="197" spans="1:11" s="762" customFormat="1" ht="69.75" customHeight="1" x14ac:dyDescent="0.25">
      <c r="A197" s="982"/>
      <c r="B197" s="781">
        <v>10</v>
      </c>
      <c r="C197" s="768" t="s">
        <v>3364</v>
      </c>
      <c r="D197" s="768" t="s">
        <v>3469</v>
      </c>
      <c r="E197" s="794" t="s">
        <v>37</v>
      </c>
      <c r="F197" s="782">
        <v>12</v>
      </c>
      <c r="G197" s="812"/>
      <c r="H197" s="812"/>
      <c r="I197" s="812"/>
      <c r="J197" s="810"/>
      <c r="K197" s="810"/>
    </row>
    <row r="198" spans="1:11" s="762" customFormat="1" ht="60.75" customHeight="1" x14ac:dyDescent="0.25">
      <c r="A198" s="982"/>
      <c r="B198" s="781">
        <v>11</v>
      </c>
      <c r="C198" s="769" t="s">
        <v>3362</v>
      </c>
      <c r="D198" s="769" t="s">
        <v>3458</v>
      </c>
      <c r="E198" s="794" t="s">
        <v>37</v>
      </c>
      <c r="F198" s="782">
        <v>6</v>
      </c>
      <c r="G198" s="810"/>
      <c r="H198" s="661"/>
      <c r="I198" s="661"/>
      <c r="J198" s="661"/>
      <c r="K198" s="661"/>
    </row>
    <row r="199" spans="1:11" s="762" customFormat="1" ht="60.75" customHeight="1" x14ac:dyDescent="0.25">
      <c r="A199" s="982"/>
      <c r="B199" s="781">
        <v>12</v>
      </c>
      <c r="C199" s="769" t="s">
        <v>3368</v>
      </c>
      <c r="D199" s="769" t="s">
        <v>3417</v>
      </c>
      <c r="E199" s="794" t="s">
        <v>37</v>
      </c>
      <c r="F199" s="782">
        <v>20</v>
      </c>
      <c r="G199" s="810"/>
      <c r="H199" s="661"/>
      <c r="I199" s="661"/>
      <c r="J199" s="661"/>
      <c r="K199" s="661"/>
    </row>
    <row r="200" spans="1:11" s="762" customFormat="1" ht="103.5" customHeight="1" x14ac:dyDescent="0.25">
      <c r="A200" s="982"/>
      <c r="B200" s="781">
        <v>13</v>
      </c>
      <c r="C200" s="769" t="s">
        <v>3416</v>
      </c>
      <c r="D200" s="769" t="s">
        <v>3415</v>
      </c>
      <c r="E200" s="794" t="s">
        <v>37</v>
      </c>
      <c r="F200" s="782">
        <v>20</v>
      </c>
      <c r="G200" s="661"/>
      <c r="H200" s="661"/>
      <c r="I200" s="661"/>
      <c r="J200" s="661"/>
      <c r="K200" s="661"/>
    </row>
    <row r="201" spans="1:11" s="762" customFormat="1" ht="60.75" customHeight="1" x14ac:dyDescent="0.25">
      <c r="A201" s="982"/>
      <c r="B201" s="781">
        <v>14</v>
      </c>
      <c r="C201" s="769" t="s">
        <v>3407</v>
      </c>
      <c r="D201" s="769" t="s">
        <v>3418</v>
      </c>
      <c r="E201" s="794" t="s">
        <v>37</v>
      </c>
      <c r="F201" s="782">
        <v>20</v>
      </c>
      <c r="G201" s="661"/>
      <c r="H201" s="661"/>
      <c r="I201" s="661"/>
      <c r="J201" s="661"/>
      <c r="K201" s="661"/>
    </row>
    <row r="202" spans="1:11" s="762" customFormat="1" ht="60.75" customHeight="1" x14ac:dyDescent="0.25">
      <c r="A202" s="982"/>
      <c r="B202" s="781">
        <v>15</v>
      </c>
      <c r="C202" s="769" t="s">
        <v>3367</v>
      </c>
      <c r="D202" s="769" t="s">
        <v>3419</v>
      </c>
      <c r="E202" s="794" t="s">
        <v>37</v>
      </c>
      <c r="F202" s="782">
        <v>30</v>
      </c>
      <c r="G202" s="661"/>
      <c r="H202" s="661"/>
      <c r="I202" s="661"/>
      <c r="J202" s="661"/>
      <c r="K202" s="661"/>
    </row>
    <row r="203" spans="1:11" s="762" customFormat="1" ht="98.25" customHeight="1" x14ac:dyDescent="0.25">
      <c r="A203" s="983"/>
      <c r="B203" s="781">
        <v>16</v>
      </c>
      <c r="C203" s="769" t="s">
        <v>3404</v>
      </c>
      <c r="D203" s="769" t="s">
        <v>3410</v>
      </c>
      <c r="E203" s="794" t="s">
        <v>37</v>
      </c>
      <c r="F203" s="782">
        <v>4</v>
      </c>
      <c r="G203" s="661"/>
      <c r="H203" s="661"/>
      <c r="I203" s="661"/>
      <c r="J203" s="661"/>
      <c r="K203" s="661"/>
    </row>
    <row r="204" spans="1:11" s="762" customFormat="1" ht="45" customHeight="1" x14ac:dyDescent="0.25">
      <c r="A204" s="975" t="s">
        <v>3477</v>
      </c>
      <c r="B204" s="975"/>
      <c r="C204" s="975"/>
      <c r="D204" s="975"/>
      <c r="E204" s="975"/>
      <c r="F204" s="975"/>
      <c r="G204" s="975"/>
      <c r="H204" s="975"/>
      <c r="I204" s="975"/>
      <c r="J204" s="975"/>
      <c r="K204" s="93"/>
    </row>
    <row r="205" spans="1:11" s="762" customFormat="1" ht="88.5" customHeight="1" x14ac:dyDescent="0.25">
      <c r="A205" s="981">
        <v>33</v>
      </c>
      <c r="B205" s="781">
        <v>1</v>
      </c>
      <c r="C205" s="768" t="s">
        <v>3366</v>
      </c>
      <c r="D205" s="768" t="s">
        <v>3397</v>
      </c>
      <c r="E205" s="794" t="s">
        <v>37</v>
      </c>
      <c r="F205" s="782">
        <v>60</v>
      </c>
      <c r="G205" s="661"/>
      <c r="H205" s="661"/>
      <c r="I205" s="661"/>
      <c r="J205" s="661"/>
      <c r="K205" s="661"/>
    </row>
    <row r="206" spans="1:11" s="762" customFormat="1" ht="108.95" customHeight="1" x14ac:dyDescent="0.25">
      <c r="A206" s="982"/>
      <c r="B206" s="781">
        <v>2</v>
      </c>
      <c r="C206" s="769" t="s">
        <v>3369</v>
      </c>
      <c r="D206" s="770" t="s">
        <v>3398</v>
      </c>
      <c r="E206" s="794" t="s">
        <v>37</v>
      </c>
      <c r="F206" s="782">
        <v>10</v>
      </c>
      <c r="G206" s="661"/>
      <c r="H206" s="661"/>
      <c r="I206" s="661"/>
      <c r="J206" s="661"/>
      <c r="K206" s="661"/>
    </row>
    <row r="207" spans="1:11" s="762" customFormat="1" ht="60.75" customHeight="1" x14ac:dyDescent="0.25">
      <c r="A207" s="982"/>
      <c r="B207" s="781">
        <v>3</v>
      </c>
      <c r="C207" s="769" t="s">
        <v>3370</v>
      </c>
      <c r="D207" s="771" t="s">
        <v>3399</v>
      </c>
      <c r="E207" s="794" t="s">
        <v>37</v>
      </c>
      <c r="F207" s="782">
        <v>20</v>
      </c>
      <c r="G207" s="661"/>
      <c r="H207" s="661"/>
      <c r="I207" s="661"/>
      <c r="J207" s="661"/>
      <c r="K207" s="661"/>
    </row>
    <row r="208" spans="1:11" s="762" customFormat="1" ht="87" customHeight="1" x14ac:dyDescent="0.25">
      <c r="A208" s="983"/>
      <c r="B208" s="781">
        <v>4</v>
      </c>
      <c r="C208" s="769" t="s">
        <v>3400</v>
      </c>
      <c r="D208" s="769" t="s">
        <v>3411</v>
      </c>
      <c r="E208" s="794" t="s">
        <v>37</v>
      </c>
      <c r="F208" s="782">
        <v>2</v>
      </c>
      <c r="G208" s="661"/>
      <c r="H208" s="661"/>
      <c r="I208" s="661"/>
      <c r="J208" s="661"/>
      <c r="K208" s="661"/>
    </row>
    <row r="209" spans="1:11" s="762" customFormat="1" ht="41.1" customHeight="1" x14ac:dyDescent="0.25">
      <c r="A209" s="975" t="s">
        <v>3477</v>
      </c>
      <c r="B209" s="975"/>
      <c r="C209" s="975"/>
      <c r="D209" s="975"/>
      <c r="E209" s="975"/>
      <c r="F209" s="975"/>
      <c r="G209" s="975"/>
      <c r="H209" s="975"/>
      <c r="I209" s="975"/>
      <c r="J209" s="975"/>
      <c r="K209" s="93"/>
    </row>
    <row r="210" spans="1:11" s="762" customFormat="1" ht="102.75" customHeight="1" x14ac:dyDescent="0.25">
      <c r="A210" s="781">
        <v>34</v>
      </c>
      <c r="B210" s="781">
        <v>1</v>
      </c>
      <c r="C210" s="769" t="s">
        <v>3459</v>
      </c>
      <c r="D210" s="769" t="s">
        <v>3420</v>
      </c>
      <c r="E210" s="794" t="s">
        <v>37</v>
      </c>
      <c r="F210" s="782">
        <v>3000</v>
      </c>
      <c r="G210" s="661"/>
      <c r="H210" s="661"/>
      <c r="I210" s="661"/>
      <c r="J210" s="661"/>
      <c r="K210" s="661"/>
    </row>
    <row r="211" spans="1:11" s="762" customFormat="1" ht="42.6" customHeight="1" x14ac:dyDescent="0.25">
      <c r="A211" s="975"/>
      <c r="B211" s="975"/>
      <c r="C211" s="975"/>
      <c r="D211" s="975"/>
      <c r="E211" s="975"/>
      <c r="F211" s="975"/>
      <c r="G211" s="975"/>
      <c r="H211" s="975"/>
      <c r="I211" s="975"/>
      <c r="J211" s="975"/>
      <c r="K211" s="93"/>
    </row>
    <row r="212" spans="1:11" ht="99" customHeight="1" x14ac:dyDescent="0.25">
      <c r="A212" s="780">
        <v>35</v>
      </c>
      <c r="B212" s="784">
        <v>1</v>
      </c>
      <c r="C212" s="768" t="s">
        <v>3275</v>
      </c>
      <c r="D212" s="768" t="s">
        <v>3273</v>
      </c>
      <c r="E212" s="794" t="s">
        <v>32</v>
      </c>
      <c r="F212" s="782">
        <v>5</v>
      </c>
      <c r="G212" s="661"/>
      <c r="H212" s="661"/>
      <c r="I212" s="661"/>
      <c r="J212" s="661"/>
      <c r="K212" s="661"/>
    </row>
    <row r="213" spans="1:11" s="762" customFormat="1" ht="48" customHeight="1" x14ac:dyDescent="0.25">
      <c r="A213" s="975" t="s">
        <v>3477</v>
      </c>
      <c r="B213" s="975"/>
      <c r="C213" s="975"/>
      <c r="D213" s="975"/>
      <c r="E213" s="975"/>
      <c r="F213" s="975"/>
      <c r="G213" s="975"/>
      <c r="H213" s="975"/>
      <c r="I213" s="975"/>
      <c r="J213" s="975"/>
      <c r="K213" s="93"/>
    </row>
    <row r="214" spans="1:11" ht="94.5" customHeight="1" x14ac:dyDescent="0.25">
      <c r="A214" s="781">
        <v>36</v>
      </c>
      <c r="B214" s="784">
        <v>1</v>
      </c>
      <c r="C214" s="768" t="s">
        <v>3277</v>
      </c>
      <c r="D214" s="796" t="s">
        <v>3330</v>
      </c>
      <c r="E214" s="794" t="s">
        <v>716</v>
      </c>
      <c r="F214" s="791">
        <v>1500</v>
      </c>
      <c r="G214" s="810"/>
      <c r="H214" s="661"/>
      <c r="I214" s="661"/>
      <c r="J214" s="661"/>
      <c r="K214" s="661"/>
    </row>
    <row r="215" spans="1:11" s="762" customFormat="1" ht="43.5" customHeight="1" x14ac:dyDescent="0.25">
      <c r="A215" s="975" t="s">
        <v>3477</v>
      </c>
      <c r="B215" s="975"/>
      <c r="C215" s="975"/>
      <c r="D215" s="975"/>
      <c r="E215" s="975"/>
      <c r="F215" s="975"/>
      <c r="G215" s="975"/>
      <c r="H215" s="975"/>
      <c r="I215" s="975"/>
      <c r="J215" s="975"/>
      <c r="K215" s="93"/>
    </row>
    <row r="216" spans="1:11" ht="81.75" customHeight="1" x14ac:dyDescent="0.25">
      <c r="A216" s="977">
        <v>37</v>
      </c>
      <c r="B216" s="784">
        <v>1</v>
      </c>
      <c r="C216" s="785" t="s">
        <v>3250</v>
      </c>
      <c r="D216" s="768" t="s">
        <v>3331</v>
      </c>
      <c r="E216" s="781" t="s">
        <v>716</v>
      </c>
      <c r="F216" s="791">
        <v>100</v>
      </c>
      <c r="G216" s="810"/>
      <c r="H216" s="661"/>
      <c r="I216" s="661"/>
      <c r="J216" s="661"/>
      <c r="K216" s="661"/>
    </row>
    <row r="217" spans="1:11" ht="81.75" customHeight="1" x14ac:dyDescent="0.25">
      <c r="A217" s="977"/>
      <c r="B217" s="784">
        <v>2</v>
      </c>
      <c r="C217" s="785" t="s">
        <v>3313</v>
      </c>
      <c r="D217" s="768" t="s">
        <v>3312</v>
      </c>
      <c r="E217" s="781" t="s">
        <v>716</v>
      </c>
      <c r="F217" s="791">
        <v>100</v>
      </c>
      <c r="G217" s="810"/>
      <c r="H217" s="661"/>
      <c r="I217" s="661"/>
      <c r="J217" s="661"/>
      <c r="K217" s="661"/>
    </row>
    <row r="218" spans="1:11" s="762" customFormat="1" ht="41.45" customHeight="1" x14ac:dyDescent="0.25">
      <c r="A218" s="975" t="s">
        <v>3477</v>
      </c>
      <c r="B218" s="975"/>
      <c r="C218" s="975"/>
      <c r="D218" s="975"/>
      <c r="E218" s="975"/>
      <c r="F218" s="975"/>
      <c r="G218" s="975"/>
      <c r="H218" s="975"/>
      <c r="I218" s="975"/>
      <c r="J218" s="975"/>
      <c r="K218" s="93"/>
    </row>
    <row r="219" spans="1:11" ht="193.5" customHeight="1" x14ac:dyDescent="0.25">
      <c r="A219" s="781">
        <v>38</v>
      </c>
      <c r="B219" s="784">
        <v>1</v>
      </c>
      <c r="C219" s="768" t="s">
        <v>3251</v>
      </c>
      <c r="D219" s="768" t="s">
        <v>3460</v>
      </c>
      <c r="E219" s="781" t="s">
        <v>716</v>
      </c>
      <c r="F219" s="791">
        <v>1750</v>
      </c>
      <c r="G219" s="810"/>
      <c r="H219" s="661"/>
      <c r="I219" s="661"/>
      <c r="J219" s="661"/>
      <c r="K219" s="661"/>
    </row>
    <row r="220" spans="1:11" s="762" customFormat="1" ht="36.6" customHeight="1" x14ac:dyDescent="0.25">
      <c r="A220" s="975" t="s">
        <v>3477</v>
      </c>
      <c r="B220" s="975"/>
      <c r="C220" s="975"/>
      <c r="D220" s="975"/>
      <c r="E220" s="975"/>
      <c r="F220" s="975"/>
      <c r="G220" s="975"/>
      <c r="H220" s="975"/>
      <c r="I220" s="975"/>
      <c r="J220" s="975"/>
      <c r="K220" s="661"/>
    </row>
    <row r="221" spans="1:11" s="774" customFormat="1" ht="79.5" customHeight="1" x14ac:dyDescent="0.25">
      <c r="A221" s="781">
        <v>39</v>
      </c>
      <c r="B221" s="797">
        <v>1</v>
      </c>
      <c r="C221" s="772" t="s">
        <v>3274</v>
      </c>
      <c r="D221" s="798" t="s">
        <v>3423</v>
      </c>
      <c r="E221" s="799" t="s">
        <v>716</v>
      </c>
      <c r="F221" s="791">
        <v>1250</v>
      </c>
      <c r="G221" s="815"/>
      <c r="H221" s="816"/>
      <c r="I221" s="817"/>
      <c r="J221" s="817"/>
      <c r="K221" s="817"/>
    </row>
    <row r="222" spans="1:11" s="774" customFormat="1" ht="41.45" customHeight="1" x14ac:dyDescent="0.25">
      <c r="A222" s="975" t="s">
        <v>3477</v>
      </c>
      <c r="B222" s="975"/>
      <c r="C222" s="975"/>
      <c r="D222" s="975"/>
      <c r="E222" s="975"/>
      <c r="F222" s="975"/>
      <c r="G222" s="975"/>
      <c r="H222" s="975"/>
      <c r="I222" s="975"/>
      <c r="J222" s="975"/>
      <c r="K222" s="834"/>
    </row>
    <row r="223" spans="1:11" ht="123.6" customHeight="1" x14ac:dyDescent="0.25">
      <c r="A223" s="786">
        <v>40</v>
      </c>
      <c r="B223" s="784">
        <v>1</v>
      </c>
      <c r="C223" s="768" t="s">
        <v>3252</v>
      </c>
      <c r="D223" s="768" t="s">
        <v>3401</v>
      </c>
      <c r="E223" s="781" t="s">
        <v>716</v>
      </c>
      <c r="F223" s="782">
        <v>450</v>
      </c>
      <c r="G223" s="810"/>
      <c r="H223" s="661"/>
      <c r="I223" s="661"/>
      <c r="J223" s="661"/>
      <c r="K223" s="661"/>
    </row>
    <row r="224" spans="1:11" s="762" customFormat="1" ht="42.6" customHeight="1" x14ac:dyDescent="0.25">
      <c r="A224" s="975" t="s">
        <v>3477</v>
      </c>
      <c r="B224" s="975"/>
      <c r="C224" s="975"/>
      <c r="D224" s="975"/>
      <c r="E224" s="975"/>
      <c r="F224" s="975"/>
      <c r="G224" s="975"/>
      <c r="H224" s="975"/>
      <c r="I224" s="975"/>
      <c r="J224" s="975"/>
      <c r="K224" s="93"/>
    </row>
    <row r="225" spans="1:11" ht="108.75" customHeight="1" x14ac:dyDescent="0.25">
      <c r="A225" s="781">
        <v>41</v>
      </c>
      <c r="B225" s="784">
        <v>1</v>
      </c>
      <c r="C225" s="768" t="s">
        <v>3253</v>
      </c>
      <c r="D225" s="768" t="s">
        <v>3352</v>
      </c>
      <c r="E225" s="781" t="s">
        <v>716</v>
      </c>
      <c r="F225" s="782">
        <v>750</v>
      </c>
      <c r="G225" s="810"/>
      <c r="H225" s="661"/>
      <c r="I225" s="661"/>
      <c r="J225" s="661"/>
      <c r="K225" s="661"/>
    </row>
    <row r="226" spans="1:11" s="762" customFormat="1" ht="41.45" customHeight="1" x14ac:dyDescent="0.25">
      <c r="A226" s="975" t="s">
        <v>3477</v>
      </c>
      <c r="B226" s="975"/>
      <c r="C226" s="975"/>
      <c r="D226" s="975"/>
      <c r="E226" s="975"/>
      <c r="F226" s="975"/>
      <c r="G226" s="975"/>
      <c r="H226" s="975"/>
      <c r="I226" s="975"/>
      <c r="J226" s="975"/>
      <c r="K226" s="93"/>
    </row>
    <row r="227" spans="1:11" ht="97.5" customHeight="1" x14ac:dyDescent="0.25">
      <c r="A227" s="781">
        <v>42</v>
      </c>
      <c r="B227" s="784">
        <v>1</v>
      </c>
      <c r="C227" s="768" t="s">
        <v>3254</v>
      </c>
      <c r="D227" s="768" t="s">
        <v>3413</v>
      </c>
      <c r="E227" s="794" t="s">
        <v>716</v>
      </c>
      <c r="F227" s="782">
        <v>250</v>
      </c>
      <c r="G227" s="810"/>
      <c r="H227" s="661"/>
      <c r="I227" s="661"/>
      <c r="J227" s="661"/>
      <c r="K227" s="661"/>
    </row>
    <row r="228" spans="1:11" s="762" customFormat="1" ht="39.6" customHeight="1" x14ac:dyDescent="0.25">
      <c r="A228" s="975" t="s">
        <v>3477</v>
      </c>
      <c r="B228" s="975"/>
      <c r="C228" s="975"/>
      <c r="D228" s="975"/>
      <c r="E228" s="975"/>
      <c r="F228" s="975"/>
      <c r="G228" s="975"/>
      <c r="H228" s="975"/>
      <c r="I228" s="975"/>
      <c r="J228" s="975"/>
      <c r="K228" s="93"/>
    </row>
    <row r="229" spans="1:11" ht="93.75" customHeight="1" x14ac:dyDescent="0.25">
      <c r="A229" s="781">
        <v>43</v>
      </c>
      <c r="B229" s="784">
        <v>1</v>
      </c>
      <c r="C229" s="768" t="s">
        <v>3276</v>
      </c>
      <c r="D229" s="768" t="s">
        <v>3471</v>
      </c>
      <c r="E229" s="794" t="s">
        <v>716</v>
      </c>
      <c r="F229" s="782">
        <v>2000</v>
      </c>
      <c r="G229" s="810"/>
      <c r="H229" s="661"/>
      <c r="I229" s="661"/>
      <c r="J229" s="661"/>
      <c r="K229" s="661"/>
    </row>
    <row r="230" spans="1:11" s="762" customFormat="1" ht="42.6" customHeight="1" x14ac:dyDescent="0.25">
      <c r="A230" s="975" t="s">
        <v>3477</v>
      </c>
      <c r="B230" s="975"/>
      <c r="C230" s="975"/>
      <c r="D230" s="975"/>
      <c r="E230" s="975"/>
      <c r="F230" s="975"/>
      <c r="G230" s="975"/>
      <c r="H230" s="975"/>
      <c r="I230" s="975"/>
      <c r="J230" s="975"/>
      <c r="K230" s="93"/>
    </row>
    <row r="231" spans="1:11" ht="108.6" customHeight="1" x14ac:dyDescent="0.25">
      <c r="A231" s="781">
        <v>44</v>
      </c>
      <c r="B231" s="784">
        <v>1</v>
      </c>
      <c r="C231" s="785" t="s">
        <v>3283</v>
      </c>
      <c r="D231" s="785" t="s">
        <v>3341</v>
      </c>
      <c r="E231" s="784" t="s">
        <v>716</v>
      </c>
      <c r="F231" s="782">
        <v>550</v>
      </c>
      <c r="G231" s="810"/>
      <c r="H231" s="661"/>
      <c r="I231" s="661"/>
      <c r="J231" s="661"/>
      <c r="K231" s="661"/>
    </row>
    <row r="232" spans="1:11" s="762" customFormat="1" ht="44.45" customHeight="1" x14ac:dyDescent="0.25">
      <c r="A232" s="975" t="s">
        <v>3477</v>
      </c>
      <c r="B232" s="975"/>
      <c r="C232" s="975"/>
      <c r="D232" s="975"/>
      <c r="E232" s="975"/>
      <c r="F232" s="975"/>
      <c r="G232" s="975"/>
      <c r="H232" s="975"/>
      <c r="I232" s="975"/>
      <c r="J232" s="975"/>
      <c r="K232" s="93"/>
    </row>
    <row r="233" spans="1:11" s="762" customFormat="1" ht="184.5" customHeight="1" x14ac:dyDescent="0.25">
      <c r="A233" s="781">
        <v>45</v>
      </c>
      <c r="B233" s="784">
        <v>1</v>
      </c>
      <c r="C233" s="768" t="s">
        <v>3332</v>
      </c>
      <c r="D233" s="768" t="s">
        <v>3335</v>
      </c>
      <c r="E233" s="784" t="s">
        <v>716</v>
      </c>
      <c r="F233" s="782">
        <v>500</v>
      </c>
      <c r="G233" s="810"/>
      <c r="H233" s="661"/>
      <c r="I233" s="661"/>
      <c r="J233" s="661"/>
      <c r="K233" s="661"/>
    </row>
    <row r="234" spans="1:11" s="762" customFormat="1" ht="44.1" customHeight="1" x14ac:dyDescent="0.25">
      <c r="A234" s="975" t="s">
        <v>3477</v>
      </c>
      <c r="B234" s="975"/>
      <c r="C234" s="975"/>
      <c r="D234" s="975"/>
      <c r="E234" s="975"/>
      <c r="F234" s="975"/>
      <c r="G234" s="975"/>
      <c r="H234" s="975"/>
      <c r="I234" s="975"/>
      <c r="J234" s="975"/>
      <c r="K234" s="93"/>
    </row>
    <row r="235" spans="1:11" s="762" customFormat="1" ht="111.6" customHeight="1" x14ac:dyDescent="0.25">
      <c r="A235" s="781">
        <v>46</v>
      </c>
      <c r="B235" s="781">
        <v>1</v>
      </c>
      <c r="C235" s="768" t="s">
        <v>3333</v>
      </c>
      <c r="D235" s="768" t="s">
        <v>3334</v>
      </c>
      <c r="E235" s="784" t="s">
        <v>32</v>
      </c>
      <c r="F235" s="782">
        <v>25</v>
      </c>
      <c r="G235" s="810"/>
      <c r="H235" s="661"/>
      <c r="I235" s="661"/>
      <c r="J235" s="661"/>
      <c r="K235" s="661"/>
    </row>
    <row r="236" spans="1:11" s="762" customFormat="1" ht="47.45" customHeight="1" x14ac:dyDescent="0.25">
      <c r="A236" s="975" t="s">
        <v>3477</v>
      </c>
      <c r="B236" s="975"/>
      <c r="C236" s="975"/>
      <c r="D236" s="975"/>
      <c r="E236" s="975"/>
      <c r="F236" s="975"/>
      <c r="G236" s="975"/>
      <c r="H236" s="975"/>
      <c r="I236" s="975"/>
      <c r="J236" s="975"/>
      <c r="K236" s="93"/>
    </row>
    <row r="237" spans="1:11" s="762" customFormat="1" ht="84.95" customHeight="1" x14ac:dyDescent="0.25">
      <c r="A237" s="781">
        <v>47</v>
      </c>
      <c r="B237" s="781">
        <v>1</v>
      </c>
      <c r="C237" s="768" t="s">
        <v>3314</v>
      </c>
      <c r="D237" s="768" t="s">
        <v>3338</v>
      </c>
      <c r="E237" s="784" t="s">
        <v>716</v>
      </c>
      <c r="F237" s="782">
        <v>10</v>
      </c>
      <c r="G237" s="810"/>
      <c r="H237" s="661"/>
      <c r="I237" s="661"/>
      <c r="J237" s="661"/>
      <c r="K237" s="661"/>
    </row>
    <row r="238" spans="1:11" s="762" customFormat="1" ht="41.1" customHeight="1" x14ac:dyDescent="0.25">
      <c r="A238" s="975" t="s">
        <v>3477</v>
      </c>
      <c r="B238" s="975"/>
      <c r="C238" s="975"/>
      <c r="D238" s="975"/>
      <c r="E238" s="975"/>
      <c r="F238" s="975"/>
      <c r="G238" s="975"/>
      <c r="H238" s="975"/>
      <c r="I238" s="975"/>
      <c r="J238" s="975"/>
      <c r="K238" s="93"/>
    </row>
    <row r="239" spans="1:11" s="762" customFormat="1" ht="167.1" customHeight="1" x14ac:dyDescent="0.25">
      <c r="A239" s="781">
        <v>48</v>
      </c>
      <c r="B239" s="781">
        <v>1</v>
      </c>
      <c r="C239" s="772" t="s">
        <v>3405</v>
      </c>
      <c r="D239" s="772" t="s">
        <v>3414</v>
      </c>
      <c r="E239" s="784" t="s">
        <v>32</v>
      </c>
      <c r="F239" s="782">
        <v>600</v>
      </c>
      <c r="G239" s="810"/>
      <c r="H239" s="661"/>
      <c r="I239" s="661"/>
      <c r="J239" s="661"/>
      <c r="K239" s="661"/>
    </row>
    <row r="240" spans="1:11" s="762" customFormat="1" ht="48" customHeight="1" x14ac:dyDescent="0.25">
      <c r="A240" s="975" t="s">
        <v>3477</v>
      </c>
      <c r="B240" s="975"/>
      <c r="C240" s="975"/>
      <c r="D240" s="975"/>
      <c r="E240" s="975"/>
      <c r="F240" s="975"/>
      <c r="G240" s="975"/>
      <c r="H240" s="975"/>
      <c r="I240" s="975"/>
      <c r="J240" s="975"/>
      <c r="K240" s="93"/>
    </row>
    <row r="241" spans="1:7" s="760" customFormat="1" ht="43.5" customHeight="1" x14ac:dyDescent="0.25">
      <c r="A241" s="980" t="s">
        <v>3481</v>
      </c>
      <c r="B241" s="980"/>
      <c r="C241" s="980"/>
      <c r="D241" s="800"/>
      <c r="E241" s="801"/>
      <c r="F241" s="801"/>
      <c r="G241" s="766"/>
    </row>
    <row r="242" spans="1:7" s="760" customFormat="1" ht="32.25" customHeight="1" x14ac:dyDescent="0.25">
      <c r="A242" s="802"/>
      <c r="B242" s="800"/>
      <c r="C242" s="800"/>
      <c r="D242" s="800"/>
      <c r="E242" s="801"/>
      <c r="F242" s="801"/>
      <c r="G242" s="766"/>
    </row>
    <row r="243" spans="1:7" ht="30" customHeight="1" x14ac:dyDescent="0.25">
      <c r="B243" s="777"/>
      <c r="C243" s="761"/>
      <c r="D243" s="761"/>
      <c r="E243" s="761"/>
      <c r="F243" s="761"/>
      <c r="G243" s="761"/>
    </row>
    <row r="244" spans="1:7" ht="20.25" customHeight="1" x14ac:dyDescent="0.25">
      <c r="C244" s="761"/>
      <c r="D244" s="761"/>
      <c r="E244" s="761"/>
      <c r="F244" s="761"/>
      <c r="G244" s="761"/>
    </row>
    <row r="245" spans="1:7" ht="15.75" x14ac:dyDescent="0.25">
      <c r="C245" s="761"/>
      <c r="D245" s="761"/>
      <c r="E245" s="761"/>
      <c r="F245" s="761"/>
      <c r="G245" s="761"/>
    </row>
    <row r="246" spans="1:7" s="763" customFormat="1" ht="15.75" x14ac:dyDescent="0.25">
      <c r="A246" s="803"/>
      <c r="B246" s="803"/>
    </row>
    <row r="247" spans="1:7" s="763" customFormat="1" x14ac:dyDescent="0.25">
      <c r="A247" s="803"/>
      <c r="B247" s="803"/>
      <c r="C247" s="802"/>
      <c r="D247" s="802"/>
      <c r="E247" s="802"/>
      <c r="F247" s="802"/>
      <c r="G247" s="766"/>
    </row>
    <row r="248" spans="1:7" s="763" customFormat="1" x14ac:dyDescent="0.25">
      <c r="A248" s="803"/>
      <c r="B248" s="803"/>
      <c r="C248" s="802"/>
      <c r="D248" s="802"/>
      <c r="E248" s="802"/>
      <c r="F248" s="802"/>
      <c r="G248" s="766"/>
    </row>
    <row r="249" spans="1:7" x14ac:dyDescent="0.25">
      <c r="G249" s="766"/>
    </row>
    <row r="250" spans="1:7" x14ac:dyDescent="0.25">
      <c r="G250" s="766"/>
    </row>
    <row r="251" spans="1:7" x14ac:dyDescent="0.25">
      <c r="G251" s="766"/>
    </row>
    <row r="252" spans="1:7" x14ac:dyDescent="0.25">
      <c r="G252" s="766"/>
    </row>
    <row r="253" spans="1:7" x14ac:dyDescent="0.25">
      <c r="G253" s="766"/>
    </row>
    <row r="254" spans="1:7" x14ac:dyDescent="0.25">
      <c r="G254" s="766"/>
    </row>
    <row r="255" spans="1:7" x14ac:dyDescent="0.25">
      <c r="G255" s="766"/>
    </row>
    <row r="256" spans="1:7" x14ac:dyDescent="0.25">
      <c r="G256" s="766"/>
    </row>
    <row r="257" spans="7:7" x14ac:dyDescent="0.25">
      <c r="G257" s="766"/>
    </row>
    <row r="258" spans="7:7" x14ac:dyDescent="0.25">
      <c r="G258" s="766"/>
    </row>
    <row r="259" spans="7:7" x14ac:dyDescent="0.25">
      <c r="G259" s="766"/>
    </row>
    <row r="260" spans="7:7" x14ac:dyDescent="0.25">
      <c r="G260" s="766"/>
    </row>
    <row r="261" spans="7:7" x14ac:dyDescent="0.25">
      <c r="G261" s="766"/>
    </row>
    <row r="262" spans="7:7" x14ac:dyDescent="0.25">
      <c r="G262" s="766"/>
    </row>
    <row r="263" spans="7:7" x14ac:dyDescent="0.25">
      <c r="G263" s="766"/>
    </row>
    <row r="264" spans="7:7" x14ac:dyDescent="0.25">
      <c r="G264" s="766"/>
    </row>
    <row r="265" spans="7:7" x14ac:dyDescent="0.25">
      <c r="G265" s="766"/>
    </row>
    <row r="266" spans="7:7" x14ac:dyDescent="0.25">
      <c r="G266" s="766"/>
    </row>
    <row r="267" spans="7:7" x14ac:dyDescent="0.25">
      <c r="G267" s="766"/>
    </row>
    <row r="268" spans="7:7" x14ac:dyDescent="0.25">
      <c r="G268" s="766"/>
    </row>
    <row r="269" spans="7:7" x14ac:dyDescent="0.25">
      <c r="G269" s="766"/>
    </row>
    <row r="270" spans="7:7" x14ac:dyDescent="0.25">
      <c r="G270" s="766"/>
    </row>
    <row r="271" spans="7:7" x14ac:dyDescent="0.25">
      <c r="G271" s="766"/>
    </row>
    <row r="272" spans="7:7" x14ac:dyDescent="0.25">
      <c r="G272" s="766"/>
    </row>
    <row r="273" spans="7:7" x14ac:dyDescent="0.25">
      <c r="G273" s="766"/>
    </row>
    <row r="274" spans="7:7" x14ac:dyDescent="0.25">
      <c r="G274" s="766"/>
    </row>
    <row r="275" spans="7:7" x14ac:dyDescent="0.25">
      <c r="G275" s="766"/>
    </row>
    <row r="276" spans="7:7" x14ac:dyDescent="0.25">
      <c r="G276" s="766"/>
    </row>
    <row r="277" spans="7:7" x14ac:dyDescent="0.25">
      <c r="G277" s="766"/>
    </row>
    <row r="278" spans="7:7" x14ac:dyDescent="0.25">
      <c r="G278" s="766"/>
    </row>
    <row r="279" spans="7:7" x14ac:dyDescent="0.25">
      <c r="G279" s="766"/>
    </row>
    <row r="280" spans="7:7" x14ac:dyDescent="0.25">
      <c r="G280" s="766"/>
    </row>
    <row r="281" spans="7:7" x14ac:dyDescent="0.25">
      <c r="G281" s="766"/>
    </row>
    <row r="282" spans="7:7" x14ac:dyDescent="0.25">
      <c r="G282" s="766"/>
    </row>
    <row r="283" spans="7:7" x14ac:dyDescent="0.25">
      <c r="G283" s="766"/>
    </row>
    <row r="284" spans="7:7" x14ac:dyDescent="0.25">
      <c r="G284" s="766"/>
    </row>
    <row r="285" spans="7:7" x14ac:dyDescent="0.25">
      <c r="G285" s="766"/>
    </row>
    <row r="286" spans="7:7" x14ac:dyDescent="0.25">
      <c r="G286" s="766"/>
    </row>
    <row r="287" spans="7:7" x14ac:dyDescent="0.25">
      <c r="G287" s="766"/>
    </row>
    <row r="288" spans="7:7" x14ac:dyDescent="0.25">
      <c r="G288" s="766"/>
    </row>
    <row r="289" spans="7:7" x14ac:dyDescent="0.25">
      <c r="G289" s="766"/>
    </row>
    <row r="290" spans="7:7" x14ac:dyDescent="0.25">
      <c r="G290" s="766"/>
    </row>
    <row r="291" spans="7:7" x14ac:dyDescent="0.25">
      <c r="G291" s="766"/>
    </row>
    <row r="292" spans="7:7" x14ac:dyDescent="0.25">
      <c r="G292" s="766"/>
    </row>
    <row r="293" spans="7:7" x14ac:dyDescent="0.25">
      <c r="G293" s="766"/>
    </row>
    <row r="294" spans="7:7" x14ac:dyDescent="0.25">
      <c r="G294" s="766"/>
    </row>
    <row r="295" spans="7:7" x14ac:dyDescent="0.25">
      <c r="G295" s="766"/>
    </row>
    <row r="296" spans="7:7" x14ac:dyDescent="0.25">
      <c r="G296" s="766"/>
    </row>
    <row r="297" spans="7:7" x14ac:dyDescent="0.25">
      <c r="G297" s="766"/>
    </row>
    <row r="298" spans="7:7" x14ac:dyDescent="0.25">
      <c r="G298" s="766"/>
    </row>
    <row r="299" spans="7:7" x14ac:dyDescent="0.25">
      <c r="G299" s="766"/>
    </row>
    <row r="300" spans="7:7" x14ac:dyDescent="0.25">
      <c r="G300" s="766"/>
    </row>
    <row r="301" spans="7:7" x14ac:dyDescent="0.25">
      <c r="G301" s="766"/>
    </row>
    <row r="302" spans="7:7" x14ac:dyDescent="0.25">
      <c r="G302" s="766"/>
    </row>
    <row r="303" spans="7:7" x14ac:dyDescent="0.25">
      <c r="G303" s="766"/>
    </row>
    <row r="304" spans="7:7" x14ac:dyDescent="0.25">
      <c r="G304" s="766"/>
    </row>
    <row r="305" spans="7:7" x14ac:dyDescent="0.25">
      <c r="G305" s="766"/>
    </row>
    <row r="306" spans="7:7" x14ac:dyDescent="0.25">
      <c r="G306" s="766"/>
    </row>
    <row r="307" spans="7:7" x14ac:dyDescent="0.25">
      <c r="G307" s="766"/>
    </row>
    <row r="308" spans="7:7" x14ac:dyDescent="0.25">
      <c r="G308" s="766"/>
    </row>
    <row r="309" spans="7:7" x14ac:dyDescent="0.25">
      <c r="G309" s="766"/>
    </row>
    <row r="310" spans="7:7" x14ac:dyDescent="0.25">
      <c r="G310" s="766"/>
    </row>
    <row r="311" spans="7:7" x14ac:dyDescent="0.25">
      <c r="G311" s="766"/>
    </row>
    <row r="312" spans="7:7" x14ac:dyDescent="0.25">
      <c r="G312" s="766"/>
    </row>
    <row r="313" spans="7:7" x14ac:dyDescent="0.25">
      <c r="G313" s="766"/>
    </row>
    <row r="314" spans="7:7" x14ac:dyDescent="0.25">
      <c r="G314" s="766"/>
    </row>
    <row r="315" spans="7:7" x14ac:dyDescent="0.25">
      <c r="G315" s="766"/>
    </row>
    <row r="316" spans="7:7" x14ac:dyDescent="0.25">
      <c r="G316" s="766"/>
    </row>
    <row r="317" spans="7:7" x14ac:dyDescent="0.25">
      <c r="G317" s="766"/>
    </row>
    <row r="318" spans="7:7" x14ac:dyDescent="0.25">
      <c r="G318" s="766"/>
    </row>
    <row r="319" spans="7:7" x14ac:dyDescent="0.25">
      <c r="G319" s="766"/>
    </row>
    <row r="320" spans="7:7" x14ac:dyDescent="0.25">
      <c r="G320" s="766"/>
    </row>
    <row r="321" spans="7:7" x14ac:dyDescent="0.25">
      <c r="G321" s="766"/>
    </row>
    <row r="322" spans="7:7" x14ac:dyDescent="0.25">
      <c r="G322" s="766"/>
    </row>
    <row r="323" spans="7:7" x14ac:dyDescent="0.25">
      <c r="G323" s="766"/>
    </row>
    <row r="324" spans="7:7" x14ac:dyDescent="0.25">
      <c r="G324" s="766"/>
    </row>
    <row r="325" spans="7:7" x14ac:dyDescent="0.25">
      <c r="G325" s="766"/>
    </row>
    <row r="326" spans="7:7" x14ac:dyDescent="0.25">
      <c r="G326" s="766"/>
    </row>
    <row r="327" spans="7:7" x14ac:dyDescent="0.25">
      <c r="G327" s="766"/>
    </row>
    <row r="328" spans="7:7" x14ac:dyDescent="0.25">
      <c r="G328" s="766"/>
    </row>
    <row r="329" spans="7:7" x14ac:dyDescent="0.25">
      <c r="G329" s="766"/>
    </row>
    <row r="330" spans="7:7" x14ac:dyDescent="0.25">
      <c r="G330" s="766"/>
    </row>
    <row r="331" spans="7:7" x14ac:dyDescent="0.25">
      <c r="G331" s="766"/>
    </row>
    <row r="332" spans="7:7" x14ac:dyDescent="0.25">
      <c r="G332" s="766"/>
    </row>
    <row r="333" spans="7:7" x14ac:dyDescent="0.25">
      <c r="G333" s="766"/>
    </row>
    <row r="334" spans="7:7" x14ac:dyDescent="0.25">
      <c r="G334" s="766"/>
    </row>
    <row r="335" spans="7:7" x14ac:dyDescent="0.25">
      <c r="G335" s="766"/>
    </row>
    <row r="336" spans="7:7" x14ac:dyDescent="0.25">
      <c r="G336" s="766"/>
    </row>
    <row r="337" spans="7:7" x14ac:dyDescent="0.25">
      <c r="G337" s="766"/>
    </row>
    <row r="338" spans="7:7" x14ac:dyDescent="0.25">
      <c r="G338" s="766"/>
    </row>
    <row r="339" spans="7:7" x14ac:dyDescent="0.25">
      <c r="G339" s="766"/>
    </row>
    <row r="340" spans="7:7" x14ac:dyDescent="0.25">
      <c r="G340" s="766"/>
    </row>
    <row r="341" spans="7:7" x14ac:dyDescent="0.25">
      <c r="G341" s="766"/>
    </row>
    <row r="342" spans="7:7" x14ac:dyDescent="0.25">
      <c r="G342" s="766"/>
    </row>
    <row r="343" spans="7:7" x14ac:dyDescent="0.25">
      <c r="G343" s="766"/>
    </row>
    <row r="344" spans="7:7" x14ac:dyDescent="0.25">
      <c r="G344" s="766"/>
    </row>
    <row r="345" spans="7:7" x14ac:dyDescent="0.25">
      <c r="G345" s="766"/>
    </row>
    <row r="346" spans="7:7" x14ac:dyDescent="0.25">
      <c r="G346" s="766"/>
    </row>
    <row r="347" spans="7:7" x14ac:dyDescent="0.25">
      <c r="G347" s="766"/>
    </row>
    <row r="348" spans="7:7" x14ac:dyDescent="0.25">
      <c r="G348" s="766"/>
    </row>
    <row r="349" spans="7:7" x14ac:dyDescent="0.25">
      <c r="G349" s="766"/>
    </row>
    <row r="350" spans="7:7" x14ac:dyDescent="0.25">
      <c r="G350" s="766"/>
    </row>
    <row r="351" spans="7:7" x14ac:dyDescent="0.25">
      <c r="G351" s="766"/>
    </row>
    <row r="352" spans="7:7" x14ac:dyDescent="0.25">
      <c r="G352" s="766"/>
    </row>
    <row r="353" spans="7:7" x14ac:dyDescent="0.25">
      <c r="G353" s="766"/>
    </row>
    <row r="354" spans="7:7" x14ac:dyDescent="0.25">
      <c r="G354" s="766"/>
    </row>
    <row r="355" spans="7:7" x14ac:dyDescent="0.25">
      <c r="G355" s="766"/>
    </row>
    <row r="356" spans="7:7" x14ac:dyDescent="0.25">
      <c r="G356" s="766"/>
    </row>
    <row r="357" spans="7:7" x14ac:dyDescent="0.25">
      <c r="G357" s="766"/>
    </row>
    <row r="358" spans="7:7" x14ac:dyDescent="0.25">
      <c r="G358" s="766"/>
    </row>
    <row r="359" spans="7:7" x14ac:dyDescent="0.25">
      <c r="G359" s="766"/>
    </row>
    <row r="360" spans="7:7" x14ac:dyDescent="0.25">
      <c r="G360" s="766"/>
    </row>
    <row r="361" spans="7:7" x14ac:dyDescent="0.25">
      <c r="G361" s="766"/>
    </row>
    <row r="362" spans="7:7" x14ac:dyDescent="0.25">
      <c r="G362" s="766"/>
    </row>
    <row r="363" spans="7:7" x14ac:dyDescent="0.25">
      <c r="G363" s="766"/>
    </row>
    <row r="364" spans="7:7" x14ac:dyDescent="0.25">
      <c r="G364" s="766"/>
    </row>
    <row r="365" spans="7:7" x14ac:dyDescent="0.25">
      <c r="G365" s="766"/>
    </row>
    <row r="366" spans="7:7" x14ac:dyDescent="0.25">
      <c r="G366" s="766"/>
    </row>
    <row r="367" spans="7:7" x14ac:dyDescent="0.25">
      <c r="G367" s="766"/>
    </row>
    <row r="368" spans="7:7" x14ac:dyDescent="0.25">
      <c r="G368" s="766"/>
    </row>
    <row r="369" spans="7:7" x14ac:dyDescent="0.25">
      <c r="G369" s="766"/>
    </row>
    <row r="370" spans="7:7" x14ac:dyDescent="0.25">
      <c r="G370" s="766"/>
    </row>
    <row r="371" spans="7:7" x14ac:dyDescent="0.25">
      <c r="G371" s="766"/>
    </row>
    <row r="372" spans="7:7" x14ac:dyDescent="0.25">
      <c r="G372" s="766"/>
    </row>
    <row r="373" spans="7:7" x14ac:dyDescent="0.25">
      <c r="G373" s="766"/>
    </row>
    <row r="374" spans="7:7" x14ac:dyDescent="0.25">
      <c r="G374" s="766"/>
    </row>
    <row r="375" spans="7:7" x14ac:dyDescent="0.25">
      <c r="G375" s="766"/>
    </row>
    <row r="376" spans="7:7" x14ac:dyDescent="0.25">
      <c r="G376" s="766"/>
    </row>
    <row r="377" spans="7:7" x14ac:dyDescent="0.25">
      <c r="G377" s="766"/>
    </row>
    <row r="378" spans="7:7" x14ac:dyDescent="0.25">
      <c r="G378" s="766"/>
    </row>
    <row r="379" spans="7:7" x14ac:dyDescent="0.25">
      <c r="G379" s="766"/>
    </row>
    <row r="380" spans="7:7" x14ac:dyDescent="0.25">
      <c r="G380" s="766"/>
    </row>
    <row r="381" spans="7:7" x14ac:dyDescent="0.25">
      <c r="G381" s="766"/>
    </row>
    <row r="382" spans="7:7" x14ac:dyDescent="0.25">
      <c r="G382" s="766"/>
    </row>
    <row r="383" spans="7:7" x14ac:dyDescent="0.25">
      <c r="G383" s="766"/>
    </row>
    <row r="384" spans="7:7" x14ac:dyDescent="0.25">
      <c r="G384" s="766"/>
    </row>
    <row r="385" spans="7:7" x14ac:dyDescent="0.25">
      <c r="G385" s="766"/>
    </row>
    <row r="386" spans="7:7" x14ac:dyDescent="0.25">
      <c r="G386" s="766"/>
    </row>
    <row r="387" spans="7:7" x14ac:dyDescent="0.25">
      <c r="G387" s="766"/>
    </row>
    <row r="388" spans="7:7" x14ac:dyDescent="0.25">
      <c r="G388" s="766"/>
    </row>
    <row r="389" spans="7:7" x14ac:dyDescent="0.25">
      <c r="G389" s="766"/>
    </row>
    <row r="390" spans="7:7" x14ac:dyDescent="0.25">
      <c r="G390" s="766"/>
    </row>
    <row r="391" spans="7:7" x14ac:dyDescent="0.25">
      <c r="G391" s="766"/>
    </row>
    <row r="392" spans="7:7" x14ac:dyDescent="0.25">
      <c r="G392" s="766"/>
    </row>
    <row r="393" spans="7:7" x14ac:dyDescent="0.25">
      <c r="G393" s="766"/>
    </row>
    <row r="394" spans="7:7" x14ac:dyDescent="0.25">
      <c r="G394" s="766"/>
    </row>
    <row r="395" spans="7:7" x14ac:dyDescent="0.25">
      <c r="G395" s="766"/>
    </row>
    <row r="396" spans="7:7" x14ac:dyDescent="0.25">
      <c r="G396" s="766"/>
    </row>
    <row r="397" spans="7:7" x14ac:dyDescent="0.25">
      <c r="G397" s="766"/>
    </row>
    <row r="398" spans="7:7" x14ac:dyDescent="0.25">
      <c r="G398" s="766"/>
    </row>
    <row r="399" spans="7:7" x14ac:dyDescent="0.25">
      <c r="G399" s="766"/>
    </row>
    <row r="400" spans="7:7" x14ac:dyDescent="0.25">
      <c r="G400" s="766"/>
    </row>
    <row r="401" spans="7:7" x14ac:dyDescent="0.25">
      <c r="G401" s="766"/>
    </row>
    <row r="402" spans="7:7" x14ac:dyDescent="0.25">
      <c r="G402" s="766"/>
    </row>
    <row r="403" spans="7:7" x14ac:dyDescent="0.25">
      <c r="G403" s="766"/>
    </row>
    <row r="404" spans="7:7" x14ac:dyDescent="0.25">
      <c r="G404" s="766"/>
    </row>
    <row r="405" spans="7:7" x14ac:dyDescent="0.25">
      <c r="G405" s="766"/>
    </row>
    <row r="406" spans="7:7" x14ac:dyDescent="0.25">
      <c r="G406" s="766"/>
    </row>
    <row r="407" spans="7:7" x14ac:dyDescent="0.25">
      <c r="G407" s="766"/>
    </row>
    <row r="408" spans="7:7" x14ac:dyDescent="0.25">
      <c r="G408" s="766"/>
    </row>
    <row r="409" spans="7:7" x14ac:dyDescent="0.25">
      <c r="G409" s="766"/>
    </row>
    <row r="410" spans="7:7" x14ac:dyDescent="0.25">
      <c r="G410" s="766"/>
    </row>
    <row r="411" spans="7:7" x14ac:dyDescent="0.25">
      <c r="G411" s="766"/>
    </row>
    <row r="412" spans="7:7" x14ac:dyDescent="0.25">
      <c r="G412" s="766"/>
    </row>
    <row r="413" spans="7:7" x14ac:dyDescent="0.25">
      <c r="G413" s="766"/>
    </row>
    <row r="414" spans="7:7" x14ac:dyDescent="0.25">
      <c r="G414" s="766"/>
    </row>
    <row r="415" spans="7:7" x14ac:dyDescent="0.25">
      <c r="G415" s="766"/>
    </row>
    <row r="416" spans="7:7" x14ac:dyDescent="0.25">
      <c r="G416" s="766"/>
    </row>
    <row r="417" spans="7:7" x14ac:dyDescent="0.25">
      <c r="G417" s="766"/>
    </row>
    <row r="418" spans="7:7" x14ac:dyDescent="0.25">
      <c r="G418" s="766"/>
    </row>
    <row r="419" spans="7:7" x14ac:dyDescent="0.25">
      <c r="G419" s="766"/>
    </row>
    <row r="420" spans="7:7" x14ac:dyDescent="0.25">
      <c r="G420" s="766"/>
    </row>
    <row r="421" spans="7:7" x14ac:dyDescent="0.25">
      <c r="G421" s="766"/>
    </row>
    <row r="422" spans="7:7" x14ac:dyDescent="0.25">
      <c r="G422" s="766"/>
    </row>
    <row r="423" spans="7:7" x14ac:dyDescent="0.25">
      <c r="G423" s="766"/>
    </row>
    <row r="424" spans="7:7" x14ac:dyDescent="0.25">
      <c r="G424" s="766"/>
    </row>
    <row r="425" spans="7:7" x14ac:dyDescent="0.25">
      <c r="G425" s="766"/>
    </row>
    <row r="426" spans="7:7" x14ac:dyDescent="0.25">
      <c r="G426" s="766"/>
    </row>
    <row r="427" spans="7:7" x14ac:dyDescent="0.25">
      <c r="G427" s="766"/>
    </row>
    <row r="428" spans="7:7" x14ac:dyDescent="0.25">
      <c r="G428" s="766"/>
    </row>
    <row r="429" spans="7:7" x14ac:dyDescent="0.25">
      <c r="G429" s="766"/>
    </row>
    <row r="430" spans="7:7" x14ac:dyDescent="0.25">
      <c r="G430" s="766"/>
    </row>
    <row r="431" spans="7:7" x14ac:dyDescent="0.25">
      <c r="G431" s="766"/>
    </row>
    <row r="432" spans="7:7" x14ac:dyDescent="0.25">
      <c r="G432" s="766"/>
    </row>
    <row r="433" spans="7:7" x14ac:dyDescent="0.25">
      <c r="G433" s="766"/>
    </row>
    <row r="434" spans="7:7" x14ac:dyDescent="0.25">
      <c r="G434" s="766"/>
    </row>
    <row r="435" spans="7:7" x14ac:dyDescent="0.25">
      <c r="G435" s="766"/>
    </row>
    <row r="436" spans="7:7" x14ac:dyDescent="0.25">
      <c r="G436" s="766"/>
    </row>
    <row r="437" spans="7:7" x14ac:dyDescent="0.25">
      <c r="G437" s="766"/>
    </row>
    <row r="438" spans="7:7" x14ac:dyDescent="0.25">
      <c r="G438" s="766"/>
    </row>
    <row r="439" spans="7:7" x14ac:dyDescent="0.25">
      <c r="G439" s="766"/>
    </row>
    <row r="440" spans="7:7" x14ac:dyDescent="0.25">
      <c r="G440" s="766"/>
    </row>
    <row r="441" spans="7:7" x14ac:dyDescent="0.25">
      <c r="G441" s="766"/>
    </row>
    <row r="442" spans="7:7" x14ac:dyDescent="0.25">
      <c r="G442" s="766"/>
    </row>
    <row r="443" spans="7:7" x14ac:dyDescent="0.25">
      <c r="G443" s="766"/>
    </row>
    <row r="444" spans="7:7" x14ac:dyDescent="0.25">
      <c r="G444" s="766"/>
    </row>
    <row r="445" spans="7:7" x14ac:dyDescent="0.25">
      <c r="G445" s="766"/>
    </row>
    <row r="446" spans="7:7" x14ac:dyDescent="0.25">
      <c r="G446" s="766"/>
    </row>
    <row r="447" spans="7:7" x14ac:dyDescent="0.25">
      <c r="G447" s="766"/>
    </row>
    <row r="448" spans="7:7" x14ac:dyDescent="0.25">
      <c r="G448" s="766"/>
    </row>
    <row r="449" spans="7:7" x14ac:dyDescent="0.25">
      <c r="G449" s="766"/>
    </row>
    <row r="450" spans="7:7" x14ac:dyDescent="0.25">
      <c r="G450" s="766"/>
    </row>
    <row r="451" spans="7:7" x14ac:dyDescent="0.25">
      <c r="G451" s="766"/>
    </row>
    <row r="452" spans="7:7" x14ac:dyDescent="0.25">
      <c r="G452" s="766"/>
    </row>
    <row r="453" spans="7:7" x14ac:dyDescent="0.25">
      <c r="G453" s="766"/>
    </row>
    <row r="454" spans="7:7" x14ac:dyDescent="0.25">
      <c r="G454" s="766"/>
    </row>
    <row r="455" spans="7:7" x14ac:dyDescent="0.25">
      <c r="G455" s="766"/>
    </row>
    <row r="456" spans="7:7" x14ac:dyDescent="0.25">
      <c r="G456" s="766"/>
    </row>
    <row r="457" spans="7:7" x14ac:dyDescent="0.25">
      <c r="G457" s="766"/>
    </row>
    <row r="458" spans="7:7" x14ac:dyDescent="0.25">
      <c r="G458" s="766"/>
    </row>
    <row r="459" spans="7:7" x14ac:dyDescent="0.25">
      <c r="G459" s="766"/>
    </row>
    <row r="460" spans="7:7" x14ac:dyDescent="0.25">
      <c r="G460" s="766"/>
    </row>
    <row r="461" spans="7:7" x14ac:dyDescent="0.25">
      <c r="G461" s="766"/>
    </row>
    <row r="462" spans="7:7" x14ac:dyDescent="0.25">
      <c r="G462" s="766"/>
    </row>
    <row r="463" spans="7:7" x14ac:dyDescent="0.25">
      <c r="G463" s="766"/>
    </row>
    <row r="464" spans="7:7" x14ac:dyDescent="0.25">
      <c r="G464" s="766"/>
    </row>
    <row r="465" spans="7:7" x14ac:dyDescent="0.25">
      <c r="G465" s="766"/>
    </row>
    <row r="466" spans="7:7" x14ac:dyDescent="0.25">
      <c r="G466" s="766"/>
    </row>
    <row r="467" spans="7:7" x14ac:dyDescent="0.25">
      <c r="G467" s="766"/>
    </row>
    <row r="468" spans="7:7" x14ac:dyDescent="0.25">
      <c r="G468" s="766"/>
    </row>
    <row r="469" spans="7:7" x14ac:dyDescent="0.25">
      <c r="G469" s="766"/>
    </row>
    <row r="470" spans="7:7" x14ac:dyDescent="0.25">
      <c r="G470" s="766"/>
    </row>
    <row r="471" spans="7:7" x14ac:dyDescent="0.25">
      <c r="G471" s="766"/>
    </row>
    <row r="472" spans="7:7" x14ac:dyDescent="0.25">
      <c r="G472" s="766"/>
    </row>
    <row r="473" spans="7:7" x14ac:dyDescent="0.25">
      <c r="G473" s="766"/>
    </row>
    <row r="474" spans="7:7" x14ac:dyDescent="0.25">
      <c r="G474" s="766"/>
    </row>
    <row r="475" spans="7:7" x14ac:dyDescent="0.25">
      <c r="G475" s="766"/>
    </row>
    <row r="476" spans="7:7" x14ac:dyDescent="0.25">
      <c r="G476" s="766"/>
    </row>
    <row r="477" spans="7:7" x14ac:dyDescent="0.25">
      <c r="G477" s="766"/>
    </row>
    <row r="478" spans="7:7" x14ac:dyDescent="0.25">
      <c r="G478" s="766"/>
    </row>
    <row r="479" spans="7:7" x14ac:dyDescent="0.25">
      <c r="G479" s="766"/>
    </row>
    <row r="480" spans="7:7" x14ac:dyDescent="0.25">
      <c r="G480" s="766"/>
    </row>
    <row r="481" spans="7:7" x14ac:dyDescent="0.25">
      <c r="G481" s="766"/>
    </row>
    <row r="482" spans="7:7" x14ac:dyDescent="0.25">
      <c r="G482" s="766"/>
    </row>
    <row r="483" spans="7:7" x14ac:dyDescent="0.25">
      <c r="G483" s="766"/>
    </row>
    <row r="484" spans="7:7" x14ac:dyDescent="0.25">
      <c r="G484" s="766"/>
    </row>
    <row r="485" spans="7:7" x14ac:dyDescent="0.25">
      <c r="G485" s="766"/>
    </row>
    <row r="486" spans="7:7" x14ac:dyDescent="0.25">
      <c r="G486" s="766"/>
    </row>
    <row r="487" spans="7:7" x14ac:dyDescent="0.25">
      <c r="G487" s="766"/>
    </row>
    <row r="488" spans="7:7" x14ac:dyDescent="0.25">
      <c r="G488" s="766"/>
    </row>
    <row r="489" spans="7:7" x14ac:dyDescent="0.25">
      <c r="G489" s="766"/>
    </row>
    <row r="490" spans="7:7" x14ac:dyDescent="0.25">
      <c r="G490" s="766"/>
    </row>
    <row r="491" spans="7:7" x14ac:dyDescent="0.25">
      <c r="G491" s="766"/>
    </row>
    <row r="492" spans="7:7" x14ac:dyDescent="0.25">
      <c r="G492" s="766"/>
    </row>
    <row r="493" spans="7:7" x14ac:dyDescent="0.25">
      <c r="G493" s="766"/>
    </row>
    <row r="494" spans="7:7" x14ac:dyDescent="0.25">
      <c r="G494" s="766"/>
    </row>
    <row r="495" spans="7:7" x14ac:dyDescent="0.25">
      <c r="G495" s="766"/>
    </row>
    <row r="496" spans="7:7" x14ac:dyDescent="0.25">
      <c r="G496" s="766"/>
    </row>
    <row r="497" spans="7:7" x14ac:dyDescent="0.25">
      <c r="G497" s="766"/>
    </row>
    <row r="498" spans="7:7" x14ac:dyDescent="0.25">
      <c r="G498" s="766"/>
    </row>
    <row r="499" spans="7:7" x14ac:dyDescent="0.25">
      <c r="G499" s="766"/>
    </row>
    <row r="500" spans="7:7" x14ac:dyDescent="0.25">
      <c r="G500" s="766"/>
    </row>
    <row r="501" spans="7:7" x14ac:dyDescent="0.25">
      <c r="G501" s="766"/>
    </row>
    <row r="502" spans="7:7" x14ac:dyDescent="0.25">
      <c r="G502" s="766"/>
    </row>
    <row r="503" spans="7:7" x14ac:dyDescent="0.25">
      <c r="G503" s="766"/>
    </row>
    <row r="504" spans="7:7" x14ac:dyDescent="0.25">
      <c r="G504" s="766"/>
    </row>
    <row r="505" spans="7:7" x14ac:dyDescent="0.25">
      <c r="G505" s="766"/>
    </row>
    <row r="506" spans="7:7" x14ac:dyDescent="0.25">
      <c r="G506" s="766"/>
    </row>
    <row r="507" spans="7:7" x14ac:dyDescent="0.25">
      <c r="G507" s="766"/>
    </row>
    <row r="508" spans="7:7" x14ac:dyDescent="0.25">
      <c r="G508" s="766"/>
    </row>
    <row r="509" spans="7:7" x14ac:dyDescent="0.25">
      <c r="G509" s="766"/>
    </row>
    <row r="510" spans="7:7" x14ac:dyDescent="0.25">
      <c r="G510" s="766"/>
    </row>
    <row r="511" spans="7:7" x14ac:dyDescent="0.25">
      <c r="G511" s="766"/>
    </row>
    <row r="512" spans="7:7" x14ac:dyDescent="0.25">
      <c r="G512" s="766"/>
    </row>
    <row r="513" spans="7:7" x14ac:dyDescent="0.25">
      <c r="G513" s="766"/>
    </row>
    <row r="514" spans="7:7" x14ac:dyDescent="0.25">
      <c r="G514" s="766"/>
    </row>
    <row r="515" spans="7:7" x14ac:dyDescent="0.25">
      <c r="G515" s="766"/>
    </row>
    <row r="516" spans="7:7" x14ac:dyDescent="0.25">
      <c r="G516" s="766"/>
    </row>
    <row r="517" spans="7:7" x14ac:dyDescent="0.25">
      <c r="G517" s="766"/>
    </row>
    <row r="518" spans="7:7" x14ac:dyDescent="0.25">
      <c r="G518" s="766"/>
    </row>
    <row r="519" spans="7:7" x14ac:dyDescent="0.25">
      <c r="G519" s="766"/>
    </row>
    <row r="520" spans="7:7" x14ac:dyDescent="0.25">
      <c r="G520" s="766"/>
    </row>
    <row r="521" spans="7:7" x14ac:dyDescent="0.25">
      <c r="G521" s="766"/>
    </row>
    <row r="522" spans="7:7" x14ac:dyDescent="0.25">
      <c r="G522" s="766"/>
    </row>
    <row r="523" spans="7:7" x14ac:dyDescent="0.25">
      <c r="G523" s="766"/>
    </row>
    <row r="524" spans="7:7" x14ac:dyDescent="0.25">
      <c r="G524" s="766"/>
    </row>
    <row r="525" spans="7:7" x14ac:dyDescent="0.25">
      <c r="G525" s="766"/>
    </row>
    <row r="526" spans="7:7" x14ac:dyDescent="0.25">
      <c r="G526" s="766"/>
    </row>
    <row r="527" spans="7:7" x14ac:dyDescent="0.25">
      <c r="G527" s="766"/>
    </row>
    <row r="528" spans="7:7" x14ac:dyDescent="0.25">
      <c r="G528" s="766"/>
    </row>
    <row r="529" spans="7:7" x14ac:dyDescent="0.25">
      <c r="G529" s="766"/>
    </row>
    <row r="530" spans="7:7" x14ac:dyDescent="0.25">
      <c r="G530" s="766"/>
    </row>
    <row r="531" spans="7:7" x14ac:dyDescent="0.25">
      <c r="G531" s="766"/>
    </row>
    <row r="532" spans="7:7" x14ac:dyDescent="0.25">
      <c r="G532" s="766"/>
    </row>
    <row r="533" spans="7:7" x14ac:dyDescent="0.25">
      <c r="G533" s="766"/>
    </row>
    <row r="534" spans="7:7" x14ac:dyDescent="0.25">
      <c r="G534" s="766"/>
    </row>
    <row r="535" spans="7:7" x14ac:dyDescent="0.25">
      <c r="G535" s="766"/>
    </row>
    <row r="536" spans="7:7" x14ac:dyDescent="0.25">
      <c r="G536" s="766"/>
    </row>
    <row r="537" spans="7:7" x14ac:dyDescent="0.25">
      <c r="G537" s="766"/>
    </row>
    <row r="538" spans="7:7" x14ac:dyDescent="0.25">
      <c r="G538" s="766"/>
    </row>
    <row r="539" spans="7:7" x14ac:dyDescent="0.25">
      <c r="G539" s="766"/>
    </row>
    <row r="540" spans="7:7" x14ac:dyDescent="0.25">
      <c r="G540" s="766"/>
    </row>
    <row r="541" spans="7:7" x14ac:dyDescent="0.25">
      <c r="G541" s="766"/>
    </row>
    <row r="542" spans="7:7" x14ac:dyDescent="0.25">
      <c r="G542" s="766"/>
    </row>
    <row r="543" spans="7:7" x14ac:dyDescent="0.25">
      <c r="G543" s="766"/>
    </row>
    <row r="544" spans="7:7" x14ac:dyDescent="0.25">
      <c r="G544" s="766"/>
    </row>
    <row r="545" spans="7:7" x14ac:dyDescent="0.25">
      <c r="G545" s="766"/>
    </row>
    <row r="546" spans="7:7" x14ac:dyDescent="0.25">
      <c r="G546" s="766"/>
    </row>
    <row r="547" spans="7:7" x14ac:dyDescent="0.25">
      <c r="G547" s="766"/>
    </row>
    <row r="548" spans="7:7" x14ac:dyDescent="0.25">
      <c r="G548" s="766"/>
    </row>
    <row r="549" spans="7:7" x14ac:dyDescent="0.25">
      <c r="G549" s="766"/>
    </row>
    <row r="550" spans="7:7" x14ac:dyDescent="0.25">
      <c r="G550" s="766"/>
    </row>
    <row r="551" spans="7:7" x14ac:dyDescent="0.25">
      <c r="G551" s="766"/>
    </row>
    <row r="552" spans="7:7" x14ac:dyDescent="0.25">
      <c r="G552" s="766"/>
    </row>
    <row r="553" spans="7:7" x14ac:dyDescent="0.25">
      <c r="G553" s="766"/>
    </row>
    <row r="554" spans="7:7" x14ac:dyDescent="0.25">
      <c r="G554" s="766"/>
    </row>
    <row r="555" spans="7:7" x14ac:dyDescent="0.25">
      <c r="G555" s="766"/>
    </row>
    <row r="556" spans="7:7" x14ac:dyDescent="0.25">
      <c r="G556" s="766"/>
    </row>
    <row r="557" spans="7:7" x14ac:dyDescent="0.25">
      <c r="G557" s="766"/>
    </row>
    <row r="558" spans="7:7" x14ac:dyDescent="0.25">
      <c r="G558" s="766"/>
    </row>
    <row r="559" spans="7:7" x14ac:dyDescent="0.25">
      <c r="G559" s="766"/>
    </row>
    <row r="560" spans="7:7" x14ac:dyDescent="0.25">
      <c r="G560" s="766"/>
    </row>
    <row r="561" spans="7:7" x14ac:dyDescent="0.25">
      <c r="G561" s="766"/>
    </row>
    <row r="562" spans="7:7" x14ac:dyDescent="0.25">
      <c r="G562" s="766"/>
    </row>
    <row r="563" spans="7:7" x14ac:dyDescent="0.25">
      <c r="G563" s="766"/>
    </row>
    <row r="564" spans="7:7" x14ac:dyDescent="0.25">
      <c r="G564" s="766"/>
    </row>
    <row r="565" spans="7:7" x14ac:dyDescent="0.25">
      <c r="G565" s="766"/>
    </row>
    <row r="566" spans="7:7" x14ac:dyDescent="0.25">
      <c r="G566" s="766"/>
    </row>
    <row r="567" spans="7:7" x14ac:dyDescent="0.25">
      <c r="G567" s="766"/>
    </row>
    <row r="568" spans="7:7" x14ac:dyDescent="0.25">
      <c r="G568" s="766"/>
    </row>
    <row r="569" spans="7:7" x14ac:dyDescent="0.25">
      <c r="G569" s="766"/>
    </row>
    <row r="570" spans="7:7" x14ac:dyDescent="0.25">
      <c r="G570" s="766"/>
    </row>
    <row r="571" spans="7:7" x14ac:dyDescent="0.25">
      <c r="G571" s="766"/>
    </row>
    <row r="572" spans="7:7" x14ac:dyDescent="0.25">
      <c r="G572" s="766"/>
    </row>
    <row r="573" spans="7:7" x14ac:dyDescent="0.25">
      <c r="G573" s="766"/>
    </row>
    <row r="574" spans="7:7" x14ac:dyDescent="0.25">
      <c r="G574" s="766"/>
    </row>
    <row r="575" spans="7:7" x14ac:dyDescent="0.25">
      <c r="G575" s="766"/>
    </row>
    <row r="576" spans="7:7" x14ac:dyDescent="0.25">
      <c r="G576" s="766"/>
    </row>
    <row r="577" spans="7:7" x14ac:dyDescent="0.25">
      <c r="G577" s="766"/>
    </row>
    <row r="578" spans="7:7" x14ac:dyDescent="0.25">
      <c r="G578" s="766"/>
    </row>
    <row r="579" spans="7:7" x14ac:dyDescent="0.25">
      <c r="G579" s="766"/>
    </row>
    <row r="580" spans="7:7" x14ac:dyDescent="0.25">
      <c r="G580" s="766"/>
    </row>
    <row r="581" spans="7:7" x14ac:dyDescent="0.25">
      <c r="G581" s="766"/>
    </row>
    <row r="582" spans="7:7" x14ac:dyDescent="0.25">
      <c r="G582" s="766"/>
    </row>
    <row r="583" spans="7:7" x14ac:dyDescent="0.25">
      <c r="G583" s="766"/>
    </row>
    <row r="584" spans="7:7" x14ac:dyDescent="0.25">
      <c r="G584" s="766"/>
    </row>
    <row r="585" spans="7:7" x14ac:dyDescent="0.25">
      <c r="G585" s="766"/>
    </row>
    <row r="586" spans="7:7" x14ac:dyDescent="0.25">
      <c r="G586" s="766"/>
    </row>
    <row r="587" spans="7:7" x14ac:dyDescent="0.25">
      <c r="G587" s="766"/>
    </row>
    <row r="588" spans="7:7" x14ac:dyDescent="0.25">
      <c r="G588" s="766"/>
    </row>
    <row r="589" spans="7:7" x14ac:dyDescent="0.25">
      <c r="G589" s="766"/>
    </row>
    <row r="590" spans="7:7" x14ac:dyDescent="0.25">
      <c r="G590" s="766"/>
    </row>
    <row r="591" spans="7:7" x14ac:dyDescent="0.25">
      <c r="G591" s="766"/>
    </row>
    <row r="592" spans="7:7" x14ac:dyDescent="0.25">
      <c r="G592" s="766"/>
    </row>
    <row r="593" spans="7:7" x14ac:dyDescent="0.25">
      <c r="G593" s="766"/>
    </row>
    <row r="594" spans="7:7" x14ac:dyDescent="0.25">
      <c r="G594" s="766"/>
    </row>
    <row r="595" spans="7:7" x14ac:dyDescent="0.25">
      <c r="G595" s="766"/>
    </row>
    <row r="596" spans="7:7" x14ac:dyDescent="0.25">
      <c r="G596" s="766"/>
    </row>
    <row r="597" spans="7:7" x14ac:dyDescent="0.25">
      <c r="G597" s="766"/>
    </row>
    <row r="598" spans="7:7" x14ac:dyDescent="0.25">
      <c r="G598" s="766"/>
    </row>
    <row r="599" spans="7:7" x14ac:dyDescent="0.25">
      <c r="G599" s="766"/>
    </row>
    <row r="600" spans="7:7" x14ac:dyDescent="0.25">
      <c r="G600" s="766"/>
    </row>
    <row r="601" spans="7:7" x14ac:dyDescent="0.25">
      <c r="G601" s="766"/>
    </row>
    <row r="602" spans="7:7" x14ac:dyDescent="0.25">
      <c r="G602" s="766"/>
    </row>
    <row r="603" spans="7:7" x14ac:dyDescent="0.25">
      <c r="G603" s="766"/>
    </row>
    <row r="604" spans="7:7" x14ac:dyDescent="0.25">
      <c r="G604" s="766"/>
    </row>
    <row r="605" spans="7:7" x14ac:dyDescent="0.25">
      <c r="G605" s="766"/>
    </row>
    <row r="606" spans="7:7" x14ac:dyDescent="0.25">
      <c r="G606" s="766"/>
    </row>
    <row r="607" spans="7:7" x14ac:dyDescent="0.25">
      <c r="G607" s="766"/>
    </row>
    <row r="608" spans="7:7" x14ac:dyDescent="0.25">
      <c r="G608" s="766"/>
    </row>
    <row r="609" spans="7:7" x14ac:dyDescent="0.25">
      <c r="G609" s="766"/>
    </row>
    <row r="610" spans="7:7" x14ac:dyDescent="0.25">
      <c r="G610" s="766"/>
    </row>
    <row r="611" spans="7:7" x14ac:dyDescent="0.25">
      <c r="G611" s="766"/>
    </row>
    <row r="612" spans="7:7" x14ac:dyDescent="0.25">
      <c r="G612" s="766"/>
    </row>
    <row r="613" spans="7:7" x14ac:dyDescent="0.25">
      <c r="G613" s="766"/>
    </row>
    <row r="614" spans="7:7" x14ac:dyDescent="0.25">
      <c r="G614" s="766"/>
    </row>
    <row r="615" spans="7:7" x14ac:dyDescent="0.25">
      <c r="G615" s="766"/>
    </row>
    <row r="616" spans="7:7" x14ac:dyDescent="0.25">
      <c r="G616" s="766"/>
    </row>
    <row r="617" spans="7:7" x14ac:dyDescent="0.25">
      <c r="G617" s="766"/>
    </row>
    <row r="618" spans="7:7" x14ac:dyDescent="0.25">
      <c r="G618" s="766"/>
    </row>
    <row r="619" spans="7:7" x14ac:dyDescent="0.25">
      <c r="G619" s="766"/>
    </row>
    <row r="620" spans="7:7" x14ac:dyDescent="0.25">
      <c r="G620" s="766"/>
    </row>
    <row r="621" spans="7:7" x14ac:dyDescent="0.25">
      <c r="G621" s="766"/>
    </row>
    <row r="622" spans="7:7" x14ac:dyDescent="0.25">
      <c r="G622" s="766"/>
    </row>
    <row r="623" spans="7:7" x14ac:dyDescent="0.25">
      <c r="G623" s="766"/>
    </row>
    <row r="624" spans="7:7" x14ac:dyDescent="0.25">
      <c r="G624" s="766"/>
    </row>
    <row r="625" spans="7:7" x14ac:dyDescent="0.25">
      <c r="G625" s="766"/>
    </row>
    <row r="626" spans="7:7" x14ac:dyDescent="0.25">
      <c r="G626" s="766"/>
    </row>
    <row r="627" spans="7:7" x14ac:dyDescent="0.25">
      <c r="G627" s="766"/>
    </row>
    <row r="628" spans="7:7" x14ac:dyDescent="0.25">
      <c r="G628" s="766"/>
    </row>
    <row r="629" spans="7:7" x14ac:dyDescent="0.25">
      <c r="G629" s="766"/>
    </row>
    <row r="630" spans="7:7" x14ac:dyDescent="0.25">
      <c r="G630" s="766"/>
    </row>
    <row r="631" spans="7:7" x14ac:dyDescent="0.25">
      <c r="G631" s="766"/>
    </row>
    <row r="632" spans="7:7" x14ac:dyDescent="0.25">
      <c r="G632" s="766"/>
    </row>
    <row r="633" spans="7:7" x14ac:dyDescent="0.25">
      <c r="G633" s="766"/>
    </row>
    <row r="634" spans="7:7" x14ac:dyDescent="0.25">
      <c r="G634" s="766"/>
    </row>
    <row r="635" spans="7:7" x14ac:dyDescent="0.25">
      <c r="G635" s="766"/>
    </row>
    <row r="636" spans="7:7" x14ac:dyDescent="0.25">
      <c r="G636" s="766"/>
    </row>
    <row r="637" spans="7:7" x14ac:dyDescent="0.25">
      <c r="G637" s="766"/>
    </row>
    <row r="638" spans="7:7" x14ac:dyDescent="0.25">
      <c r="G638" s="766"/>
    </row>
    <row r="639" spans="7:7" x14ac:dyDescent="0.25">
      <c r="G639" s="766"/>
    </row>
    <row r="640" spans="7:7" x14ac:dyDescent="0.25">
      <c r="G640" s="766"/>
    </row>
    <row r="641" spans="7:7" x14ac:dyDescent="0.25">
      <c r="G641" s="766"/>
    </row>
    <row r="642" spans="7:7" x14ac:dyDescent="0.25">
      <c r="G642" s="766"/>
    </row>
    <row r="643" spans="7:7" x14ac:dyDescent="0.25">
      <c r="G643" s="766"/>
    </row>
    <row r="644" spans="7:7" x14ac:dyDescent="0.25">
      <c r="G644" s="766"/>
    </row>
    <row r="645" spans="7:7" x14ac:dyDescent="0.25">
      <c r="G645" s="766"/>
    </row>
    <row r="646" spans="7:7" x14ac:dyDescent="0.25">
      <c r="G646" s="766"/>
    </row>
    <row r="647" spans="7:7" x14ac:dyDescent="0.25">
      <c r="G647" s="766"/>
    </row>
    <row r="648" spans="7:7" x14ac:dyDescent="0.25">
      <c r="G648" s="766"/>
    </row>
    <row r="649" spans="7:7" x14ac:dyDescent="0.25">
      <c r="G649" s="766"/>
    </row>
    <row r="650" spans="7:7" x14ac:dyDescent="0.25">
      <c r="G650" s="766"/>
    </row>
    <row r="651" spans="7:7" x14ac:dyDescent="0.25">
      <c r="G651" s="766"/>
    </row>
    <row r="652" spans="7:7" x14ac:dyDescent="0.25">
      <c r="G652" s="766"/>
    </row>
    <row r="653" spans="7:7" x14ac:dyDescent="0.25">
      <c r="G653" s="766"/>
    </row>
    <row r="654" spans="7:7" x14ac:dyDescent="0.25">
      <c r="G654" s="766"/>
    </row>
    <row r="655" spans="7:7" x14ac:dyDescent="0.25">
      <c r="G655" s="766"/>
    </row>
    <row r="656" spans="7:7" x14ac:dyDescent="0.25">
      <c r="G656" s="766"/>
    </row>
    <row r="657" spans="7:7" x14ac:dyDescent="0.25">
      <c r="G657" s="766"/>
    </row>
    <row r="658" spans="7:7" x14ac:dyDescent="0.25">
      <c r="G658" s="766"/>
    </row>
    <row r="659" spans="7:7" x14ac:dyDescent="0.25">
      <c r="G659" s="766"/>
    </row>
    <row r="660" spans="7:7" x14ac:dyDescent="0.25">
      <c r="G660" s="766"/>
    </row>
    <row r="661" spans="7:7" x14ac:dyDescent="0.25">
      <c r="G661" s="766"/>
    </row>
    <row r="662" spans="7:7" x14ac:dyDescent="0.25">
      <c r="G662" s="766"/>
    </row>
    <row r="663" spans="7:7" x14ac:dyDescent="0.25">
      <c r="G663" s="766"/>
    </row>
    <row r="664" spans="7:7" x14ac:dyDescent="0.25">
      <c r="G664" s="766"/>
    </row>
    <row r="665" spans="7:7" x14ac:dyDescent="0.25">
      <c r="G665" s="766"/>
    </row>
    <row r="666" spans="7:7" x14ac:dyDescent="0.25">
      <c r="G666" s="766"/>
    </row>
    <row r="667" spans="7:7" x14ac:dyDescent="0.25">
      <c r="G667" s="766"/>
    </row>
    <row r="668" spans="7:7" x14ac:dyDescent="0.25">
      <c r="G668" s="766"/>
    </row>
    <row r="669" spans="7:7" x14ac:dyDescent="0.25">
      <c r="G669" s="766"/>
    </row>
    <row r="670" spans="7:7" x14ac:dyDescent="0.25">
      <c r="G670" s="766"/>
    </row>
    <row r="671" spans="7:7" x14ac:dyDescent="0.25">
      <c r="G671" s="766"/>
    </row>
    <row r="672" spans="7:7" x14ac:dyDescent="0.25">
      <c r="G672" s="766"/>
    </row>
    <row r="673" spans="7:7" x14ac:dyDescent="0.25">
      <c r="G673" s="766"/>
    </row>
    <row r="674" spans="7:7" x14ac:dyDescent="0.25">
      <c r="G674" s="766"/>
    </row>
    <row r="675" spans="7:7" x14ac:dyDescent="0.25">
      <c r="G675" s="766"/>
    </row>
    <row r="676" spans="7:7" x14ac:dyDescent="0.25">
      <c r="G676" s="766"/>
    </row>
    <row r="677" spans="7:7" x14ac:dyDescent="0.25">
      <c r="G677" s="766"/>
    </row>
    <row r="678" spans="7:7" x14ac:dyDescent="0.25">
      <c r="G678" s="766"/>
    </row>
    <row r="679" spans="7:7" x14ac:dyDescent="0.25">
      <c r="G679" s="766"/>
    </row>
    <row r="680" spans="7:7" x14ac:dyDescent="0.25">
      <c r="G680" s="766"/>
    </row>
    <row r="681" spans="7:7" x14ac:dyDescent="0.25">
      <c r="G681" s="766"/>
    </row>
    <row r="682" spans="7:7" x14ac:dyDescent="0.25">
      <c r="G682" s="766"/>
    </row>
    <row r="683" spans="7:7" x14ac:dyDescent="0.25">
      <c r="G683" s="766"/>
    </row>
    <row r="684" spans="7:7" x14ac:dyDescent="0.25">
      <c r="G684" s="766"/>
    </row>
    <row r="685" spans="7:7" x14ac:dyDescent="0.25">
      <c r="G685" s="766"/>
    </row>
    <row r="686" spans="7:7" x14ac:dyDescent="0.25">
      <c r="G686" s="766"/>
    </row>
    <row r="687" spans="7:7" x14ac:dyDescent="0.25">
      <c r="G687" s="766"/>
    </row>
    <row r="688" spans="7:7" x14ac:dyDescent="0.25">
      <c r="G688" s="766"/>
    </row>
    <row r="689" spans="7:7" x14ac:dyDescent="0.25">
      <c r="G689" s="766"/>
    </row>
    <row r="690" spans="7:7" x14ac:dyDescent="0.25">
      <c r="G690" s="766"/>
    </row>
    <row r="691" spans="7:7" x14ac:dyDescent="0.25">
      <c r="G691" s="766"/>
    </row>
    <row r="692" spans="7:7" x14ac:dyDescent="0.25">
      <c r="G692" s="766"/>
    </row>
    <row r="693" spans="7:7" x14ac:dyDescent="0.25">
      <c r="G693" s="766"/>
    </row>
    <row r="694" spans="7:7" x14ac:dyDescent="0.25">
      <c r="G694" s="766"/>
    </row>
    <row r="695" spans="7:7" x14ac:dyDescent="0.25">
      <c r="G695" s="766"/>
    </row>
    <row r="696" spans="7:7" x14ac:dyDescent="0.25">
      <c r="G696" s="766"/>
    </row>
    <row r="697" spans="7:7" x14ac:dyDescent="0.25">
      <c r="G697" s="766"/>
    </row>
    <row r="698" spans="7:7" x14ac:dyDescent="0.25">
      <c r="G698" s="766"/>
    </row>
    <row r="699" spans="7:7" x14ac:dyDescent="0.25">
      <c r="G699" s="766"/>
    </row>
    <row r="700" spans="7:7" x14ac:dyDescent="0.25">
      <c r="G700" s="766"/>
    </row>
    <row r="701" spans="7:7" x14ac:dyDescent="0.25">
      <c r="G701" s="766"/>
    </row>
    <row r="702" spans="7:7" x14ac:dyDescent="0.25">
      <c r="G702" s="766"/>
    </row>
    <row r="703" spans="7:7" x14ac:dyDescent="0.25">
      <c r="G703" s="766"/>
    </row>
    <row r="704" spans="7:7" x14ac:dyDescent="0.25">
      <c r="G704" s="766"/>
    </row>
    <row r="705" spans="7:7" x14ac:dyDescent="0.25">
      <c r="G705" s="766"/>
    </row>
    <row r="706" spans="7:7" x14ac:dyDescent="0.25">
      <c r="G706" s="766"/>
    </row>
    <row r="707" spans="7:7" x14ac:dyDescent="0.25">
      <c r="G707" s="766"/>
    </row>
    <row r="708" spans="7:7" x14ac:dyDescent="0.25">
      <c r="G708" s="766"/>
    </row>
    <row r="709" spans="7:7" x14ac:dyDescent="0.25">
      <c r="G709" s="766"/>
    </row>
    <row r="710" spans="7:7" x14ac:dyDescent="0.25">
      <c r="G710" s="766"/>
    </row>
    <row r="711" spans="7:7" x14ac:dyDescent="0.25">
      <c r="G711" s="766"/>
    </row>
    <row r="712" spans="7:7" x14ac:dyDescent="0.25">
      <c r="G712" s="766"/>
    </row>
    <row r="713" spans="7:7" x14ac:dyDescent="0.25">
      <c r="G713" s="766"/>
    </row>
    <row r="714" spans="7:7" x14ac:dyDescent="0.25">
      <c r="G714" s="766"/>
    </row>
    <row r="715" spans="7:7" x14ac:dyDescent="0.25">
      <c r="G715" s="766"/>
    </row>
    <row r="716" spans="7:7" x14ac:dyDescent="0.25">
      <c r="G716" s="766"/>
    </row>
    <row r="717" spans="7:7" x14ac:dyDescent="0.25">
      <c r="G717" s="766"/>
    </row>
    <row r="718" spans="7:7" x14ac:dyDescent="0.25">
      <c r="G718" s="766"/>
    </row>
    <row r="719" spans="7:7" x14ac:dyDescent="0.25">
      <c r="G719" s="766"/>
    </row>
    <row r="720" spans="7:7" x14ac:dyDescent="0.25">
      <c r="G720" s="766"/>
    </row>
    <row r="721" spans="7:7" x14ac:dyDescent="0.25">
      <c r="G721" s="766"/>
    </row>
    <row r="722" spans="7:7" x14ac:dyDescent="0.25">
      <c r="G722" s="766"/>
    </row>
    <row r="723" spans="7:7" x14ac:dyDescent="0.25">
      <c r="G723" s="766"/>
    </row>
    <row r="724" spans="7:7" x14ac:dyDescent="0.25">
      <c r="G724" s="766"/>
    </row>
    <row r="725" spans="7:7" x14ac:dyDescent="0.25">
      <c r="G725" s="766"/>
    </row>
    <row r="726" spans="7:7" x14ac:dyDescent="0.25">
      <c r="G726" s="766"/>
    </row>
    <row r="727" spans="7:7" x14ac:dyDescent="0.25">
      <c r="G727" s="766"/>
    </row>
    <row r="728" spans="7:7" x14ac:dyDescent="0.25">
      <c r="G728" s="766"/>
    </row>
    <row r="729" spans="7:7" x14ac:dyDescent="0.25">
      <c r="G729" s="766"/>
    </row>
    <row r="730" spans="7:7" x14ac:dyDescent="0.25">
      <c r="G730" s="766"/>
    </row>
    <row r="731" spans="7:7" x14ac:dyDescent="0.25">
      <c r="G731" s="766"/>
    </row>
    <row r="732" spans="7:7" x14ac:dyDescent="0.25">
      <c r="G732" s="766"/>
    </row>
    <row r="733" spans="7:7" x14ac:dyDescent="0.25">
      <c r="G733" s="766"/>
    </row>
    <row r="734" spans="7:7" x14ac:dyDescent="0.25">
      <c r="G734" s="766"/>
    </row>
    <row r="735" spans="7:7" x14ac:dyDescent="0.25">
      <c r="G735" s="766"/>
    </row>
    <row r="736" spans="7:7" x14ac:dyDescent="0.25">
      <c r="G736" s="766"/>
    </row>
    <row r="737" spans="7:7" x14ac:dyDescent="0.25">
      <c r="G737" s="766"/>
    </row>
    <row r="738" spans="7:7" x14ac:dyDescent="0.25">
      <c r="G738" s="766"/>
    </row>
    <row r="739" spans="7:7" x14ac:dyDescent="0.25">
      <c r="G739" s="766"/>
    </row>
    <row r="740" spans="7:7" x14ac:dyDescent="0.25">
      <c r="G740" s="766"/>
    </row>
    <row r="741" spans="7:7" x14ac:dyDescent="0.25">
      <c r="G741" s="766"/>
    </row>
    <row r="742" spans="7:7" x14ac:dyDescent="0.25">
      <c r="G742" s="766"/>
    </row>
    <row r="743" spans="7:7" x14ac:dyDescent="0.25">
      <c r="G743" s="766"/>
    </row>
    <row r="744" spans="7:7" x14ac:dyDescent="0.25">
      <c r="G744" s="766"/>
    </row>
    <row r="745" spans="7:7" x14ac:dyDescent="0.25">
      <c r="G745" s="766"/>
    </row>
    <row r="746" spans="7:7" x14ac:dyDescent="0.25">
      <c r="G746" s="766"/>
    </row>
    <row r="747" spans="7:7" x14ac:dyDescent="0.25">
      <c r="G747" s="766"/>
    </row>
    <row r="748" spans="7:7" x14ac:dyDescent="0.25">
      <c r="G748" s="766"/>
    </row>
    <row r="749" spans="7:7" x14ac:dyDescent="0.25">
      <c r="G749" s="766"/>
    </row>
    <row r="750" spans="7:7" x14ac:dyDescent="0.25">
      <c r="G750" s="766"/>
    </row>
    <row r="751" spans="7:7" x14ac:dyDescent="0.25">
      <c r="G751" s="766"/>
    </row>
    <row r="752" spans="7:7" x14ac:dyDescent="0.25">
      <c r="G752" s="766"/>
    </row>
    <row r="753" spans="7:7" x14ac:dyDescent="0.25">
      <c r="G753" s="766"/>
    </row>
    <row r="754" spans="7:7" x14ac:dyDescent="0.25">
      <c r="G754" s="766"/>
    </row>
    <row r="755" spans="7:7" x14ac:dyDescent="0.25">
      <c r="G755" s="766"/>
    </row>
    <row r="756" spans="7:7" x14ac:dyDescent="0.25">
      <c r="G756" s="766"/>
    </row>
    <row r="757" spans="7:7" x14ac:dyDescent="0.25">
      <c r="G757" s="766"/>
    </row>
    <row r="758" spans="7:7" x14ac:dyDescent="0.25">
      <c r="G758" s="766"/>
    </row>
    <row r="759" spans="7:7" x14ac:dyDescent="0.25">
      <c r="G759" s="766"/>
    </row>
    <row r="760" spans="7:7" x14ac:dyDescent="0.25">
      <c r="G760" s="766"/>
    </row>
    <row r="761" spans="7:7" x14ac:dyDescent="0.25">
      <c r="G761" s="766"/>
    </row>
    <row r="762" spans="7:7" x14ac:dyDescent="0.25">
      <c r="G762" s="766"/>
    </row>
    <row r="763" spans="7:7" x14ac:dyDescent="0.25">
      <c r="G763" s="766"/>
    </row>
    <row r="764" spans="7:7" x14ac:dyDescent="0.25">
      <c r="G764" s="766"/>
    </row>
    <row r="765" spans="7:7" x14ac:dyDescent="0.25">
      <c r="G765" s="766"/>
    </row>
    <row r="766" spans="7:7" x14ac:dyDescent="0.25">
      <c r="G766" s="766"/>
    </row>
    <row r="767" spans="7:7" x14ac:dyDescent="0.25">
      <c r="G767" s="766"/>
    </row>
    <row r="768" spans="7:7" x14ac:dyDescent="0.25">
      <c r="G768" s="766"/>
    </row>
    <row r="769" spans="7:7" x14ac:dyDescent="0.25">
      <c r="G769" s="766"/>
    </row>
    <row r="770" spans="7:7" x14ac:dyDescent="0.25">
      <c r="G770" s="766"/>
    </row>
    <row r="771" spans="7:7" x14ac:dyDescent="0.25">
      <c r="G771" s="766"/>
    </row>
    <row r="772" spans="7:7" x14ac:dyDescent="0.25">
      <c r="G772" s="766"/>
    </row>
    <row r="773" spans="7:7" x14ac:dyDescent="0.25">
      <c r="G773" s="766"/>
    </row>
    <row r="774" spans="7:7" x14ac:dyDescent="0.25">
      <c r="G774" s="766"/>
    </row>
    <row r="775" spans="7:7" x14ac:dyDescent="0.25">
      <c r="G775" s="766"/>
    </row>
    <row r="776" spans="7:7" x14ac:dyDescent="0.25">
      <c r="G776" s="766"/>
    </row>
    <row r="777" spans="7:7" x14ac:dyDescent="0.25">
      <c r="G777" s="766"/>
    </row>
    <row r="778" spans="7:7" x14ac:dyDescent="0.25">
      <c r="G778" s="766"/>
    </row>
    <row r="779" spans="7:7" x14ac:dyDescent="0.25">
      <c r="G779" s="766"/>
    </row>
    <row r="780" spans="7:7" x14ac:dyDescent="0.25">
      <c r="G780" s="766"/>
    </row>
    <row r="781" spans="7:7" x14ac:dyDescent="0.25">
      <c r="G781" s="766"/>
    </row>
    <row r="782" spans="7:7" x14ac:dyDescent="0.25">
      <c r="G782" s="766"/>
    </row>
    <row r="783" spans="7:7" x14ac:dyDescent="0.25">
      <c r="G783" s="766"/>
    </row>
    <row r="784" spans="7:7" x14ac:dyDescent="0.25">
      <c r="G784" s="766"/>
    </row>
    <row r="785" spans="7:7" x14ac:dyDescent="0.25">
      <c r="G785" s="766"/>
    </row>
    <row r="786" spans="7:7" x14ac:dyDescent="0.25">
      <c r="G786" s="766"/>
    </row>
    <row r="787" spans="7:7" x14ac:dyDescent="0.25">
      <c r="G787" s="766"/>
    </row>
    <row r="788" spans="7:7" x14ac:dyDescent="0.25">
      <c r="G788" s="766"/>
    </row>
    <row r="789" spans="7:7" x14ac:dyDescent="0.25">
      <c r="G789" s="766"/>
    </row>
    <row r="790" spans="7:7" x14ac:dyDescent="0.25">
      <c r="G790" s="766"/>
    </row>
    <row r="791" spans="7:7" x14ac:dyDescent="0.25">
      <c r="G791" s="766"/>
    </row>
    <row r="792" spans="7:7" x14ac:dyDescent="0.25">
      <c r="G792" s="766"/>
    </row>
    <row r="793" spans="7:7" x14ac:dyDescent="0.25">
      <c r="G793" s="766"/>
    </row>
    <row r="794" spans="7:7" x14ac:dyDescent="0.25">
      <c r="G794" s="766"/>
    </row>
    <row r="795" spans="7:7" x14ac:dyDescent="0.25">
      <c r="G795" s="766"/>
    </row>
    <row r="796" spans="7:7" x14ac:dyDescent="0.25">
      <c r="G796" s="766"/>
    </row>
    <row r="797" spans="7:7" x14ac:dyDescent="0.25">
      <c r="G797" s="766"/>
    </row>
    <row r="798" spans="7:7" x14ac:dyDescent="0.25">
      <c r="G798" s="766"/>
    </row>
    <row r="799" spans="7:7" x14ac:dyDescent="0.25">
      <c r="G799" s="766"/>
    </row>
    <row r="800" spans="7:7" x14ac:dyDescent="0.25">
      <c r="G800" s="766"/>
    </row>
    <row r="801" spans="7:7" x14ac:dyDescent="0.25">
      <c r="G801" s="766"/>
    </row>
    <row r="802" spans="7:7" x14ac:dyDescent="0.25">
      <c r="G802" s="766"/>
    </row>
    <row r="803" spans="7:7" x14ac:dyDescent="0.25">
      <c r="G803" s="766"/>
    </row>
    <row r="804" spans="7:7" x14ac:dyDescent="0.25">
      <c r="G804" s="766"/>
    </row>
    <row r="805" spans="7:7" x14ac:dyDescent="0.25">
      <c r="G805" s="766"/>
    </row>
    <row r="806" spans="7:7" x14ac:dyDescent="0.25">
      <c r="G806" s="766"/>
    </row>
    <row r="807" spans="7:7" x14ac:dyDescent="0.25">
      <c r="G807" s="766"/>
    </row>
    <row r="808" spans="7:7" x14ac:dyDescent="0.25">
      <c r="G808" s="766"/>
    </row>
    <row r="809" spans="7:7" x14ac:dyDescent="0.25">
      <c r="G809" s="766"/>
    </row>
    <row r="810" spans="7:7" x14ac:dyDescent="0.25">
      <c r="G810" s="766"/>
    </row>
    <row r="811" spans="7:7" x14ac:dyDescent="0.25">
      <c r="G811" s="766"/>
    </row>
    <row r="812" spans="7:7" x14ac:dyDescent="0.25">
      <c r="G812" s="766"/>
    </row>
    <row r="813" spans="7:7" x14ac:dyDescent="0.25">
      <c r="G813" s="766"/>
    </row>
    <row r="814" spans="7:7" x14ac:dyDescent="0.25">
      <c r="G814" s="766"/>
    </row>
    <row r="815" spans="7:7" x14ac:dyDescent="0.25">
      <c r="G815" s="766"/>
    </row>
    <row r="816" spans="7:7" x14ac:dyDescent="0.25">
      <c r="G816" s="766"/>
    </row>
    <row r="817" spans="7:7" x14ac:dyDescent="0.25">
      <c r="G817" s="766"/>
    </row>
    <row r="818" spans="7:7" x14ac:dyDescent="0.25">
      <c r="G818" s="766"/>
    </row>
    <row r="819" spans="7:7" x14ac:dyDescent="0.25">
      <c r="G819" s="766"/>
    </row>
    <row r="820" spans="7:7" x14ac:dyDescent="0.25">
      <c r="G820" s="766"/>
    </row>
    <row r="821" spans="7:7" x14ac:dyDescent="0.25">
      <c r="G821" s="766"/>
    </row>
    <row r="822" spans="7:7" x14ac:dyDescent="0.25">
      <c r="G822" s="766"/>
    </row>
    <row r="823" spans="7:7" x14ac:dyDescent="0.25">
      <c r="G823" s="766"/>
    </row>
    <row r="824" spans="7:7" x14ac:dyDescent="0.25">
      <c r="G824" s="766"/>
    </row>
    <row r="825" spans="7:7" x14ac:dyDescent="0.25">
      <c r="G825" s="766"/>
    </row>
    <row r="826" spans="7:7" x14ac:dyDescent="0.25">
      <c r="G826" s="766"/>
    </row>
    <row r="827" spans="7:7" x14ac:dyDescent="0.25">
      <c r="G827" s="766"/>
    </row>
    <row r="828" spans="7:7" x14ac:dyDescent="0.25">
      <c r="G828" s="766"/>
    </row>
    <row r="829" spans="7:7" x14ac:dyDescent="0.25">
      <c r="G829" s="766"/>
    </row>
    <row r="830" spans="7:7" x14ac:dyDescent="0.25">
      <c r="G830" s="766"/>
    </row>
    <row r="831" spans="7:7" x14ac:dyDescent="0.25">
      <c r="G831" s="766"/>
    </row>
    <row r="832" spans="7:7" x14ac:dyDescent="0.25">
      <c r="G832" s="766"/>
    </row>
    <row r="833" spans="7:7" x14ac:dyDescent="0.25">
      <c r="G833" s="766"/>
    </row>
    <row r="834" spans="7:7" x14ac:dyDescent="0.25">
      <c r="G834" s="766"/>
    </row>
    <row r="835" spans="7:7" x14ac:dyDescent="0.25">
      <c r="G835" s="766"/>
    </row>
    <row r="836" spans="7:7" x14ac:dyDescent="0.25">
      <c r="G836" s="766"/>
    </row>
    <row r="837" spans="7:7" x14ac:dyDescent="0.25">
      <c r="G837" s="766"/>
    </row>
  </sheetData>
  <sheetProtection selectLockedCells="1"/>
  <mergeCells count="74">
    <mergeCell ref="A220:J220"/>
    <mergeCell ref="A3:K3"/>
    <mergeCell ref="B7:B8"/>
    <mergeCell ref="A7:A8"/>
    <mergeCell ref="B5:I5"/>
    <mergeCell ref="G7:K7"/>
    <mergeCell ref="C7:F7"/>
    <mergeCell ref="A142:J142"/>
    <mergeCell ref="A150:J150"/>
    <mergeCell ref="A152:J152"/>
    <mergeCell ref="A172:J172"/>
    <mergeCell ref="A102:A111"/>
    <mergeCell ref="A218:J218"/>
    <mergeCell ref="A241:C241"/>
    <mergeCell ref="A10:A12"/>
    <mergeCell ref="A176:A177"/>
    <mergeCell ref="A27:A41"/>
    <mergeCell ref="A121:A123"/>
    <mergeCell ref="A125:A139"/>
    <mergeCell ref="A98:A100"/>
    <mergeCell ref="A143:A149"/>
    <mergeCell ref="A188:A203"/>
    <mergeCell ref="A216:A217"/>
    <mergeCell ref="A179:A180"/>
    <mergeCell ref="A173:A174"/>
    <mergeCell ref="A153:A171"/>
    <mergeCell ref="A205:A208"/>
    <mergeCell ref="A15:J15"/>
    <mergeCell ref="A13:J13"/>
    <mergeCell ref="A213:J213"/>
    <mergeCell ref="A175:J175"/>
    <mergeCell ref="A178:J178"/>
    <mergeCell ref="A181:J181"/>
    <mergeCell ref="A183:J183"/>
    <mergeCell ref="A185:J185"/>
    <mergeCell ref="A140:J140"/>
    <mergeCell ref="A187:J187"/>
    <mergeCell ref="A204:J204"/>
    <mergeCell ref="A209:J209"/>
    <mergeCell ref="A211:J211"/>
    <mergeCell ref="I1:K1"/>
    <mergeCell ref="A45:A47"/>
    <mergeCell ref="A51:A92"/>
    <mergeCell ref="A17:J17"/>
    <mergeCell ref="A19:J19"/>
    <mergeCell ref="A23:J23"/>
    <mergeCell ref="A26:J26"/>
    <mergeCell ref="A42:J42"/>
    <mergeCell ref="A48:J48"/>
    <mergeCell ref="A50:J50"/>
    <mergeCell ref="A20:A22"/>
    <mergeCell ref="A24:A25"/>
    <mergeCell ref="A44:J44"/>
    <mergeCell ref="A93:J93"/>
    <mergeCell ref="A95:J95"/>
    <mergeCell ref="A97:J97"/>
    <mergeCell ref="A101:J101"/>
    <mergeCell ref="A112:J112"/>
    <mergeCell ref="A114:J114"/>
    <mergeCell ref="A116:J116"/>
    <mergeCell ref="A240:J240"/>
    <mergeCell ref="A222:J222"/>
    <mergeCell ref="A224:J224"/>
    <mergeCell ref="A226:J226"/>
    <mergeCell ref="A228:J228"/>
    <mergeCell ref="A230:J230"/>
    <mergeCell ref="A232:J232"/>
    <mergeCell ref="A234:J234"/>
    <mergeCell ref="A236:J236"/>
    <mergeCell ref="A238:J238"/>
    <mergeCell ref="A215:J215"/>
    <mergeCell ref="A118:J118"/>
    <mergeCell ref="A120:J120"/>
    <mergeCell ref="A124:J124"/>
  </mergeCells>
  <phoneticPr fontId="32" type="noConversion"/>
  <pageMargins left="0.11811023622047245" right="0.70866141732283472" top="0.59055118110236227" bottom="0.59055118110236227" header="0.31496062992125984" footer="0.31496062992125984"/>
  <pageSetup paperSize="9" scale="70" orientation="landscape" r:id="rId1"/>
  <rowBreaks count="4" manualBreakCount="4">
    <brk id="33" max="16383" man="1"/>
    <brk id="56" max="16383" man="1"/>
    <brk id="76" max="16383" man="1"/>
    <brk id="1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Q226"/>
  <sheetViews>
    <sheetView zoomScale="85" zoomScaleNormal="85" workbookViewId="0">
      <pane ySplit="1905" topLeftCell="A207" activePane="bottomLeft"/>
      <selection activeCell="B1" sqref="B1:B65536"/>
      <selection pane="bottomLeft" activeCell="J3" sqref="J3:J225"/>
    </sheetView>
  </sheetViews>
  <sheetFormatPr defaultRowHeight="15" x14ac:dyDescent="0.25"/>
  <cols>
    <col min="2" max="2" width="9" hidden="1" customWidth="1"/>
    <col min="3" max="3" width="9.140625" hidden="1" customWidth="1"/>
    <col min="4" max="4" width="36.85546875" customWidth="1"/>
    <col min="5" max="5" width="9.140625" hidden="1" customWidth="1"/>
    <col min="6" max="6" width="28.7109375" customWidth="1"/>
    <col min="7" max="8" width="12.85546875" style="53" customWidth="1"/>
    <col min="9" max="9" width="12" style="56" customWidth="1"/>
    <col min="10" max="10" width="12.5703125" style="56" customWidth="1"/>
    <col min="11" max="11" width="12.85546875" style="53" customWidth="1"/>
    <col min="12" max="12" width="12.85546875" style="56" customWidth="1"/>
    <col min="13" max="13" width="12.85546875" style="41" customWidth="1"/>
    <col min="14" max="14" width="10.28515625" customWidth="1"/>
    <col min="15" max="15" width="15.7109375" customWidth="1"/>
    <col min="16" max="16" width="14.7109375" customWidth="1"/>
    <col min="17" max="17" width="12.85546875" customWidth="1"/>
  </cols>
  <sheetData>
    <row r="1" spans="2:17" x14ac:dyDescent="0.25">
      <c r="G1" s="53" t="s">
        <v>1563</v>
      </c>
      <c r="O1" s="2"/>
      <c r="P1" s="2"/>
      <c r="Q1" s="2"/>
    </row>
    <row r="2" spans="2:17" ht="90.75" customHeight="1" x14ac:dyDescent="0.25">
      <c r="B2" s="51" t="s">
        <v>1564</v>
      </c>
      <c r="C2" s="854" t="s">
        <v>1565</v>
      </c>
      <c r="D2" s="854"/>
      <c r="E2" s="854"/>
      <c r="F2" s="854"/>
      <c r="G2" s="54" t="s">
        <v>1874</v>
      </c>
      <c r="H2" s="54" t="s">
        <v>1876</v>
      </c>
      <c r="I2" s="57" t="s">
        <v>1875</v>
      </c>
      <c r="J2" s="57" t="s">
        <v>1877</v>
      </c>
      <c r="K2" s="54" t="s">
        <v>1878</v>
      </c>
      <c r="L2" s="57" t="s">
        <v>1879</v>
      </c>
      <c r="M2" s="51" t="s">
        <v>1880</v>
      </c>
      <c r="N2" s="66" t="s">
        <v>1326</v>
      </c>
      <c r="O2" s="62" t="s">
        <v>1869</v>
      </c>
      <c r="P2" s="62" t="s">
        <v>1883</v>
      </c>
      <c r="Q2" s="62" t="s">
        <v>1871</v>
      </c>
    </row>
    <row r="3" spans="2:17" ht="31.5" customHeight="1" x14ac:dyDescent="0.25">
      <c r="B3" s="51">
        <v>1</v>
      </c>
      <c r="C3" s="852" t="s">
        <v>1203</v>
      </c>
      <c r="D3" s="852"/>
      <c r="E3" s="853" t="s">
        <v>1204</v>
      </c>
      <c r="F3" s="853"/>
      <c r="G3" s="55">
        <v>35</v>
      </c>
      <c r="H3" s="55">
        <v>6</v>
      </c>
      <c r="I3" s="58">
        <v>62</v>
      </c>
      <c r="J3" s="58">
        <v>6</v>
      </c>
      <c r="K3" s="55">
        <f t="shared" ref="K3:K34" si="0">G3+H3</f>
        <v>41</v>
      </c>
      <c r="L3" s="58">
        <f t="shared" ref="L3:L34" si="1">I3+J3</f>
        <v>68</v>
      </c>
      <c r="M3" s="52">
        <f t="shared" ref="M3:M34" si="2">K3+L3</f>
        <v>109</v>
      </c>
      <c r="O3" s="2" t="e">
        <f>#REF!*K3</f>
        <v>#REF!</v>
      </c>
      <c r="P3" s="2" t="e">
        <f>#REF!*L3</f>
        <v>#REF!</v>
      </c>
      <c r="Q3" s="2" t="e">
        <f>O3+P3</f>
        <v>#REF!</v>
      </c>
    </row>
    <row r="4" spans="2:17" ht="31.5" customHeight="1" x14ac:dyDescent="0.25">
      <c r="B4" s="51">
        <v>2</v>
      </c>
      <c r="C4" s="852" t="s">
        <v>1205</v>
      </c>
      <c r="D4" s="852"/>
      <c r="E4" s="853" t="s">
        <v>1206</v>
      </c>
      <c r="F4" s="853"/>
      <c r="G4" s="55">
        <v>6</v>
      </c>
      <c r="H4" s="55"/>
      <c r="I4" s="58">
        <v>8</v>
      </c>
      <c r="J4" s="58"/>
      <c r="K4" s="55">
        <f t="shared" si="0"/>
        <v>6</v>
      </c>
      <c r="L4" s="58">
        <f t="shared" si="1"/>
        <v>8</v>
      </c>
      <c r="M4" s="52">
        <f t="shared" si="2"/>
        <v>14</v>
      </c>
      <c r="O4" s="2" t="e">
        <f>#REF!*K4</f>
        <v>#REF!</v>
      </c>
      <c r="P4" s="2" t="e">
        <f>#REF!*L4</f>
        <v>#REF!</v>
      </c>
      <c r="Q4" s="2" t="e">
        <f t="shared" ref="Q4:Q67" si="3">O4+P4</f>
        <v>#REF!</v>
      </c>
    </row>
    <row r="5" spans="2:17" ht="31.5" customHeight="1" x14ac:dyDescent="0.25">
      <c r="B5" s="51">
        <v>3</v>
      </c>
      <c r="C5" s="852" t="s">
        <v>1207</v>
      </c>
      <c r="D5" s="852"/>
      <c r="E5" s="853" t="s">
        <v>1208</v>
      </c>
      <c r="F5" s="853"/>
      <c r="G5" s="55">
        <v>50</v>
      </c>
      <c r="H5" s="55"/>
      <c r="I5" s="58">
        <v>116</v>
      </c>
      <c r="J5" s="58"/>
      <c r="K5" s="55">
        <f t="shared" si="0"/>
        <v>50</v>
      </c>
      <c r="L5" s="58">
        <f t="shared" si="1"/>
        <v>116</v>
      </c>
      <c r="M5" s="52">
        <f t="shared" si="2"/>
        <v>166</v>
      </c>
      <c r="O5" s="2" t="e">
        <f>#REF!*K5</f>
        <v>#REF!</v>
      </c>
      <c r="P5" s="2" t="e">
        <f>#REF!*L5</f>
        <v>#REF!</v>
      </c>
      <c r="Q5" s="2" t="e">
        <f t="shared" si="3"/>
        <v>#REF!</v>
      </c>
    </row>
    <row r="6" spans="2:17" ht="31.5" customHeight="1" x14ac:dyDescent="0.25">
      <c r="B6" s="51">
        <v>4</v>
      </c>
      <c r="C6" s="852" t="s">
        <v>1209</v>
      </c>
      <c r="D6" s="852"/>
      <c r="E6" s="853" t="s">
        <v>1210</v>
      </c>
      <c r="F6" s="853"/>
      <c r="G6" s="55">
        <v>40</v>
      </c>
      <c r="H6" s="55">
        <v>6</v>
      </c>
      <c r="I6" s="58">
        <v>245</v>
      </c>
      <c r="J6" s="58">
        <v>6</v>
      </c>
      <c r="K6" s="55">
        <f t="shared" si="0"/>
        <v>46</v>
      </c>
      <c r="L6" s="58">
        <f t="shared" si="1"/>
        <v>251</v>
      </c>
      <c r="M6" s="52">
        <f t="shared" si="2"/>
        <v>297</v>
      </c>
      <c r="O6" s="2" t="e">
        <f>#REF!*K6</f>
        <v>#REF!</v>
      </c>
      <c r="P6" s="2" t="e">
        <f>#REF!*L6</f>
        <v>#REF!</v>
      </c>
      <c r="Q6" s="2" t="e">
        <f t="shared" si="3"/>
        <v>#REF!</v>
      </c>
    </row>
    <row r="7" spans="2:17" ht="15.75" x14ac:dyDescent="0.25">
      <c r="B7" s="51">
        <v>5</v>
      </c>
      <c r="C7" s="852" t="s">
        <v>1211</v>
      </c>
      <c r="D7" s="852"/>
      <c r="E7" s="853" t="s">
        <v>1212</v>
      </c>
      <c r="F7" s="853"/>
      <c r="G7" s="55">
        <v>100</v>
      </c>
      <c r="H7" s="55"/>
      <c r="I7" s="58">
        <v>265</v>
      </c>
      <c r="J7" s="58"/>
      <c r="K7" s="55">
        <f t="shared" si="0"/>
        <v>100</v>
      </c>
      <c r="L7" s="58">
        <f t="shared" si="1"/>
        <v>265</v>
      </c>
      <c r="M7" s="52">
        <f t="shared" si="2"/>
        <v>365</v>
      </c>
      <c r="O7" s="2" t="e">
        <f>#REF!*K7</f>
        <v>#REF!</v>
      </c>
      <c r="P7" s="2" t="e">
        <f>#REF!*L7</f>
        <v>#REF!</v>
      </c>
      <c r="Q7" s="2" t="e">
        <f t="shared" si="3"/>
        <v>#REF!</v>
      </c>
    </row>
    <row r="8" spans="2:17" ht="31.5" customHeight="1" x14ac:dyDescent="0.25">
      <c r="B8" s="51">
        <v>6</v>
      </c>
      <c r="C8" s="852" t="s">
        <v>1282</v>
      </c>
      <c r="D8" s="852"/>
      <c r="E8" s="853" t="s">
        <v>1213</v>
      </c>
      <c r="F8" s="853"/>
      <c r="G8" s="55">
        <v>4</v>
      </c>
      <c r="H8" s="55">
        <v>4</v>
      </c>
      <c r="I8" s="58">
        <v>18</v>
      </c>
      <c r="J8" s="58">
        <v>4</v>
      </c>
      <c r="K8" s="55">
        <f t="shared" si="0"/>
        <v>8</v>
      </c>
      <c r="L8" s="58">
        <f t="shared" si="1"/>
        <v>22</v>
      </c>
      <c r="M8" s="52">
        <f t="shared" si="2"/>
        <v>30</v>
      </c>
      <c r="O8" s="2" t="e">
        <f>#REF!*K8</f>
        <v>#REF!</v>
      </c>
      <c r="P8" s="2" t="e">
        <f>#REF!*L8</f>
        <v>#REF!</v>
      </c>
      <c r="Q8" s="2" t="e">
        <f t="shared" si="3"/>
        <v>#REF!</v>
      </c>
    </row>
    <row r="9" spans="2:17" ht="47.25" customHeight="1" x14ac:dyDescent="0.25">
      <c r="B9" s="51">
        <v>7</v>
      </c>
      <c r="C9" s="852" t="s">
        <v>1283</v>
      </c>
      <c r="D9" s="852"/>
      <c r="E9" s="853" t="s">
        <v>1214</v>
      </c>
      <c r="F9" s="853"/>
      <c r="G9" s="55">
        <v>15</v>
      </c>
      <c r="H9" s="55"/>
      <c r="I9" s="58">
        <v>29</v>
      </c>
      <c r="J9" s="58"/>
      <c r="K9" s="55">
        <f t="shared" si="0"/>
        <v>15</v>
      </c>
      <c r="L9" s="58">
        <f t="shared" si="1"/>
        <v>29</v>
      </c>
      <c r="M9" s="52">
        <f t="shared" si="2"/>
        <v>44</v>
      </c>
      <c r="O9" s="2" t="e">
        <f>#REF!*K9</f>
        <v>#REF!</v>
      </c>
      <c r="P9" s="2" t="e">
        <f>#REF!*L9</f>
        <v>#REF!</v>
      </c>
      <c r="Q9" s="2" t="e">
        <f t="shared" si="3"/>
        <v>#REF!</v>
      </c>
    </row>
    <row r="10" spans="2:17" ht="31.5" customHeight="1" x14ac:dyDescent="0.25">
      <c r="B10" s="51">
        <v>8</v>
      </c>
      <c r="C10" s="852" t="s">
        <v>1215</v>
      </c>
      <c r="D10" s="852"/>
      <c r="E10" s="853" t="s">
        <v>1216</v>
      </c>
      <c r="F10" s="853"/>
      <c r="G10" s="55">
        <v>15</v>
      </c>
      <c r="H10" s="55">
        <v>4</v>
      </c>
      <c r="I10" s="58">
        <v>36</v>
      </c>
      <c r="J10" s="58">
        <v>4</v>
      </c>
      <c r="K10" s="55">
        <f t="shared" si="0"/>
        <v>19</v>
      </c>
      <c r="L10" s="58">
        <f t="shared" si="1"/>
        <v>40</v>
      </c>
      <c r="M10" s="52">
        <f t="shared" si="2"/>
        <v>59</v>
      </c>
      <c r="O10" s="2" t="e">
        <f>#REF!*K10</f>
        <v>#REF!</v>
      </c>
      <c r="P10" s="2" t="e">
        <f>#REF!*L10</f>
        <v>#REF!</v>
      </c>
      <c r="Q10" s="2" t="e">
        <f t="shared" si="3"/>
        <v>#REF!</v>
      </c>
    </row>
    <row r="11" spans="2:17" ht="15.75" x14ac:dyDescent="0.25">
      <c r="B11" s="51">
        <v>9</v>
      </c>
      <c r="C11" s="852" t="s">
        <v>1217</v>
      </c>
      <c r="D11" s="852"/>
      <c r="E11" s="853" t="s">
        <v>1218</v>
      </c>
      <c r="F11" s="853"/>
      <c r="G11" s="55">
        <v>1</v>
      </c>
      <c r="H11" s="55"/>
      <c r="I11" s="58">
        <v>1</v>
      </c>
      <c r="J11" s="58"/>
      <c r="K11" s="55">
        <f t="shared" si="0"/>
        <v>1</v>
      </c>
      <c r="L11" s="58">
        <f t="shared" si="1"/>
        <v>1</v>
      </c>
      <c r="M11" s="52">
        <f t="shared" si="2"/>
        <v>2</v>
      </c>
      <c r="O11" s="2" t="e">
        <f>#REF!*K11</f>
        <v>#REF!</v>
      </c>
      <c r="P11" s="2" t="e">
        <f>#REF!*L11</f>
        <v>#REF!</v>
      </c>
      <c r="Q11" s="2" t="e">
        <f t="shared" si="3"/>
        <v>#REF!</v>
      </c>
    </row>
    <row r="12" spans="2:17" ht="15.75" x14ac:dyDescent="0.25">
      <c r="B12" s="51">
        <v>10</v>
      </c>
      <c r="C12" s="852" t="s">
        <v>1219</v>
      </c>
      <c r="D12" s="852"/>
      <c r="E12" s="853" t="s">
        <v>1220</v>
      </c>
      <c r="F12" s="853"/>
      <c r="G12" s="55">
        <v>1</v>
      </c>
      <c r="H12" s="55"/>
      <c r="I12" s="58">
        <v>1</v>
      </c>
      <c r="J12" s="58"/>
      <c r="K12" s="55">
        <f t="shared" si="0"/>
        <v>1</v>
      </c>
      <c r="L12" s="58">
        <f t="shared" si="1"/>
        <v>1</v>
      </c>
      <c r="M12" s="52">
        <f t="shared" si="2"/>
        <v>2</v>
      </c>
      <c r="O12" s="2" t="e">
        <f>#REF!*K12</f>
        <v>#REF!</v>
      </c>
      <c r="P12" s="2" t="e">
        <f>#REF!*L12</f>
        <v>#REF!</v>
      </c>
      <c r="Q12" s="2" t="e">
        <f t="shared" si="3"/>
        <v>#REF!</v>
      </c>
    </row>
    <row r="13" spans="2:17" ht="78.75" customHeight="1" x14ac:dyDescent="0.25">
      <c r="B13" s="51">
        <v>11</v>
      </c>
      <c r="C13" s="852" t="s">
        <v>1221</v>
      </c>
      <c r="D13" s="852"/>
      <c r="E13" s="853" t="s">
        <v>1222</v>
      </c>
      <c r="F13" s="853"/>
      <c r="G13" s="55">
        <v>0</v>
      </c>
      <c r="H13" s="55"/>
      <c r="I13" s="58">
        <v>17</v>
      </c>
      <c r="J13" s="58"/>
      <c r="K13" s="55">
        <f t="shared" si="0"/>
        <v>0</v>
      </c>
      <c r="L13" s="58">
        <f t="shared" si="1"/>
        <v>17</v>
      </c>
      <c r="M13" s="52">
        <f t="shared" si="2"/>
        <v>17</v>
      </c>
      <c r="O13" s="2" t="e">
        <f>#REF!*K13</f>
        <v>#REF!</v>
      </c>
      <c r="P13" s="2" t="e">
        <f>#REF!*L13</f>
        <v>#REF!</v>
      </c>
      <c r="Q13" s="2" t="e">
        <f t="shared" si="3"/>
        <v>#REF!</v>
      </c>
    </row>
    <row r="14" spans="2:17" ht="31.5" customHeight="1" x14ac:dyDescent="0.25">
      <c r="B14" s="51">
        <v>12</v>
      </c>
      <c r="C14" s="852" t="s">
        <v>1223</v>
      </c>
      <c r="D14" s="852"/>
      <c r="E14" s="853" t="s">
        <v>1224</v>
      </c>
      <c r="F14" s="853"/>
      <c r="G14" s="55">
        <v>1</v>
      </c>
      <c r="H14" s="55"/>
      <c r="I14" s="58">
        <v>1</v>
      </c>
      <c r="J14" s="58"/>
      <c r="K14" s="55">
        <f t="shared" si="0"/>
        <v>1</v>
      </c>
      <c r="L14" s="58">
        <f t="shared" si="1"/>
        <v>1</v>
      </c>
      <c r="M14" s="52">
        <f t="shared" si="2"/>
        <v>2</v>
      </c>
      <c r="O14" s="2" t="e">
        <f>#REF!*K14</f>
        <v>#REF!</v>
      </c>
      <c r="P14" s="2" t="e">
        <f>#REF!*L14</f>
        <v>#REF!</v>
      </c>
      <c r="Q14" s="2" t="e">
        <f t="shared" si="3"/>
        <v>#REF!</v>
      </c>
    </row>
    <row r="15" spans="2:17" ht="63" customHeight="1" x14ac:dyDescent="0.25">
      <c r="B15" s="51">
        <v>13</v>
      </c>
      <c r="C15" s="852" t="s">
        <v>1225</v>
      </c>
      <c r="D15" s="852"/>
      <c r="E15" s="853" t="s">
        <v>1226</v>
      </c>
      <c r="F15" s="853"/>
      <c r="G15" s="55">
        <v>40</v>
      </c>
      <c r="H15" s="55"/>
      <c r="I15" s="58">
        <v>66</v>
      </c>
      <c r="J15" s="58"/>
      <c r="K15" s="55">
        <f t="shared" si="0"/>
        <v>40</v>
      </c>
      <c r="L15" s="58">
        <f t="shared" si="1"/>
        <v>66</v>
      </c>
      <c r="M15" s="52">
        <f t="shared" si="2"/>
        <v>106</v>
      </c>
      <c r="O15" s="2" t="e">
        <f>#REF!*K15</f>
        <v>#REF!</v>
      </c>
      <c r="P15" s="2" t="e">
        <f>#REF!*L15</f>
        <v>#REF!</v>
      </c>
      <c r="Q15" s="2" t="e">
        <f t="shared" si="3"/>
        <v>#REF!</v>
      </c>
    </row>
    <row r="16" spans="2:17" ht="47.25" customHeight="1" x14ac:dyDescent="0.25">
      <c r="B16" s="51">
        <v>14</v>
      </c>
      <c r="C16" s="852" t="s">
        <v>1227</v>
      </c>
      <c r="D16" s="852"/>
      <c r="E16" s="853" t="s">
        <v>1228</v>
      </c>
      <c r="F16" s="853"/>
      <c r="G16" s="55">
        <v>40</v>
      </c>
      <c r="H16" s="55"/>
      <c r="I16" s="58">
        <v>66</v>
      </c>
      <c r="J16" s="58"/>
      <c r="K16" s="55">
        <f t="shared" si="0"/>
        <v>40</v>
      </c>
      <c r="L16" s="58">
        <f t="shared" si="1"/>
        <v>66</v>
      </c>
      <c r="M16" s="52">
        <f t="shared" si="2"/>
        <v>106</v>
      </c>
      <c r="O16" s="2" t="e">
        <f>#REF!*K16</f>
        <v>#REF!</v>
      </c>
      <c r="P16" s="2" t="e">
        <f>#REF!*L16</f>
        <v>#REF!</v>
      </c>
      <c r="Q16" s="2" t="e">
        <f t="shared" si="3"/>
        <v>#REF!</v>
      </c>
    </row>
    <row r="17" spans="2:17" ht="31.5" customHeight="1" x14ac:dyDescent="0.25">
      <c r="B17" s="51">
        <v>15</v>
      </c>
      <c r="C17" s="852" t="s">
        <v>1566</v>
      </c>
      <c r="D17" s="852"/>
      <c r="E17" s="853" t="s">
        <v>1229</v>
      </c>
      <c r="F17" s="853"/>
      <c r="G17" s="55">
        <v>30</v>
      </c>
      <c r="H17" s="55">
        <v>4</v>
      </c>
      <c r="I17" s="58">
        <v>52</v>
      </c>
      <c r="J17" s="58">
        <v>4</v>
      </c>
      <c r="K17" s="55">
        <f t="shared" si="0"/>
        <v>34</v>
      </c>
      <c r="L17" s="58">
        <f t="shared" si="1"/>
        <v>56</v>
      </c>
      <c r="M17" s="52">
        <f t="shared" si="2"/>
        <v>90</v>
      </c>
      <c r="O17" s="2" t="e">
        <f>#REF!*K17</f>
        <v>#REF!</v>
      </c>
      <c r="P17" s="2" t="e">
        <f>#REF!*L17</f>
        <v>#REF!</v>
      </c>
      <c r="Q17" s="2" t="e">
        <f t="shared" si="3"/>
        <v>#REF!</v>
      </c>
    </row>
    <row r="18" spans="2:17" ht="31.5" customHeight="1" x14ac:dyDescent="0.25">
      <c r="B18" s="51">
        <v>16</v>
      </c>
      <c r="C18" s="852" t="s">
        <v>1567</v>
      </c>
      <c r="D18" s="852"/>
      <c r="E18" s="853" t="s">
        <v>1230</v>
      </c>
      <c r="F18" s="853"/>
      <c r="G18" s="55">
        <v>20</v>
      </c>
      <c r="H18" s="55">
        <v>4</v>
      </c>
      <c r="I18" s="58">
        <v>44</v>
      </c>
      <c r="J18" s="58">
        <v>4</v>
      </c>
      <c r="K18" s="55">
        <f t="shared" si="0"/>
        <v>24</v>
      </c>
      <c r="L18" s="58">
        <f t="shared" si="1"/>
        <v>48</v>
      </c>
      <c r="M18" s="52">
        <f t="shared" si="2"/>
        <v>72</v>
      </c>
      <c r="O18" s="2" t="e">
        <f>#REF!*K18</f>
        <v>#REF!</v>
      </c>
      <c r="P18" s="2" t="e">
        <f>#REF!*L18</f>
        <v>#REF!</v>
      </c>
      <c r="Q18" s="2" t="e">
        <f t="shared" si="3"/>
        <v>#REF!</v>
      </c>
    </row>
    <row r="19" spans="2:17" ht="47.25" customHeight="1" x14ac:dyDescent="0.25">
      <c r="B19" s="51">
        <v>17</v>
      </c>
      <c r="C19" s="852" t="s">
        <v>1231</v>
      </c>
      <c r="D19" s="852"/>
      <c r="E19" s="853" t="s">
        <v>1232</v>
      </c>
      <c r="F19" s="853"/>
      <c r="G19" s="55">
        <v>32</v>
      </c>
      <c r="H19" s="55">
        <v>5</v>
      </c>
      <c r="I19" s="58">
        <v>36</v>
      </c>
      <c r="J19" s="58">
        <v>5</v>
      </c>
      <c r="K19" s="55">
        <f t="shared" si="0"/>
        <v>37</v>
      </c>
      <c r="L19" s="58">
        <f t="shared" si="1"/>
        <v>41</v>
      </c>
      <c r="M19" s="52">
        <f t="shared" si="2"/>
        <v>78</v>
      </c>
      <c r="O19" s="2" t="e">
        <f>#REF!*K19</f>
        <v>#REF!</v>
      </c>
      <c r="P19" s="2" t="e">
        <f>#REF!*L19</f>
        <v>#REF!</v>
      </c>
      <c r="Q19" s="2" t="e">
        <f t="shared" si="3"/>
        <v>#REF!</v>
      </c>
    </row>
    <row r="20" spans="2:17" ht="31.5" customHeight="1" x14ac:dyDescent="0.25">
      <c r="B20" s="51">
        <v>18</v>
      </c>
      <c r="C20" s="852" t="s">
        <v>1233</v>
      </c>
      <c r="D20" s="852"/>
      <c r="E20" s="853" t="s">
        <v>1234</v>
      </c>
      <c r="F20" s="853"/>
      <c r="G20" s="55">
        <v>1</v>
      </c>
      <c r="H20" s="55">
        <v>4</v>
      </c>
      <c r="I20" s="58">
        <v>1</v>
      </c>
      <c r="J20" s="58">
        <v>4</v>
      </c>
      <c r="K20" s="55">
        <f t="shared" si="0"/>
        <v>5</v>
      </c>
      <c r="L20" s="58">
        <f t="shared" si="1"/>
        <v>5</v>
      </c>
      <c r="M20" s="52">
        <f t="shared" si="2"/>
        <v>10</v>
      </c>
      <c r="O20" s="2" t="e">
        <f>#REF!*K20</f>
        <v>#REF!</v>
      </c>
      <c r="P20" s="2" t="e">
        <f>#REF!*L20</f>
        <v>#REF!</v>
      </c>
      <c r="Q20" s="2" t="e">
        <f t="shared" si="3"/>
        <v>#REF!</v>
      </c>
    </row>
    <row r="21" spans="2:17" ht="31.5" customHeight="1" x14ac:dyDescent="0.25">
      <c r="B21" s="51">
        <v>19</v>
      </c>
      <c r="C21" s="852" t="s">
        <v>1235</v>
      </c>
      <c r="D21" s="852"/>
      <c r="E21" s="853" t="s">
        <v>1236</v>
      </c>
      <c r="F21" s="853"/>
      <c r="G21" s="55">
        <v>16</v>
      </c>
      <c r="H21" s="55"/>
      <c r="I21" s="58">
        <v>16</v>
      </c>
      <c r="J21" s="58"/>
      <c r="K21" s="55">
        <f t="shared" si="0"/>
        <v>16</v>
      </c>
      <c r="L21" s="58">
        <f t="shared" si="1"/>
        <v>16</v>
      </c>
      <c r="M21" s="52">
        <f t="shared" si="2"/>
        <v>32</v>
      </c>
      <c r="O21" s="2" t="e">
        <f>#REF!*K21</f>
        <v>#REF!</v>
      </c>
      <c r="P21" s="2" t="e">
        <f>#REF!*L21</f>
        <v>#REF!</v>
      </c>
      <c r="Q21" s="2" t="e">
        <f t="shared" si="3"/>
        <v>#REF!</v>
      </c>
    </row>
    <row r="22" spans="2:17" ht="31.5" customHeight="1" x14ac:dyDescent="0.25">
      <c r="B22" s="51">
        <v>20</v>
      </c>
      <c r="C22" s="852" t="s">
        <v>1237</v>
      </c>
      <c r="D22" s="852"/>
      <c r="E22" s="853" t="s">
        <v>1238</v>
      </c>
      <c r="F22" s="853"/>
      <c r="G22" s="55">
        <v>60</v>
      </c>
      <c r="H22" s="55"/>
      <c r="I22" s="58">
        <v>216</v>
      </c>
      <c r="J22" s="58"/>
      <c r="K22" s="55">
        <f t="shared" si="0"/>
        <v>60</v>
      </c>
      <c r="L22" s="58">
        <f t="shared" si="1"/>
        <v>216</v>
      </c>
      <c r="M22" s="52">
        <f t="shared" si="2"/>
        <v>276</v>
      </c>
      <c r="O22" s="2" t="e">
        <f>#REF!*K22</f>
        <v>#REF!</v>
      </c>
      <c r="P22" s="2" t="e">
        <f>#REF!*L22</f>
        <v>#REF!</v>
      </c>
      <c r="Q22" s="2" t="e">
        <f t="shared" si="3"/>
        <v>#REF!</v>
      </c>
    </row>
    <row r="23" spans="2:17" ht="31.5" customHeight="1" x14ac:dyDescent="0.25">
      <c r="B23" s="51">
        <v>21</v>
      </c>
      <c r="C23" s="852" t="s">
        <v>1239</v>
      </c>
      <c r="D23" s="852"/>
      <c r="E23" s="853" t="s">
        <v>1240</v>
      </c>
      <c r="F23" s="853"/>
      <c r="G23" s="55">
        <v>1</v>
      </c>
      <c r="H23" s="55"/>
      <c r="I23" s="58">
        <v>1</v>
      </c>
      <c r="J23" s="58"/>
      <c r="K23" s="55">
        <f t="shared" si="0"/>
        <v>1</v>
      </c>
      <c r="L23" s="58">
        <f t="shared" si="1"/>
        <v>1</v>
      </c>
      <c r="M23" s="52">
        <f t="shared" si="2"/>
        <v>2</v>
      </c>
      <c r="O23" s="2" t="e">
        <f>#REF!*K23</f>
        <v>#REF!</v>
      </c>
      <c r="P23" s="2" t="e">
        <f>#REF!*L23</f>
        <v>#REF!</v>
      </c>
      <c r="Q23" s="2" t="e">
        <f t="shared" si="3"/>
        <v>#REF!</v>
      </c>
    </row>
    <row r="24" spans="2:17" ht="15.75" x14ac:dyDescent="0.25">
      <c r="B24" s="51">
        <v>22</v>
      </c>
      <c r="C24" s="852" t="s">
        <v>1241</v>
      </c>
      <c r="D24" s="852"/>
      <c r="E24" s="853" t="s">
        <v>1242</v>
      </c>
      <c r="F24" s="853"/>
      <c r="G24" s="55">
        <v>20</v>
      </c>
      <c r="H24" s="55">
        <v>6</v>
      </c>
      <c r="I24" s="58">
        <v>29</v>
      </c>
      <c r="J24" s="58">
        <v>6</v>
      </c>
      <c r="K24" s="55">
        <f t="shared" si="0"/>
        <v>26</v>
      </c>
      <c r="L24" s="58">
        <f t="shared" si="1"/>
        <v>35</v>
      </c>
      <c r="M24" s="52">
        <f t="shared" si="2"/>
        <v>61</v>
      </c>
      <c r="O24" s="2" t="e">
        <f>#REF!*K24</f>
        <v>#REF!</v>
      </c>
      <c r="P24" s="2" t="e">
        <f>#REF!*L24</f>
        <v>#REF!</v>
      </c>
      <c r="Q24" s="2" t="e">
        <f t="shared" si="3"/>
        <v>#REF!</v>
      </c>
    </row>
    <row r="25" spans="2:17" ht="15.75" x14ac:dyDescent="0.25">
      <c r="B25" s="51">
        <v>23</v>
      </c>
      <c r="C25" s="852" t="s">
        <v>1243</v>
      </c>
      <c r="D25" s="852"/>
      <c r="E25" s="853" t="s">
        <v>1244</v>
      </c>
      <c r="F25" s="853"/>
      <c r="G25" s="55">
        <v>25</v>
      </c>
      <c r="H25" s="55">
        <v>4</v>
      </c>
      <c r="I25" s="58">
        <v>37</v>
      </c>
      <c r="J25" s="58">
        <v>4</v>
      </c>
      <c r="K25" s="55">
        <f t="shared" si="0"/>
        <v>29</v>
      </c>
      <c r="L25" s="58">
        <f t="shared" si="1"/>
        <v>41</v>
      </c>
      <c r="M25" s="52">
        <f t="shared" si="2"/>
        <v>70</v>
      </c>
      <c r="O25" s="2" t="e">
        <f>#REF!*K25</f>
        <v>#REF!</v>
      </c>
      <c r="P25" s="2" t="e">
        <f>#REF!*L25</f>
        <v>#REF!</v>
      </c>
      <c r="Q25" s="2" t="e">
        <f t="shared" si="3"/>
        <v>#REF!</v>
      </c>
    </row>
    <row r="26" spans="2:17" ht="15.75" x14ac:dyDescent="0.25">
      <c r="B26" s="51">
        <v>24</v>
      </c>
      <c r="C26" s="852" t="s">
        <v>1245</v>
      </c>
      <c r="D26" s="852"/>
      <c r="E26" s="853" t="s">
        <v>1246</v>
      </c>
      <c r="F26" s="853"/>
      <c r="G26" s="55">
        <v>1</v>
      </c>
      <c r="H26" s="55"/>
      <c r="I26" s="58">
        <v>1</v>
      </c>
      <c r="J26" s="58"/>
      <c r="K26" s="55">
        <f t="shared" si="0"/>
        <v>1</v>
      </c>
      <c r="L26" s="58">
        <f t="shared" si="1"/>
        <v>1</v>
      </c>
      <c r="M26" s="52">
        <f t="shared" si="2"/>
        <v>2</v>
      </c>
      <c r="N26" s="67">
        <v>0.1</v>
      </c>
      <c r="O26" s="2">
        <f t="shared" ref="O26:O67" si="4">N26*K26</f>
        <v>0.1</v>
      </c>
      <c r="P26" s="2">
        <f t="shared" ref="P26:P67" si="5">N26*L26</f>
        <v>0.1</v>
      </c>
      <c r="Q26" s="2">
        <f t="shared" si="3"/>
        <v>0.2</v>
      </c>
    </row>
    <row r="27" spans="2:17" ht="47.25" customHeight="1" x14ac:dyDescent="0.25">
      <c r="B27" s="51">
        <v>25</v>
      </c>
      <c r="C27" s="852" t="s">
        <v>1247</v>
      </c>
      <c r="D27" s="852"/>
      <c r="E27" s="853" t="s">
        <v>1248</v>
      </c>
      <c r="F27" s="853"/>
      <c r="G27" s="55">
        <v>1</v>
      </c>
      <c r="H27" s="55"/>
      <c r="I27" s="58">
        <v>1</v>
      </c>
      <c r="J27" s="58"/>
      <c r="K27" s="55">
        <f t="shared" si="0"/>
        <v>1</v>
      </c>
      <c r="L27" s="58">
        <f t="shared" si="1"/>
        <v>1</v>
      </c>
      <c r="M27" s="52">
        <f t="shared" si="2"/>
        <v>2</v>
      </c>
      <c r="N27" s="68">
        <v>63.75</v>
      </c>
      <c r="O27" s="2">
        <f t="shared" si="4"/>
        <v>63.75</v>
      </c>
      <c r="P27" s="2">
        <f t="shared" si="5"/>
        <v>63.75</v>
      </c>
      <c r="Q27" s="2">
        <f t="shared" si="3"/>
        <v>127.5</v>
      </c>
    </row>
    <row r="28" spans="2:17" ht="15.75" x14ac:dyDescent="0.25">
      <c r="B28" s="51">
        <v>26</v>
      </c>
      <c r="C28" s="852" t="s">
        <v>1249</v>
      </c>
      <c r="D28" s="852"/>
      <c r="E28" s="853" t="s">
        <v>1250</v>
      </c>
      <c r="F28" s="853"/>
      <c r="G28" s="55">
        <v>21</v>
      </c>
      <c r="H28" s="55"/>
      <c r="I28" s="58">
        <v>23</v>
      </c>
      <c r="J28" s="58"/>
      <c r="K28" s="55">
        <f t="shared" si="0"/>
        <v>21</v>
      </c>
      <c r="L28" s="58">
        <f t="shared" si="1"/>
        <v>23</v>
      </c>
      <c r="M28" s="52">
        <f t="shared" si="2"/>
        <v>44</v>
      </c>
      <c r="N28" s="68">
        <v>23.07</v>
      </c>
      <c r="O28" s="2">
        <f t="shared" si="4"/>
        <v>484.47</v>
      </c>
      <c r="P28" s="2">
        <f t="shared" si="5"/>
        <v>530.61</v>
      </c>
      <c r="Q28" s="2">
        <f t="shared" si="3"/>
        <v>1015.08</v>
      </c>
    </row>
    <row r="29" spans="2:17" ht="31.5" customHeight="1" x14ac:dyDescent="0.25">
      <c r="B29" s="51">
        <v>27</v>
      </c>
      <c r="C29" s="852" t="s">
        <v>1251</v>
      </c>
      <c r="D29" s="852"/>
      <c r="E29" s="853" t="s">
        <v>1252</v>
      </c>
      <c r="F29" s="853"/>
      <c r="G29" s="55">
        <v>1</v>
      </c>
      <c r="H29" s="55"/>
      <c r="I29" s="58">
        <v>1</v>
      </c>
      <c r="J29" s="58"/>
      <c r="K29" s="55">
        <f t="shared" si="0"/>
        <v>1</v>
      </c>
      <c r="L29" s="58">
        <f t="shared" si="1"/>
        <v>1</v>
      </c>
      <c r="M29" s="52">
        <f t="shared" si="2"/>
        <v>2</v>
      </c>
      <c r="N29" s="68">
        <v>20</v>
      </c>
      <c r="O29" s="2">
        <f t="shared" si="4"/>
        <v>20</v>
      </c>
      <c r="P29" s="2">
        <f t="shared" si="5"/>
        <v>20</v>
      </c>
      <c r="Q29" s="2">
        <f t="shared" si="3"/>
        <v>40</v>
      </c>
    </row>
    <row r="30" spans="2:17" ht="31.5" customHeight="1" x14ac:dyDescent="0.25">
      <c r="B30" s="51">
        <v>28</v>
      </c>
      <c r="C30" s="852" t="s">
        <v>1253</v>
      </c>
      <c r="D30" s="852"/>
      <c r="E30" s="853" t="s">
        <v>1254</v>
      </c>
      <c r="F30" s="853"/>
      <c r="G30" s="55">
        <v>15</v>
      </c>
      <c r="H30" s="55">
        <v>4</v>
      </c>
      <c r="I30" s="58">
        <v>24</v>
      </c>
      <c r="J30" s="58">
        <v>4</v>
      </c>
      <c r="K30" s="55">
        <f t="shared" si="0"/>
        <v>19</v>
      </c>
      <c r="L30" s="58">
        <f t="shared" si="1"/>
        <v>28</v>
      </c>
      <c r="M30" s="52">
        <f t="shared" si="2"/>
        <v>47</v>
      </c>
      <c r="N30" s="68">
        <v>4.5999999999999996</v>
      </c>
      <c r="O30" s="2">
        <f t="shared" si="4"/>
        <v>87.399999999999991</v>
      </c>
      <c r="P30" s="2">
        <f t="shared" si="5"/>
        <v>128.79999999999998</v>
      </c>
      <c r="Q30" s="2">
        <f t="shared" si="3"/>
        <v>216.2</v>
      </c>
    </row>
    <row r="31" spans="2:17" ht="47.25" customHeight="1" x14ac:dyDescent="0.25">
      <c r="B31" s="51">
        <v>29</v>
      </c>
      <c r="C31" s="852" t="s">
        <v>1261</v>
      </c>
      <c r="D31" s="852"/>
      <c r="E31" s="853" t="s">
        <v>1262</v>
      </c>
      <c r="F31" s="853"/>
      <c r="G31" s="55">
        <v>75</v>
      </c>
      <c r="H31" s="55"/>
      <c r="I31" s="58">
        <v>85</v>
      </c>
      <c r="J31" s="58"/>
      <c r="K31" s="55">
        <f t="shared" si="0"/>
        <v>75</v>
      </c>
      <c r="L31" s="58">
        <f t="shared" si="1"/>
        <v>85</v>
      </c>
      <c r="M31" s="52">
        <f t="shared" si="2"/>
        <v>160</v>
      </c>
      <c r="N31" s="68">
        <v>0.9</v>
      </c>
      <c r="O31" s="2">
        <f t="shared" si="4"/>
        <v>67.5</v>
      </c>
      <c r="P31" s="2">
        <f t="shared" si="5"/>
        <v>76.5</v>
      </c>
      <c r="Q31" s="2">
        <f t="shared" si="3"/>
        <v>144</v>
      </c>
    </row>
    <row r="32" spans="2:17" ht="31.5" customHeight="1" x14ac:dyDescent="0.25">
      <c r="B32" s="51">
        <v>30</v>
      </c>
      <c r="C32" s="852" t="s">
        <v>1263</v>
      </c>
      <c r="D32" s="852"/>
      <c r="E32" s="853" t="s">
        <v>1264</v>
      </c>
      <c r="F32" s="853"/>
      <c r="G32" s="55">
        <v>5</v>
      </c>
      <c r="H32" s="55"/>
      <c r="I32" s="58">
        <v>10</v>
      </c>
      <c r="J32" s="58"/>
      <c r="K32" s="55">
        <f t="shared" si="0"/>
        <v>5</v>
      </c>
      <c r="L32" s="58">
        <f t="shared" si="1"/>
        <v>10</v>
      </c>
      <c r="M32" s="52">
        <f t="shared" si="2"/>
        <v>15</v>
      </c>
      <c r="N32" s="68">
        <v>47.14</v>
      </c>
      <c r="O32" s="2">
        <f t="shared" si="4"/>
        <v>235.7</v>
      </c>
      <c r="P32" s="2">
        <f t="shared" si="5"/>
        <v>471.4</v>
      </c>
      <c r="Q32" s="2">
        <f t="shared" si="3"/>
        <v>707.09999999999991</v>
      </c>
    </row>
    <row r="33" spans="2:17" ht="31.5" customHeight="1" x14ac:dyDescent="0.25">
      <c r="B33" s="51">
        <v>31</v>
      </c>
      <c r="C33" s="852" t="s">
        <v>1265</v>
      </c>
      <c r="D33" s="852"/>
      <c r="E33" s="853" t="s">
        <v>1266</v>
      </c>
      <c r="F33" s="853"/>
      <c r="G33" s="55">
        <v>5</v>
      </c>
      <c r="H33" s="55"/>
      <c r="I33" s="58">
        <v>10</v>
      </c>
      <c r="J33" s="58"/>
      <c r="K33" s="55">
        <f t="shared" si="0"/>
        <v>5</v>
      </c>
      <c r="L33" s="58">
        <f t="shared" si="1"/>
        <v>10</v>
      </c>
      <c r="M33" s="52">
        <f t="shared" si="2"/>
        <v>15</v>
      </c>
      <c r="N33" s="68">
        <v>47.14</v>
      </c>
      <c r="O33" s="2">
        <f t="shared" si="4"/>
        <v>235.7</v>
      </c>
      <c r="P33" s="2">
        <f t="shared" si="5"/>
        <v>471.4</v>
      </c>
      <c r="Q33" s="2">
        <f t="shared" si="3"/>
        <v>707.09999999999991</v>
      </c>
    </row>
    <row r="34" spans="2:17" ht="31.5" customHeight="1" x14ac:dyDescent="0.25">
      <c r="B34" s="51">
        <v>32</v>
      </c>
      <c r="C34" s="852" t="s">
        <v>1267</v>
      </c>
      <c r="D34" s="852"/>
      <c r="E34" s="853" t="s">
        <v>1268</v>
      </c>
      <c r="F34" s="853"/>
      <c r="G34" s="55">
        <v>1</v>
      </c>
      <c r="H34" s="55"/>
      <c r="I34" s="58">
        <v>1</v>
      </c>
      <c r="J34" s="58"/>
      <c r="K34" s="55">
        <f t="shared" si="0"/>
        <v>1</v>
      </c>
      <c r="L34" s="58">
        <f t="shared" si="1"/>
        <v>1</v>
      </c>
      <c r="M34" s="52">
        <f t="shared" si="2"/>
        <v>2</v>
      </c>
      <c r="N34" s="68">
        <v>5.49</v>
      </c>
      <c r="O34" s="2">
        <f t="shared" si="4"/>
        <v>5.49</v>
      </c>
      <c r="P34" s="2">
        <f t="shared" si="5"/>
        <v>5.49</v>
      </c>
      <c r="Q34" s="2">
        <f t="shared" si="3"/>
        <v>10.98</v>
      </c>
    </row>
    <row r="35" spans="2:17" ht="31.5" customHeight="1" x14ac:dyDescent="0.25">
      <c r="B35" s="51">
        <v>33</v>
      </c>
      <c r="C35" s="852" t="s">
        <v>1269</v>
      </c>
      <c r="D35" s="852"/>
      <c r="E35" s="853" t="s">
        <v>1270</v>
      </c>
      <c r="F35" s="853"/>
      <c r="G35" s="55">
        <v>1</v>
      </c>
      <c r="H35" s="55"/>
      <c r="I35" s="58">
        <v>1</v>
      </c>
      <c r="J35" s="58"/>
      <c r="K35" s="55">
        <f t="shared" ref="K35:K67" si="6">G35+H35</f>
        <v>1</v>
      </c>
      <c r="L35" s="58">
        <f t="shared" ref="L35:L67" si="7">I35+J35</f>
        <v>1</v>
      </c>
      <c r="M35" s="52">
        <f t="shared" ref="M35:M66" si="8">K35+L35</f>
        <v>2</v>
      </c>
      <c r="N35" s="68">
        <v>3.59</v>
      </c>
      <c r="O35" s="2">
        <f t="shared" si="4"/>
        <v>3.59</v>
      </c>
      <c r="P35" s="2">
        <f t="shared" si="5"/>
        <v>3.59</v>
      </c>
      <c r="Q35" s="2">
        <f t="shared" si="3"/>
        <v>7.18</v>
      </c>
    </row>
    <row r="36" spans="2:17" ht="31.5" customHeight="1" x14ac:dyDescent="0.25">
      <c r="B36" s="51">
        <v>34</v>
      </c>
      <c r="C36" s="852" t="s">
        <v>1269</v>
      </c>
      <c r="D36" s="852"/>
      <c r="E36" s="853" t="s">
        <v>1271</v>
      </c>
      <c r="F36" s="853"/>
      <c r="G36" s="55">
        <v>1</v>
      </c>
      <c r="H36" s="55"/>
      <c r="I36" s="58">
        <v>1</v>
      </c>
      <c r="J36" s="58"/>
      <c r="K36" s="55">
        <f t="shared" si="6"/>
        <v>1</v>
      </c>
      <c r="L36" s="58">
        <f t="shared" si="7"/>
        <v>1</v>
      </c>
      <c r="M36" s="52">
        <f t="shared" si="8"/>
        <v>2</v>
      </c>
      <c r="N36" s="68">
        <v>5.15</v>
      </c>
      <c r="O36" s="2">
        <f t="shared" si="4"/>
        <v>5.15</v>
      </c>
      <c r="P36" s="2">
        <f t="shared" si="5"/>
        <v>5.15</v>
      </c>
      <c r="Q36" s="2">
        <f t="shared" si="3"/>
        <v>10.3</v>
      </c>
    </row>
    <row r="37" spans="2:17" ht="15.75" x14ac:dyDescent="0.25">
      <c r="B37" s="51">
        <v>35</v>
      </c>
      <c r="C37" s="852" t="s">
        <v>1272</v>
      </c>
      <c r="D37" s="852"/>
      <c r="E37" s="853" t="s">
        <v>1273</v>
      </c>
      <c r="F37" s="853"/>
      <c r="G37" s="55">
        <v>10</v>
      </c>
      <c r="H37" s="55"/>
      <c r="I37" s="58">
        <v>26</v>
      </c>
      <c r="J37" s="58"/>
      <c r="K37" s="55">
        <f t="shared" si="6"/>
        <v>10</v>
      </c>
      <c r="L37" s="58">
        <f t="shared" si="7"/>
        <v>26</v>
      </c>
      <c r="M37" s="52">
        <f t="shared" si="8"/>
        <v>36</v>
      </c>
      <c r="N37" s="68">
        <v>3.06</v>
      </c>
      <c r="O37" s="2">
        <f t="shared" si="4"/>
        <v>30.6</v>
      </c>
      <c r="P37" s="2">
        <f t="shared" si="5"/>
        <v>79.56</v>
      </c>
      <c r="Q37" s="2">
        <f t="shared" si="3"/>
        <v>110.16</v>
      </c>
    </row>
    <row r="38" spans="2:17" ht="15.75" x14ac:dyDescent="0.25">
      <c r="B38" s="51">
        <v>36</v>
      </c>
      <c r="C38" s="852" t="s">
        <v>1278</v>
      </c>
      <c r="D38" s="852"/>
      <c r="E38" s="853" t="s">
        <v>1279</v>
      </c>
      <c r="F38" s="853"/>
      <c r="G38" s="55">
        <v>1</v>
      </c>
      <c r="H38" s="55"/>
      <c r="I38" s="58">
        <v>1</v>
      </c>
      <c r="J38" s="58"/>
      <c r="K38" s="55">
        <f t="shared" si="6"/>
        <v>1</v>
      </c>
      <c r="L38" s="58">
        <f t="shared" si="7"/>
        <v>1</v>
      </c>
      <c r="M38" s="52">
        <f t="shared" si="8"/>
        <v>2</v>
      </c>
      <c r="N38" s="68">
        <v>5.31</v>
      </c>
      <c r="O38" s="2">
        <f t="shared" si="4"/>
        <v>5.31</v>
      </c>
      <c r="P38" s="2">
        <f t="shared" si="5"/>
        <v>5.31</v>
      </c>
      <c r="Q38" s="2">
        <f t="shared" si="3"/>
        <v>10.62</v>
      </c>
    </row>
    <row r="39" spans="2:17" ht="15.75" x14ac:dyDescent="0.25">
      <c r="B39" s="51">
        <v>37</v>
      </c>
      <c r="C39" s="853" t="s">
        <v>1280</v>
      </c>
      <c r="D39" s="853"/>
      <c r="E39" s="853" t="s">
        <v>1281</v>
      </c>
      <c r="F39" s="853"/>
      <c r="G39" s="55">
        <v>80</v>
      </c>
      <c r="H39" s="55"/>
      <c r="I39" s="58">
        <v>390</v>
      </c>
      <c r="J39" s="58"/>
      <c r="K39" s="55">
        <f t="shared" si="6"/>
        <v>80</v>
      </c>
      <c r="L39" s="58">
        <f t="shared" si="7"/>
        <v>390</v>
      </c>
      <c r="M39" s="52">
        <f t="shared" si="8"/>
        <v>470</v>
      </c>
      <c r="N39" s="68">
        <v>20.74</v>
      </c>
      <c r="O39" s="2">
        <f t="shared" si="4"/>
        <v>1659.1999999999998</v>
      </c>
      <c r="P39" s="2">
        <f t="shared" si="5"/>
        <v>8088.5999999999995</v>
      </c>
      <c r="Q39" s="2">
        <f t="shared" si="3"/>
        <v>9747.7999999999993</v>
      </c>
    </row>
    <row r="40" spans="2:17" ht="47.25" customHeight="1" x14ac:dyDescent="0.25">
      <c r="B40" s="51">
        <v>38</v>
      </c>
      <c r="C40" s="852" t="s">
        <v>1284</v>
      </c>
      <c r="D40" s="852"/>
      <c r="E40" s="853" t="s">
        <v>1285</v>
      </c>
      <c r="F40" s="853"/>
      <c r="G40" s="55">
        <v>1</v>
      </c>
      <c r="H40" s="55"/>
      <c r="I40" s="58">
        <v>1</v>
      </c>
      <c r="J40" s="58"/>
      <c r="K40" s="55">
        <f t="shared" si="6"/>
        <v>1</v>
      </c>
      <c r="L40" s="58">
        <f t="shared" si="7"/>
        <v>1</v>
      </c>
      <c r="M40" s="52">
        <f t="shared" si="8"/>
        <v>2</v>
      </c>
      <c r="N40" s="68">
        <v>4.76</v>
      </c>
      <c r="O40" s="2">
        <f t="shared" si="4"/>
        <v>4.76</v>
      </c>
      <c r="P40" s="2">
        <f t="shared" si="5"/>
        <v>4.76</v>
      </c>
      <c r="Q40" s="2">
        <f t="shared" si="3"/>
        <v>9.52</v>
      </c>
    </row>
    <row r="41" spans="2:17" ht="31.5" customHeight="1" x14ac:dyDescent="0.25">
      <c r="B41" s="51">
        <v>39</v>
      </c>
      <c r="C41" s="852" t="s">
        <v>1286</v>
      </c>
      <c r="D41" s="852"/>
      <c r="E41" s="853" t="s">
        <v>1287</v>
      </c>
      <c r="F41" s="853"/>
      <c r="G41" s="55">
        <v>40</v>
      </c>
      <c r="H41" s="55"/>
      <c r="I41" s="58">
        <v>92</v>
      </c>
      <c r="J41" s="58"/>
      <c r="K41" s="55">
        <f t="shared" si="6"/>
        <v>40</v>
      </c>
      <c r="L41" s="58">
        <f t="shared" si="7"/>
        <v>92</v>
      </c>
      <c r="M41" s="52">
        <f t="shared" si="8"/>
        <v>132</v>
      </c>
      <c r="N41" s="68">
        <v>4.7699999999999996</v>
      </c>
      <c r="O41" s="2">
        <f t="shared" si="4"/>
        <v>190.79999999999998</v>
      </c>
      <c r="P41" s="2">
        <f t="shared" si="5"/>
        <v>438.84</v>
      </c>
      <c r="Q41" s="2">
        <f t="shared" si="3"/>
        <v>629.64</v>
      </c>
    </row>
    <row r="42" spans="2:17" ht="31.5" customHeight="1" x14ac:dyDescent="0.25">
      <c r="B42" s="51">
        <v>40</v>
      </c>
      <c r="C42" s="852" t="s">
        <v>1286</v>
      </c>
      <c r="D42" s="852"/>
      <c r="E42" s="853" t="s">
        <v>1288</v>
      </c>
      <c r="F42" s="853"/>
      <c r="G42" s="55">
        <v>40</v>
      </c>
      <c r="H42" s="55"/>
      <c r="I42" s="58">
        <v>92</v>
      </c>
      <c r="J42" s="58"/>
      <c r="K42" s="55">
        <f t="shared" si="6"/>
        <v>40</v>
      </c>
      <c r="L42" s="58">
        <f t="shared" si="7"/>
        <v>92</v>
      </c>
      <c r="M42" s="52">
        <f t="shared" si="8"/>
        <v>132</v>
      </c>
      <c r="N42" s="68">
        <v>3.38</v>
      </c>
      <c r="O42" s="2">
        <f t="shared" si="4"/>
        <v>135.19999999999999</v>
      </c>
      <c r="P42" s="2">
        <f t="shared" si="5"/>
        <v>310.95999999999998</v>
      </c>
      <c r="Q42" s="2">
        <f t="shared" si="3"/>
        <v>446.15999999999997</v>
      </c>
    </row>
    <row r="43" spans="2:17" ht="31.5" customHeight="1" x14ac:dyDescent="0.25">
      <c r="B43" s="51">
        <v>41</v>
      </c>
      <c r="C43" s="852" t="s">
        <v>1286</v>
      </c>
      <c r="D43" s="852"/>
      <c r="E43" s="853" t="s">
        <v>1289</v>
      </c>
      <c r="F43" s="853"/>
      <c r="G43" s="55">
        <v>40</v>
      </c>
      <c r="H43" s="55"/>
      <c r="I43" s="58">
        <v>92</v>
      </c>
      <c r="J43" s="58"/>
      <c r="K43" s="55">
        <f t="shared" si="6"/>
        <v>40</v>
      </c>
      <c r="L43" s="58">
        <f t="shared" si="7"/>
        <v>92</v>
      </c>
      <c r="M43" s="52">
        <f t="shared" si="8"/>
        <v>132</v>
      </c>
      <c r="N43" s="68">
        <v>2.35</v>
      </c>
      <c r="O43" s="2">
        <f t="shared" si="4"/>
        <v>94</v>
      </c>
      <c r="P43" s="2">
        <f t="shared" si="5"/>
        <v>216.20000000000002</v>
      </c>
      <c r="Q43" s="2">
        <f t="shared" si="3"/>
        <v>310.20000000000005</v>
      </c>
    </row>
    <row r="44" spans="2:17" ht="31.5" customHeight="1" x14ac:dyDescent="0.25">
      <c r="B44" s="51">
        <v>42</v>
      </c>
      <c r="C44" s="852" t="s">
        <v>1568</v>
      </c>
      <c r="D44" s="852"/>
      <c r="E44" s="853"/>
      <c r="F44" s="853"/>
      <c r="G44" s="55">
        <v>50</v>
      </c>
      <c r="H44" s="55"/>
      <c r="I44" s="58">
        <v>88</v>
      </c>
      <c r="J44" s="58"/>
      <c r="K44" s="55">
        <f t="shared" si="6"/>
        <v>50</v>
      </c>
      <c r="L44" s="58">
        <f t="shared" si="7"/>
        <v>88</v>
      </c>
      <c r="M44" s="52">
        <f t="shared" si="8"/>
        <v>138</v>
      </c>
      <c r="N44" s="68">
        <v>24.08</v>
      </c>
      <c r="O44" s="2">
        <f t="shared" si="4"/>
        <v>1204</v>
      </c>
      <c r="P44" s="2">
        <f t="shared" si="5"/>
        <v>2119.04</v>
      </c>
      <c r="Q44" s="2">
        <f t="shared" si="3"/>
        <v>3323.04</v>
      </c>
    </row>
    <row r="45" spans="2:17" ht="63" customHeight="1" x14ac:dyDescent="0.25">
      <c r="B45" s="51">
        <v>43</v>
      </c>
      <c r="C45" s="852" t="s">
        <v>1290</v>
      </c>
      <c r="D45" s="852"/>
      <c r="E45" s="853"/>
      <c r="F45" s="853"/>
      <c r="G45" s="55">
        <v>1</v>
      </c>
      <c r="H45" s="55"/>
      <c r="I45" s="58">
        <v>1</v>
      </c>
      <c r="J45" s="58"/>
      <c r="K45" s="55">
        <f t="shared" si="6"/>
        <v>1</v>
      </c>
      <c r="L45" s="58">
        <f t="shared" si="7"/>
        <v>1</v>
      </c>
      <c r="M45" s="52">
        <f t="shared" si="8"/>
        <v>2</v>
      </c>
      <c r="N45" s="68">
        <v>58.5</v>
      </c>
      <c r="O45" s="2">
        <f t="shared" si="4"/>
        <v>58.5</v>
      </c>
      <c r="P45" s="2">
        <f t="shared" si="5"/>
        <v>58.5</v>
      </c>
      <c r="Q45" s="2">
        <f t="shared" si="3"/>
        <v>117</v>
      </c>
    </row>
    <row r="46" spans="2:17" ht="15.75" x14ac:dyDescent="0.25">
      <c r="B46" s="51">
        <v>44</v>
      </c>
      <c r="C46" s="852" t="s">
        <v>1291</v>
      </c>
      <c r="D46" s="852"/>
      <c r="E46" s="853" t="s">
        <v>1292</v>
      </c>
      <c r="F46" s="853"/>
      <c r="G46" s="55">
        <v>1</v>
      </c>
      <c r="H46" s="55"/>
      <c r="I46" s="58">
        <v>1</v>
      </c>
      <c r="J46" s="58"/>
      <c r="K46" s="55">
        <f t="shared" si="6"/>
        <v>1</v>
      </c>
      <c r="L46" s="58">
        <f t="shared" si="7"/>
        <v>1</v>
      </c>
      <c r="M46" s="52">
        <f t="shared" si="8"/>
        <v>2</v>
      </c>
      <c r="N46" s="68">
        <v>17.59</v>
      </c>
      <c r="O46" s="2">
        <f t="shared" si="4"/>
        <v>17.59</v>
      </c>
      <c r="P46" s="2">
        <f t="shared" si="5"/>
        <v>17.59</v>
      </c>
      <c r="Q46" s="2">
        <f t="shared" si="3"/>
        <v>35.18</v>
      </c>
    </row>
    <row r="47" spans="2:17" ht="47.25" customHeight="1" x14ac:dyDescent="0.25">
      <c r="B47" s="51">
        <v>45</v>
      </c>
      <c r="C47" s="852" t="s">
        <v>1293</v>
      </c>
      <c r="D47" s="852"/>
      <c r="E47" s="853" t="s">
        <v>1294</v>
      </c>
      <c r="F47" s="853"/>
      <c r="G47" s="55">
        <v>4</v>
      </c>
      <c r="H47" s="55"/>
      <c r="I47" s="58">
        <v>9</v>
      </c>
      <c r="J47" s="58"/>
      <c r="K47" s="55">
        <f t="shared" si="6"/>
        <v>4</v>
      </c>
      <c r="L47" s="58">
        <f t="shared" si="7"/>
        <v>9</v>
      </c>
      <c r="M47" s="52">
        <f t="shared" si="8"/>
        <v>13</v>
      </c>
      <c r="N47" s="68">
        <v>142.38999999999999</v>
      </c>
      <c r="O47" s="2">
        <f t="shared" si="4"/>
        <v>569.55999999999995</v>
      </c>
      <c r="P47" s="2">
        <f t="shared" si="5"/>
        <v>1281.5099999999998</v>
      </c>
      <c r="Q47" s="2">
        <f t="shared" si="3"/>
        <v>1851.0699999999997</v>
      </c>
    </row>
    <row r="48" spans="2:17" ht="31.5" customHeight="1" x14ac:dyDescent="0.25">
      <c r="B48" s="51">
        <v>46</v>
      </c>
      <c r="C48" s="852" t="s">
        <v>1295</v>
      </c>
      <c r="D48" s="852"/>
      <c r="E48" s="853" t="s">
        <v>1296</v>
      </c>
      <c r="F48" s="853"/>
      <c r="G48" s="55">
        <v>1</v>
      </c>
      <c r="H48" s="55"/>
      <c r="I48" s="58">
        <v>1</v>
      </c>
      <c r="J48" s="58"/>
      <c r="K48" s="55">
        <f t="shared" si="6"/>
        <v>1</v>
      </c>
      <c r="L48" s="58">
        <f t="shared" si="7"/>
        <v>1</v>
      </c>
      <c r="M48" s="52">
        <f t="shared" si="8"/>
        <v>2</v>
      </c>
      <c r="N48" s="68">
        <v>2.62</v>
      </c>
      <c r="O48" s="2">
        <f t="shared" si="4"/>
        <v>2.62</v>
      </c>
      <c r="P48" s="2">
        <f t="shared" si="5"/>
        <v>2.62</v>
      </c>
      <c r="Q48" s="2">
        <f t="shared" si="3"/>
        <v>5.24</v>
      </c>
    </row>
    <row r="49" spans="2:17" ht="31.5" customHeight="1" x14ac:dyDescent="0.25">
      <c r="B49" s="51">
        <v>47</v>
      </c>
      <c r="C49" s="852" t="s">
        <v>1297</v>
      </c>
      <c r="D49" s="852"/>
      <c r="E49" s="853"/>
      <c r="F49" s="853"/>
      <c r="G49" s="55">
        <v>1</v>
      </c>
      <c r="H49" s="55"/>
      <c r="I49" s="58">
        <v>1</v>
      </c>
      <c r="J49" s="58"/>
      <c r="K49" s="55">
        <f t="shared" si="6"/>
        <v>1</v>
      </c>
      <c r="L49" s="58">
        <f t="shared" si="7"/>
        <v>1</v>
      </c>
      <c r="M49" s="52">
        <f t="shared" si="8"/>
        <v>2</v>
      </c>
      <c r="N49" s="67">
        <v>149.88</v>
      </c>
      <c r="O49" s="2">
        <f t="shared" si="4"/>
        <v>149.88</v>
      </c>
      <c r="P49" s="2">
        <f t="shared" si="5"/>
        <v>149.88</v>
      </c>
      <c r="Q49" s="2">
        <f t="shared" si="3"/>
        <v>299.76</v>
      </c>
    </row>
    <row r="50" spans="2:17" ht="31.5" customHeight="1" x14ac:dyDescent="0.25">
      <c r="B50" s="51">
        <v>48</v>
      </c>
      <c r="C50" s="852" t="s">
        <v>1298</v>
      </c>
      <c r="D50" s="852"/>
      <c r="E50" s="853"/>
      <c r="F50" s="853"/>
      <c r="G50" s="55">
        <v>1</v>
      </c>
      <c r="H50" s="55"/>
      <c r="I50" s="58">
        <v>1</v>
      </c>
      <c r="J50" s="58"/>
      <c r="K50" s="55">
        <f t="shared" si="6"/>
        <v>1</v>
      </c>
      <c r="L50" s="58">
        <f t="shared" si="7"/>
        <v>1</v>
      </c>
      <c r="M50" s="52">
        <f t="shared" si="8"/>
        <v>2</v>
      </c>
      <c r="N50" s="67">
        <v>154.74</v>
      </c>
      <c r="O50" s="2">
        <f t="shared" si="4"/>
        <v>154.74</v>
      </c>
      <c r="P50" s="2">
        <f t="shared" si="5"/>
        <v>154.74</v>
      </c>
      <c r="Q50" s="2">
        <f t="shared" si="3"/>
        <v>309.48</v>
      </c>
    </row>
    <row r="51" spans="2:17" ht="47.25" customHeight="1" x14ac:dyDescent="0.25">
      <c r="B51" s="51">
        <v>49</v>
      </c>
      <c r="C51" s="852" t="s">
        <v>1299</v>
      </c>
      <c r="D51" s="852"/>
      <c r="E51" s="853" t="s">
        <v>1300</v>
      </c>
      <c r="F51" s="853"/>
      <c r="G51" s="55">
        <v>1</v>
      </c>
      <c r="H51" s="55"/>
      <c r="I51" s="58">
        <v>1</v>
      </c>
      <c r="J51" s="58"/>
      <c r="K51" s="55">
        <f t="shared" si="6"/>
        <v>1</v>
      </c>
      <c r="L51" s="58">
        <f t="shared" si="7"/>
        <v>1</v>
      </c>
      <c r="M51" s="52">
        <f t="shared" si="8"/>
        <v>2</v>
      </c>
      <c r="N51" s="68">
        <v>11.53</v>
      </c>
      <c r="O51" s="2">
        <f t="shared" si="4"/>
        <v>11.53</v>
      </c>
      <c r="P51" s="2">
        <f t="shared" si="5"/>
        <v>11.53</v>
      </c>
      <c r="Q51" s="2">
        <f t="shared" si="3"/>
        <v>23.06</v>
      </c>
    </row>
    <row r="52" spans="2:17" ht="47.25" customHeight="1" x14ac:dyDescent="0.25">
      <c r="B52" s="51">
        <v>50</v>
      </c>
      <c r="C52" s="852" t="s">
        <v>1301</v>
      </c>
      <c r="D52" s="852"/>
      <c r="E52" s="853" t="s">
        <v>1302</v>
      </c>
      <c r="F52" s="853"/>
      <c r="G52" s="55">
        <v>1</v>
      </c>
      <c r="H52" s="55"/>
      <c r="I52" s="58">
        <v>1</v>
      </c>
      <c r="J52" s="58"/>
      <c r="K52" s="55">
        <f t="shared" si="6"/>
        <v>1</v>
      </c>
      <c r="L52" s="58">
        <f t="shared" si="7"/>
        <v>1</v>
      </c>
      <c r="M52" s="52">
        <f t="shared" si="8"/>
        <v>2</v>
      </c>
      <c r="N52" s="68">
        <v>11.53</v>
      </c>
      <c r="O52" s="2">
        <f t="shared" si="4"/>
        <v>11.53</v>
      </c>
      <c r="P52" s="2">
        <f t="shared" si="5"/>
        <v>11.53</v>
      </c>
      <c r="Q52" s="2">
        <f t="shared" si="3"/>
        <v>23.06</v>
      </c>
    </row>
    <row r="53" spans="2:17" ht="47.25" customHeight="1" x14ac:dyDescent="0.25">
      <c r="B53" s="51">
        <v>51</v>
      </c>
      <c r="C53" s="852" t="s">
        <v>1303</v>
      </c>
      <c r="D53" s="852"/>
      <c r="E53" s="853" t="s">
        <v>1304</v>
      </c>
      <c r="F53" s="853"/>
      <c r="G53" s="55">
        <v>1</v>
      </c>
      <c r="H53" s="55"/>
      <c r="I53" s="58">
        <v>1</v>
      </c>
      <c r="J53" s="58"/>
      <c r="K53" s="55">
        <f t="shared" si="6"/>
        <v>1</v>
      </c>
      <c r="L53" s="58">
        <f t="shared" si="7"/>
        <v>1</v>
      </c>
      <c r="M53" s="52">
        <f t="shared" si="8"/>
        <v>2</v>
      </c>
      <c r="N53" s="68">
        <v>11.53</v>
      </c>
      <c r="O53" s="2">
        <f t="shared" si="4"/>
        <v>11.53</v>
      </c>
      <c r="P53" s="2">
        <f t="shared" si="5"/>
        <v>11.53</v>
      </c>
      <c r="Q53" s="2">
        <f t="shared" si="3"/>
        <v>23.06</v>
      </c>
    </row>
    <row r="54" spans="2:17" ht="15.75" x14ac:dyDescent="0.25">
      <c r="B54" s="51">
        <v>52</v>
      </c>
      <c r="C54" s="852" t="s">
        <v>1305</v>
      </c>
      <c r="D54" s="852"/>
      <c r="E54" s="853" t="s">
        <v>1306</v>
      </c>
      <c r="F54" s="853"/>
      <c r="G54" s="55">
        <v>1</v>
      </c>
      <c r="H54" s="55"/>
      <c r="I54" s="58">
        <v>1</v>
      </c>
      <c r="J54" s="58"/>
      <c r="K54" s="55">
        <f t="shared" si="6"/>
        <v>1</v>
      </c>
      <c r="L54" s="58">
        <f t="shared" si="7"/>
        <v>1</v>
      </c>
      <c r="M54" s="52">
        <f t="shared" si="8"/>
        <v>2</v>
      </c>
      <c r="N54" s="67">
        <v>1.9</v>
      </c>
      <c r="O54" s="2">
        <f t="shared" si="4"/>
        <v>1.9</v>
      </c>
      <c r="P54" s="2">
        <f t="shared" si="5"/>
        <v>1.9</v>
      </c>
      <c r="Q54" s="2">
        <f t="shared" si="3"/>
        <v>3.8</v>
      </c>
    </row>
    <row r="55" spans="2:17" ht="15.75" x14ac:dyDescent="0.25">
      <c r="B55" s="51">
        <v>53</v>
      </c>
      <c r="C55" s="852" t="s">
        <v>1569</v>
      </c>
      <c r="D55" s="852"/>
      <c r="E55" s="853" t="s">
        <v>1570</v>
      </c>
      <c r="F55" s="853"/>
      <c r="G55" s="55">
        <v>2</v>
      </c>
      <c r="H55" s="55"/>
      <c r="I55" s="58">
        <v>0</v>
      </c>
      <c r="J55" s="58"/>
      <c r="K55" s="55">
        <f t="shared" si="6"/>
        <v>2</v>
      </c>
      <c r="L55" s="58">
        <f t="shared" si="7"/>
        <v>0</v>
      </c>
      <c r="M55" s="52">
        <f t="shared" si="8"/>
        <v>2</v>
      </c>
      <c r="N55" s="69">
        <v>3500</v>
      </c>
      <c r="O55" s="2">
        <f t="shared" si="4"/>
        <v>7000</v>
      </c>
      <c r="P55" s="2">
        <f t="shared" si="5"/>
        <v>0</v>
      </c>
      <c r="Q55" s="2">
        <f t="shared" si="3"/>
        <v>7000</v>
      </c>
    </row>
    <row r="56" spans="2:17" ht="15.75" x14ac:dyDescent="0.25">
      <c r="B56" s="51">
        <v>54</v>
      </c>
      <c r="C56" s="852" t="s">
        <v>1571</v>
      </c>
      <c r="D56" s="852"/>
      <c r="E56" s="853" t="s">
        <v>1572</v>
      </c>
      <c r="F56" s="853"/>
      <c r="G56" s="55">
        <v>2</v>
      </c>
      <c r="H56" s="55"/>
      <c r="I56" s="58">
        <v>0</v>
      </c>
      <c r="J56" s="58"/>
      <c r="K56" s="55">
        <f t="shared" si="6"/>
        <v>2</v>
      </c>
      <c r="L56" s="58">
        <f t="shared" si="7"/>
        <v>0</v>
      </c>
      <c r="M56" s="52">
        <f t="shared" si="8"/>
        <v>2</v>
      </c>
      <c r="N56" s="69">
        <v>3500</v>
      </c>
      <c r="O56" s="2">
        <f t="shared" si="4"/>
        <v>7000</v>
      </c>
      <c r="P56" s="2">
        <f t="shared" si="5"/>
        <v>0</v>
      </c>
      <c r="Q56" s="2">
        <f t="shared" si="3"/>
        <v>7000</v>
      </c>
    </row>
    <row r="57" spans="2:17" ht="47.25" customHeight="1" x14ac:dyDescent="0.25">
      <c r="B57" s="51">
        <v>55</v>
      </c>
      <c r="C57" s="852" t="s">
        <v>1573</v>
      </c>
      <c r="D57" s="852"/>
      <c r="E57" s="853" t="s">
        <v>1170</v>
      </c>
      <c r="F57" s="853"/>
      <c r="G57" s="55">
        <v>20</v>
      </c>
      <c r="H57" s="55"/>
      <c r="I57" s="58">
        <v>60</v>
      </c>
      <c r="J57" s="58"/>
      <c r="K57" s="55">
        <f t="shared" si="6"/>
        <v>20</v>
      </c>
      <c r="L57" s="58">
        <f t="shared" si="7"/>
        <v>60</v>
      </c>
      <c r="M57" s="52">
        <f t="shared" si="8"/>
        <v>80</v>
      </c>
      <c r="N57" s="70">
        <v>42.36</v>
      </c>
      <c r="O57" s="2">
        <f t="shared" si="4"/>
        <v>847.2</v>
      </c>
      <c r="P57" s="2">
        <f t="shared" si="5"/>
        <v>2541.6</v>
      </c>
      <c r="Q57" s="2">
        <f t="shared" si="3"/>
        <v>3388.8</v>
      </c>
    </row>
    <row r="58" spans="2:17" ht="47.25" customHeight="1" x14ac:dyDescent="0.25">
      <c r="B58" s="51">
        <v>56</v>
      </c>
      <c r="C58" s="852" t="s">
        <v>1574</v>
      </c>
      <c r="D58" s="852"/>
      <c r="E58" s="853" t="s">
        <v>1171</v>
      </c>
      <c r="F58" s="853"/>
      <c r="G58" s="55">
        <v>20</v>
      </c>
      <c r="H58" s="55"/>
      <c r="I58" s="58">
        <v>60</v>
      </c>
      <c r="J58" s="58"/>
      <c r="K58" s="55">
        <f t="shared" si="6"/>
        <v>20</v>
      </c>
      <c r="L58" s="58">
        <f t="shared" si="7"/>
        <v>60</v>
      </c>
      <c r="M58" s="52">
        <f t="shared" si="8"/>
        <v>80</v>
      </c>
      <c r="N58" s="70">
        <v>14.87</v>
      </c>
      <c r="O58" s="2">
        <f t="shared" si="4"/>
        <v>297.39999999999998</v>
      </c>
      <c r="P58" s="2">
        <f t="shared" si="5"/>
        <v>892.19999999999993</v>
      </c>
      <c r="Q58" s="2">
        <f t="shared" si="3"/>
        <v>1189.5999999999999</v>
      </c>
    </row>
    <row r="59" spans="2:17" ht="47.25" customHeight="1" x14ac:dyDescent="0.25">
      <c r="B59" s="51">
        <v>57</v>
      </c>
      <c r="C59" s="852" t="s">
        <v>1575</v>
      </c>
      <c r="D59" s="852"/>
      <c r="E59" s="853" t="s">
        <v>1172</v>
      </c>
      <c r="F59" s="853"/>
      <c r="G59" s="55">
        <v>30</v>
      </c>
      <c r="H59" s="55"/>
      <c r="I59" s="58">
        <v>60</v>
      </c>
      <c r="J59" s="58"/>
      <c r="K59" s="55">
        <f t="shared" si="6"/>
        <v>30</v>
      </c>
      <c r="L59" s="58">
        <f t="shared" si="7"/>
        <v>60</v>
      </c>
      <c r="M59" s="52">
        <f t="shared" si="8"/>
        <v>90</v>
      </c>
      <c r="N59" s="70">
        <v>28.39</v>
      </c>
      <c r="O59" s="2">
        <f t="shared" si="4"/>
        <v>851.7</v>
      </c>
      <c r="P59" s="2">
        <f t="shared" si="5"/>
        <v>1703.4</v>
      </c>
      <c r="Q59" s="2">
        <f t="shared" si="3"/>
        <v>2555.1000000000004</v>
      </c>
    </row>
    <row r="60" spans="2:17" ht="63" customHeight="1" x14ac:dyDescent="0.25">
      <c r="B60" s="51">
        <v>58</v>
      </c>
      <c r="C60" s="852" t="s">
        <v>1255</v>
      </c>
      <c r="D60" s="852"/>
      <c r="E60" s="853" t="s">
        <v>1256</v>
      </c>
      <c r="F60" s="853"/>
      <c r="G60" s="55">
        <v>30</v>
      </c>
      <c r="H60" s="55"/>
      <c r="I60" s="58">
        <v>50</v>
      </c>
      <c r="J60" s="58"/>
      <c r="K60" s="55">
        <f t="shared" si="6"/>
        <v>30</v>
      </c>
      <c r="L60" s="58">
        <f t="shared" si="7"/>
        <v>50</v>
      </c>
      <c r="M60" s="52">
        <f t="shared" si="8"/>
        <v>80</v>
      </c>
      <c r="N60" s="70">
        <v>33.08</v>
      </c>
      <c r="O60" s="2">
        <f t="shared" si="4"/>
        <v>992.4</v>
      </c>
      <c r="P60" s="2">
        <f t="shared" si="5"/>
        <v>1654</v>
      </c>
      <c r="Q60" s="2">
        <f t="shared" si="3"/>
        <v>2646.4</v>
      </c>
    </row>
    <row r="61" spans="2:17" ht="63" customHeight="1" x14ac:dyDescent="0.25">
      <c r="B61" s="51">
        <v>59</v>
      </c>
      <c r="C61" s="852" t="s">
        <v>1576</v>
      </c>
      <c r="D61" s="852"/>
      <c r="E61" s="853" t="s">
        <v>1257</v>
      </c>
      <c r="F61" s="853"/>
      <c r="G61" s="55">
        <v>50</v>
      </c>
      <c r="H61" s="55">
        <v>6</v>
      </c>
      <c r="I61" s="58">
        <v>100</v>
      </c>
      <c r="J61" s="58">
        <v>6</v>
      </c>
      <c r="K61" s="55">
        <f t="shared" si="6"/>
        <v>56</v>
      </c>
      <c r="L61" s="58">
        <f t="shared" si="7"/>
        <v>106</v>
      </c>
      <c r="M61" s="52">
        <f t="shared" si="8"/>
        <v>162</v>
      </c>
      <c r="N61" s="70">
        <v>54.17</v>
      </c>
      <c r="O61" s="2">
        <f t="shared" si="4"/>
        <v>3033.52</v>
      </c>
      <c r="P61" s="2">
        <f t="shared" si="5"/>
        <v>5742.02</v>
      </c>
      <c r="Q61" s="2">
        <f t="shared" si="3"/>
        <v>8775.5400000000009</v>
      </c>
    </row>
    <row r="62" spans="2:17" ht="63" customHeight="1" x14ac:dyDescent="0.25">
      <c r="B62" s="51">
        <v>60</v>
      </c>
      <c r="C62" s="852" t="s">
        <v>1258</v>
      </c>
      <c r="D62" s="852"/>
      <c r="E62" s="853" t="s">
        <v>1259</v>
      </c>
      <c r="F62" s="853"/>
      <c r="G62" s="55">
        <v>100</v>
      </c>
      <c r="H62" s="55"/>
      <c r="I62" s="58">
        <v>120</v>
      </c>
      <c r="J62" s="58"/>
      <c r="K62" s="55">
        <f t="shared" si="6"/>
        <v>100</v>
      </c>
      <c r="L62" s="58">
        <f t="shared" si="7"/>
        <v>120</v>
      </c>
      <c r="M62" s="52">
        <f t="shared" si="8"/>
        <v>220</v>
      </c>
      <c r="N62" s="71">
        <v>42.36</v>
      </c>
      <c r="O62" s="2">
        <f t="shared" si="4"/>
        <v>4236</v>
      </c>
      <c r="P62" s="2">
        <f t="shared" si="5"/>
        <v>5083.2</v>
      </c>
      <c r="Q62" s="2">
        <f t="shared" si="3"/>
        <v>9319.2000000000007</v>
      </c>
    </row>
    <row r="63" spans="2:17" ht="47.25" customHeight="1" x14ac:dyDescent="0.25">
      <c r="B63" s="51">
        <v>61</v>
      </c>
      <c r="C63" s="852" t="s">
        <v>1577</v>
      </c>
      <c r="D63" s="852"/>
      <c r="E63" s="853" t="s">
        <v>1260</v>
      </c>
      <c r="F63" s="853"/>
      <c r="G63" s="55">
        <v>100</v>
      </c>
      <c r="H63" s="55">
        <v>6</v>
      </c>
      <c r="I63" s="58">
        <v>120</v>
      </c>
      <c r="J63" s="58">
        <v>6</v>
      </c>
      <c r="K63" s="55">
        <f t="shared" si="6"/>
        <v>106</v>
      </c>
      <c r="L63" s="58">
        <f t="shared" si="7"/>
        <v>126</v>
      </c>
      <c r="M63" s="52">
        <f t="shared" si="8"/>
        <v>232</v>
      </c>
      <c r="N63" s="70">
        <v>54.17</v>
      </c>
      <c r="O63" s="2">
        <f t="shared" si="4"/>
        <v>5742.02</v>
      </c>
      <c r="P63" s="2">
        <f t="shared" si="5"/>
        <v>6825.42</v>
      </c>
      <c r="Q63" s="2">
        <f t="shared" si="3"/>
        <v>12567.44</v>
      </c>
    </row>
    <row r="64" spans="2:17" ht="47.25" customHeight="1" x14ac:dyDescent="0.25">
      <c r="B64" s="51">
        <v>62</v>
      </c>
      <c r="C64" s="852" t="s">
        <v>1578</v>
      </c>
      <c r="D64" s="852"/>
      <c r="E64" s="853" t="s">
        <v>1173</v>
      </c>
      <c r="F64" s="853"/>
      <c r="G64" s="55">
        <v>30</v>
      </c>
      <c r="H64" s="55"/>
      <c r="I64" s="58">
        <v>60</v>
      </c>
      <c r="J64" s="58"/>
      <c r="K64" s="55">
        <f t="shared" si="6"/>
        <v>30</v>
      </c>
      <c r="L64" s="58">
        <f t="shared" si="7"/>
        <v>60</v>
      </c>
      <c r="M64" s="52">
        <f t="shared" si="8"/>
        <v>90</v>
      </c>
      <c r="N64" s="70">
        <v>8.17</v>
      </c>
      <c r="O64" s="2">
        <f t="shared" si="4"/>
        <v>245.1</v>
      </c>
      <c r="P64" s="2">
        <f t="shared" si="5"/>
        <v>490.2</v>
      </c>
      <c r="Q64" s="2">
        <f t="shared" si="3"/>
        <v>735.3</v>
      </c>
    </row>
    <row r="65" spans="2:17" ht="47.25" customHeight="1" x14ac:dyDescent="0.25">
      <c r="B65" s="51">
        <v>63</v>
      </c>
      <c r="C65" s="852" t="s">
        <v>1046</v>
      </c>
      <c r="D65" s="852"/>
      <c r="E65" s="853" t="s">
        <v>1047</v>
      </c>
      <c r="F65" s="853"/>
      <c r="G65" s="55">
        <v>5</v>
      </c>
      <c r="H65" s="55">
        <v>2</v>
      </c>
      <c r="I65" s="58">
        <v>48</v>
      </c>
      <c r="J65" s="58"/>
      <c r="K65" s="55">
        <f t="shared" si="6"/>
        <v>7</v>
      </c>
      <c r="L65" s="58">
        <f t="shared" si="7"/>
        <v>48</v>
      </c>
      <c r="M65" s="52">
        <f t="shared" si="8"/>
        <v>55</v>
      </c>
      <c r="N65" s="70">
        <v>274.12</v>
      </c>
      <c r="O65" s="2">
        <f t="shared" si="4"/>
        <v>1918.8400000000001</v>
      </c>
      <c r="P65" s="2">
        <f t="shared" si="5"/>
        <v>13157.76</v>
      </c>
      <c r="Q65" s="2">
        <f t="shared" si="3"/>
        <v>15076.6</v>
      </c>
    </row>
    <row r="66" spans="2:17" ht="47.25" customHeight="1" x14ac:dyDescent="0.25">
      <c r="B66" s="51">
        <v>64</v>
      </c>
      <c r="C66" s="852" t="s">
        <v>1048</v>
      </c>
      <c r="D66" s="852"/>
      <c r="E66" s="853" t="s">
        <v>1049</v>
      </c>
      <c r="F66" s="853"/>
      <c r="G66" s="55">
        <v>7</v>
      </c>
      <c r="H66" s="55"/>
      <c r="I66" s="58">
        <v>73</v>
      </c>
      <c r="J66" s="58"/>
      <c r="K66" s="55">
        <f t="shared" si="6"/>
        <v>7</v>
      </c>
      <c r="L66" s="58">
        <f t="shared" si="7"/>
        <v>73</v>
      </c>
      <c r="M66" s="52">
        <f t="shared" si="8"/>
        <v>80</v>
      </c>
      <c r="N66" s="70">
        <v>274.12</v>
      </c>
      <c r="O66" s="2">
        <f t="shared" si="4"/>
        <v>1918.8400000000001</v>
      </c>
      <c r="P66" s="2">
        <f t="shared" si="5"/>
        <v>20010.760000000002</v>
      </c>
      <c r="Q66" s="2">
        <f t="shared" si="3"/>
        <v>21929.600000000002</v>
      </c>
    </row>
    <row r="67" spans="2:17" ht="47.25" customHeight="1" x14ac:dyDescent="0.25">
      <c r="B67" s="51">
        <v>65</v>
      </c>
      <c r="C67" s="852" t="s">
        <v>1050</v>
      </c>
      <c r="D67" s="852"/>
      <c r="E67" s="853" t="s">
        <v>1051</v>
      </c>
      <c r="F67" s="853"/>
      <c r="G67" s="55">
        <v>25</v>
      </c>
      <c r="H67" s="55">
        <v>2</v>
      </c>
      <c r="I67" s="58">
        <v>79</v>
      </c>
      <c r="J67" s="58"/>
      <c r="K67" s="55">
        <f t="shared" si="6"/>
        <v>27</v>
      </c>
      <c r="L67" s="58">
        <f t="shared" si="7"/>
        <v>79</v>
      </c>
      <c r="M67" s="52">
        <f>K67+L67</f>
        <v>106</v>
      </c>
      <c r="N67" s="70">
        <v>274.12</v>
      </c>
      <c r="O67" s="2">
        <f t="shared" si="4"/>
        <v>7401.24</v>
      </c>
      <c r="P67" s="2">
        <f t="shared" si="5"/>
        <v>21655.48</v>
      </c>
      <c r="Q67" s="2">
        <f t="shared" si="3"/>
        <v>29056.720000000001</v>
      </c>
    </row>
    <row r="68" spans="2:17" ht="47.25" customHeight="1" x14ac:dyDescent="0.25">
      <c r="B68" s="51">
        <v>66</v>
      </c>
      <c r="C68" s="852" t="s">
        <v>1052</v>
      </c>
      <c r="D68" s="852"/>
      <c r="E68" s="853" t="s">
        <v>1053</v>
      </c>
      <c r="F68" s="853"/>
      <c r="G68" s="55">
        <v>10</v>
      </c>
      <c r="H68" s="55">
        <v>2</v>
      </c>
      <c r="I68" s="58">
        <v>108</v>
      </c>
      <c r="J68" s="58"/>
      <c r="K68" s="55">
        <f t="shared" ref="K68:K131" si="9">G68+H68</f>
        <v>12</v>
      </c>
      <c r="L68" s="58">
        <f t="shared" ref="L68:L131" si="10">I68+J68</f>
        <v>108</v>
      </c>
      <c r="M68" s="52">
        <f t="shared" ref="M68:M131" si="11">K68+L68</f>
        <v>120</v>
      </c>
      <c r="N68" s="70">
        <v>274.12</v>
      </c>
      <c r="O68" s="2">
        <f t="shared" ref="O68:O131" si="12">N68*K68</f>
        <v>3289.44</v>
      </c>
      <c r="P68" s="2">
        <f t="shared" ref="P68:P131" si="13">N68*L68</f>
        <v>29604.959999999999</v>
      </c>
      <c r="Q68" s="2">
        <f t="shared" ref="Q68:Q131" si="14">O68+P68</f>
        <v>32894.400000000001</v>
      </c>
    </row>
    <row r="69" spans="2:17" ht="47.25" customHeight="1" x14ac:dyDescent="0.25">
      <c r="B69" s="51">
        <v>67</v>
      </c>
      <c r="C69" s="852" t="s">
        <v>1054</v>
      </c>
      <c r="D69" s="852"/>
      <c r="E69" s="853" t="s">
        <v>1055</v>
      </c>
      <c r="F69" s="853"/>
      <c r="G69" s="55">
        <v>3</v>
      </c>
      <c r="H69" s="55">
        <v>2</v>
      </c>
      <c r="I69" s="58">
        <v>15</v>
      </c>
      <c r="J69" s="58"/>
      <c r="K69" s="55">
        <f t="shared" si="9"/>
        <v>5</v>
      </c>
      <c r="L69" s="58">
        <f t="shared" si="10"/>
        <v>15</v>
      </c>
      <c r="M69" s="52">
        <f t="shared" si="11"/>
        <v>20</v>
      </c>
      <c r="N69" s="70">
        <v>274.12</v>
      </c>
      <c r="O69" s="2">
        <f t="shared" si="12"/>
        <v>1370.6</v>
      </c>
      <c r="P69" s="2">
        <f t="shared" si="13"/>
        <v>4111.8</v>
      </c>
      <c r="Q69" s="2">
        <f t="shared" si="14"/>
        <v>5482.4</v>
      </c>
    </row>
    <row r="70" spans="2:17" ht="47.25" customHeight="1" x14ac:dyDescent="0.25">
      <c r="B70" s="51">
        <v>68</v>
      </c>
      <c r="C70" s="852" t="s">
        <v>1056</v>
      </c>
      <c r="D70" s="852"/>
      <c r="E70" s="853" t="s">
        <v>1057</v>
      </c>
      <c r="F70" s="853"/>
      <c r="G70" s="55">
        <v>6</v>
      </c>
      <c r="H70" s="55"/>
      <c r="I70" s="58">
        <v>65</v>
      </c>
      <c r="J70" s="58"/>
      <c r="K70" s="55">
        <f t="shared" si="9"/>
        <v>6</v>
      </c>
      <c r="L70" s="58">
        <f t="shared" si="10"/>
        <v>65</v>
      </c>
      <c r="M70" s="52">
        <f t="shared" si="11"/>
        <v>71</v>
      </c>
      <c r="N70" s="70">
        <v>274.12</v>
      </c>
      <c r="O70" s="2">
        <f t="shared" si="12"/>
        <v>1644.72</v>
      </c>
      <c r="P70" s="2">
        <f t="shared" si="13"/>
        <v>17817.8</v>
      </c>
      <c r="Q70" s="2">
        <f t="shared" si="14"/>
        <v>19462.52</v>
      </c>
    </row>
    <row r="71" spans="2:17" ht="31.5" customHeight="1" x14ac:dyDescent="0.25">
      <c r="B71" s="51">
        <v>69</v>
      </c>
      <c r="C71" s="852" t="s">
        <v>1077</v>
      </c>
      <c r="D71" s="852"/>
      <c r="E71" s="853" t="s">
        <v>1078</v>
      </c>
      <c r="F71" s="853"/>
      <c r="G71" s="55">
        <v>3</v>
      </c>
      <c r="H71" s="55"/>
      <c r="I71" s="58">
        <v>5</v>
      </c>
      <c r="J71" s="58"/>
      <c r="K71" s="55">
        <f t="shared" si="9"/>
        <v>3</v>
      </c>
      <c r="L71" s="58">
        <f t="shared" si="10"/>
        <v>5</v>
      </c>
      <c r="M71" s="52">
        <f t="shared" si="11"/>
        <v>8</v>
      </c>
      <c r="N71" s="72">
        <v>418.72</v>
      </c>
      <c r="O71" s="2">
        <f t="shared" si="12"/>
        <v>1256.1600000000001</v>
      </c>
      <c r="P71" s="2">
        <f t="shared" si="13"/>
        <v>2093.6000000000004</v>
      </c>
      <c r="Q71" s="2">
        <f t="shared" si="14"/>
        <v>3349.76</v>
      </c>
    </row>
    <row r="72" spans="2:17" ht="47.25" customHeight="1" x14ac:dyDescent="0.25">
      <c r="B72" s="51">
        <v>70</v>
      </c>
      <c r="C72" s="852" t="s">
        <v>1079</v>
      </c>
      <c r="D72" s="852"/>
      <c r="E72" s="853" t="s">
        <v>1080</v>
      </c>
      <c r="F72" s="853"/>
      <c r="G72" s="55">
        <v>6</v>
      </c>
      <c r="H72" s="55">
        <v>2</v>
      </c>
      <c r="I72" s="58">
        <v>14</v>
      </c>
      <c r="J72" s="58">
        <v>2</v>
      </c>
      <c r="K72" s="55">
        <f t="shared" si="9"/>
        <v>8</v>
      </c>
      <c r="L72" s="58">
        <f t="shared" si="10"/>
        <v>16</v>
      </c>
      <c r="M72" s="52">
        <f t="shared" si="11"/>
        <v>24</v>
      </c>
      <c r="N72" s="72">
        <v>418.72</v>
      </c>
      <c r="O72" s="2">
        <f t="shared" si="12"/>
        <v>3349.76</v>
      </c>
      <c r="P72" s="2">
        <f t="shared" si="13"/>
        <v>6699.52</v>
      </c>
      <c r="Q72" s="2">
        <f t="shared" si="14"/>
        <v>10049.280000000001</v>
      </c>
    </row>
    <row r="73" spans="2:17" ht="31.5" customHeight="1" x14ac:dyDescent="0.25">
      <c r="B73" s="51">
        <v>71</v>
      </c>
      <c r="C73" s="852" t="s">
        <v>1044</v>
      </c>
      <c r="D73" s="852"/>
      <c r="E73" s="853" t="s">
        <v>1045</v>
      </c>
      <c r="F73" s="853"/>
      <c r="G73" s="55">
        <v>50</v>
      </c>
      <c r="H73" s="55">
        <v>15</v>
      </c>
      <c r="I73" s="58">
        <v>270</v>
      </c>
      <c r="J73" s="58">
        <v>150</v>
      </c>
      <c r="K73" s="55">
        <f t="shared" si="9"/>
        <v>65</v>
      </c>
      <c r="L73" s="58">
        <f t="shared" si="10"/>
        <v>420</v>
      </c>
      <c r="M73" s="52">
        <f t="shared" si="11"/>
        <v>485</v>
      </c>
      <c r="N73" s="73">
        <v>17.18</v>
      </c>
      <c r="O73" s="2">
        <f t="shared" si="12"/>
        <v>1116.7</v>
      </c>
      <c r="P73" s="2">
        <f t="shared" si="13"/>
        <v>7215.5999999999995</v>
      </c>
      <c r="Q73" s="2">
        <f t="shared" si="14"/>
        <v>8332.2999999999993</v>
      </c>
    </row>
    <row r="74" spans="2:17" ht="31.5" customHeight="1" x14ac:dyDescent="0.25">
      <c r="B74" s="51">
        <v>72</v>
      </c>
      <c r="C74" s="852" t="s">
        <v>1081</v>
      </c>
      <c r="D74" s="852"/>
      <c r="E74" s="853" t="s">
        <v>1082</v>
      </c>
      <c r="F74" s="853"/>
      <c r="G74" s="55">
        <v>2</v>
      </c>
      <c r="H74" s="55"/>
      <c r="I74" s="58">
        <v>7</v>
      </c>
      <c r="J74" s="58"/>
      <c r="K74" s="55">
        <f t="shared" si="9"/>
        <v>2</v>
      </c>
      <c r="L74" s="58">
        <f t="shared" si="10"/>
        <v>7</v>
      </c>
      <c r="M74" s="52">
        <f t="shared" si="11"/>
        <v>9</v>
      </c>
      <c r="N74" s="74">
        <v>530.80999999999995</v>
      </c>
      <c r="O74" s="2">
        <f t="shared" si="12"/>
        <v>1061.6199999999999</v>
      </c>
      <c r="P74" s="2">
        <f t="shared" si="13"/>
        <v>3715.6699999999996</v>
      </c>
      <c r="Q74" s="2">
        <f t="shared" si="14"/>
        <v>4777.2899999999991</v>
      </c>
    </row>
    <row r="75" spans="2:17" ht="31.5" customHeight="1" x14ac:dyDescent="0.25">
      <c r="B75" s="51">
        <v>73</v>
      </c>
      <c r="C75" s="852" t="s">
        <v>1083</v>
      </c>
      <c r="D75" s="852"/>
      <c r="E75" s="853" t="s">
        <v>1084</v>
      </c>
      <c r="F75" s="853"/>
      <c r="G75" s="55">
        <v>200</v>
      </c>
      <c r="H75" s="55">
        <v>15</v>
      </c>
      <c r="I75" s="58">
        <v>600</v>
      </c>
      <c r="J75" s="58">
        <v>15</v>
      </c>
      <c r="K75" s="55">
        <f t="shared" si="9"/>
        <v>215</v>
      </c>
      <c r="L75" s="58">
        <f t="shared" si="10"/>
        <v>615</v>
      </c>
      <c r="M75" s="52">
        <f t="shared" si="11"/>
        <v>830</v>
      </c>
      <c r="N75" s="72">
        <v>13.65</v>
      </c>
      <c r="O75" s="2">
        <f t="shared" si="12"/>
        <v>2934.75</v>
      </c>
      <c r="P75" s="2">
        <f t="shared" si="13"/>
        <v>8394.75</v>
      </c>
      <c r="Q75" s="2">
        <f t="shared" si="14"/>
        <v>11329.5</v>
      </c>
    </row>
    <row r="76" spans="2:17" ht="31.5" customHeight="1" x14ac:dyDescent="0.25">
      <c r="B76" s="51">
        <v>74</v>
      </c>
      <c r="C76" s="852" t="s">
        <v>1085</v>
      </c>
      <c r="D76" s="852"/>
      <c r="E76" s="853" t="s">
        <v>1086</v>
      </c>
      <c r="F76" s="853"/>
      <c r="G76" s="55">
        <v>200</v>
      </c>
      <c r="H76" s="55">
        <v>15</v>
      </c>
      <c r="I76" s="58">
        <v>470</v>
      </c>
      <c r="J76" s="58">
        <v>15</v>
      </c>
      <c r="K76" s="55">
        <f t="shared" si="9"/>
        <v>215</v>
      </c>
      <c r="L76" s="58">
        <f t="shared" si="10"/>
        <v>485</v>
      </c>
      <c r="M76" s="52">
        <f t="shared" si="11"/>
        <v>700</v>
      </c>
      <c r="N76" s="72">
        <v>15.56</v>
      </c>
      <c r="O76" s="2">
        <f t="shared" si="12"/>
        <v>3345.4</v>
      </c>
      <c r="P76" s="2">
        <f t="shared" si="13"/>
        <v>7546.6</v>
      </c>
      <c r="Q76" s="2">
        <f t="shared" si="14"/>
        <v>10892</v>
      </c>
    </row>
    <row r="77" spans="2:17" ht="15.75" x14ac:dyDescent="0.25">
      <c r="B77" s="51">
        <v>75</v>
      </c>
      <c r="C77" s="852" t="s">
        <v>1087</v>
      </c>
      <c r="D77" s="852"/>
      <c r="E77" s="853" t="s">
        <v>1088</v>
      </c>
      <c r="F77" s="853"/>
      <c r="G77" s="55">
        <v>170</v>
      </c>
      <c r="H77" s="55">
        <v>30</v>
      </c>
      <c r="I77" s="58">
        <v>420</v>
      </c>
      <c r="J77" s="58">
        <v>30</v>
      </c>
      <c r="K77" s="55">
        <f t="shared" si="9"/>
        <v>200</v>
      </c>
      <c r="L77" s="58">
        <f t="shared" si="10"/>
        <v>450</v>
      </c>
      <c r="M77" s="52">
        <f t="shared" si="11"/>
        <v>650</v>
      </c>
      <c r="N77" s="72">
        <v>51.81</v>
      </c>
      <c r="O77" s="2">
        <f t="shared" si="12"/>
        <v>10362</v>
      </c>
      <c r="P77" s="2">
        <f t="shared" si="13"/>
        <v>23314.5</v>
      </c>
      <c r="Q77" s="2">
        <f t="shared" si="14"/>
        <v>33676.5</v>
      </c>
    </row>
    <row r="78" spans="2:17" ht="31.5" customHeight="1" x14ac:dyDescent="0.25">
      <c r="B78" s="51">
        <v>76</v>
      </c>
      <c r="C78" s="852" t="s">
        <v>1089</v>
      </c>
      <c r="D78" s="852"/>
      <c r="E78" s="853" t="s">
        <v>1090</v>
      </c>
      <c r="F78" s="853"/>
      <c r="G78" s="55">
        <v>9</v>
      </c>
      <c r="H78" s="55">
        <v>2</v>
      </c>
      <c r="I78" s="58">
        <v>54</v>
      </c>
      <c r="J78" s="58">
        <v>2</v>
      </c>
      <c r="K78" s="55">
        <f t="shared" si="9"/>
        <v>11</v>
      </c>
      <c r="L78" s="58">
        <f t="shared" si="10"/>
        <v>56</v>
      </c>
      <c r="M78" s="52">
        <f t="shared" si="11"/>
        <v>67</v>
      </c>
      <c r="N78" s="72">
        <v>697.81</v>
      </c>
      <c r="O78" s="2">
        <f t="shared" si="12"/>
        <v>7675.91</v>
      </c>
      <c r="P78" s="2">
        <f t="shared" si="13"/>
        <v>39077.360000000001</v>
      </c>
      <c r="Q78" s="2">
        <f t="shared" si="14"/>
        <v>46753.270000000004</v>
      </c>
    </row>
    <row r="79" spans="2:17" ht="31.5" customHeight="1" x14ac:dyDescent="0.25">
      <c r="B79" s="51">
        <v>77</v>
      </c>
      <c r="C79" s="852" t="s">
        <v>1091</v>
      </c>
      <c r="D79" s="852"/>
      <c r="E79" s="853" t="s">
        <v>1092</v>
      </c>
      <c r="F79" s="853"/>
      <c r="G79" s="55">
        <v>4</v>
      </c>
      <c r="H79" s="55">
        <v>1</v>
      </c>
      <c r="I79" s="58">
        <v>38</v>
      </c>
      <c r="J79" s="58">
        <v>1</v>
      </c>
      <c r="K79" s="55">
        <f t="shared" si="9"/>
        <v>5</v>
      </c>
      <c r="L79" s="58">
        <f t="shared" si="10"/>
        <v>39</v>
      </c>
      <c r="M79" s="52">
        <f t="shared" si="11"/>
        <v>44</v>
      </c>
      <c r="N79" s="72">
        <v>530.80999999999995</v>
      </c>
      <c r="O79" s="2">
        <f t="shared" si="12"/>
        <v>2654.0499999999997</v>
      </c>
      <c r="P79" s="2">
        <f t="shared" si="13"/>
        <v>20701.589999999997</v>
      </c>
      <c r="Q79" s="2">
        <f t="shared" si="14"/>
        <v>23355.639999999996</v>
      </c>
    </row>
    <row r="80" spans="2:17" ht="47.25" customHeight="1" x14ac:dyDescent="0.25">
      <c r="B80" s="51">
        <v>78</v>
      </c>
      <c r="C80" s="852" t="s">
        <v>1058</v>
      </c>
      <c r="D80" s="852"/>
      <c r="E80" s="853" t="s">
        <v>1059</v>
      </c>
      <c r="F80" s="853"/>
      <c r="G80" s="55">
        <v>2</v>
      </c>
      <c r="H80" s="55"/>
      <c r="I80" s="58">
        <v>4</v>
      </c>
      <c r="J80" s="58"/>
      <c r="K80" s="55">
        <f t="shared" si="9"/>
        <v>2</v>
      </c>
      <c r="L80" s="58">
        <f t="shared" si="10"/>
        <v>4</v>
      </c>
      <c r="M80" s="52">
        <f t="shared" si="11"/>
        <v>6</v>
      </c>
      <c r="N80" s="75">
        <v>274.12</v>
      </c>
      <c r="O80" s="2">
        <f t="shared" si="12"/>
        <v>548.24</v>
      </c>
      <c r="P80" s="2">
        <f t="shared" si="13"/>
        <v>1096.48</v>
      </c>
      <c r="Q80" s="2">
        <f t="shared" si="14"/>
        <v>1644.72</v>
      </c>
    </row>
    <row r="81" spans="2:17" ht="47.25" customHeight="1" x14ac:dyDescent="0.25">
      <c r="B81" s="51">
        <v>79</v>
      </c>
      <c r="C81" s="852" t="s">
        <v>1060</v>
      </c>
      <c r="D81" s="852"/>
      <c r="E81" s="853" t="s">
        <v>1061</v>
      </c>
      <c r="F81" s="853"/>
      <c r="G81" s="55">
        <v>1</v>
      </c>
      <c r="H81" s="55">
        <v>1</v>
      </c>
      <c r="I81" s="58">
        <v>3</v>
      </c>
      <c r="J81" s="58"/>
      <c r="K81" s="55">
        <f t="shared" si="9"/>
        <v>2</v>
      </c>
      <c r="L81" s="58">
        <f t="shared" si="10"/>
        <v>3</v>
      </c>
      <c r="M81" s="52">
        <f t="shared" si="11"/>
        <v>5</v>
      </c>
      <c r="N81" s="70">
        <v>274.12</v>
      </c>
      <c r="O81" s="2">
        <f t="shared" si="12"/>
        <v>548.24</v>
      </c>
      <c r="P81" s="2">
        <f t="shared" si="13"/>
        <v>822.36</v>
      </c>
      <c r="Q81" s="2">
        <f t="shared" si="14"/>
        <v>1370.6</v>
      </c>
    </row>
    <row r="82" spans="2:17" ht="47.25" customHeight="1" x14ac:dyDescent="0.25">
      <c r="B82" s="51">
        <v>80</v>
      </c>
      <c r="C82" s="852" t="s">
        <v>1062</v>
      </c>
      <c r="D82" s="852"/>
      <c r="E82" s="853" t="s">
        <v>1063</v>
      </c>
      <c r="F82" s="853"/>
      <c r="G82" s="55">
        <v>8</v>
      </c>
      <c r="H82" s="55">
        <v>1</v>
      </c>
      <c r="I82" s="58">
        <v>7</v>
      </c>
      <c r="J82" s="58"/>
      <c r="K82" s="55">
        <f t="shared" si="9"/>
        <v>9</v>
      </c>
      <c r="L82" s="58">
        <f t="shared" si="10"/>
        <v>7</v>
      </c>
      <c r="M82" s="52">
        <f t="shared" si="11"/>
        <v>16</v>
      </c>
      <c r="N82" s="70">
        <v>274.12</v>
      </c>
      <c r="O82" s="2">
        <f t="shared" si="12"/>
        <v>2467.08</v>
      </c>
      <c r="P82" s="2">
        <f t="shared" si="13"/>
        <v>1918.8400000000001</v>
      </c>
      <c r="Q82" s="2">
        <f t="shared" si="14"/>
        <v>4385.92</v>
      </c>
    </row>
    <row r="83" spans="2:17" ht="47.25" customHeight="1" x14ac:dyDescent="0.25">
      <c r="B83" s="51">
        <v>81</v>
      </c>
      <c r="C83" s="852" t="s">
        <v>1064</v>
      </c>
      <c r="D83" s="852"/>
      <c r="E83" s="853" t="s">
        <v>1065</v>
      </c>
      <c r="F83" s="853"/>
      <c r="G83" s="55">
        <v>7</v>
      </c>
      <c r="H83" s="55"/>
      <c r="I83" s="58">
        <v>98</v>
      </c>
      <c r="J83" s="58"/>
      <c r="K83" s="55">
        <f t="shared" si="9"/>
        <v>7</v>
      </c>
      <c r="L83" s="58">
        <f t="shared" si="10"/>
        <v>98</v>
      </c>
      <c r="M83" s="52">
        <f t="shared" si="11"/>
        <v>105</v>
      </c>
      <c r="N83" s="70">
        <v>274.12</v>
      </c>
      <c r="O83" s="2">
        <f t="shared" si="12"/>
        <v>1918.8400000000001</v>
      </c>
      <c r="P83" s="2">
        <f t="shared" si="13"/>
        <v>26863.760000000002</v>
      </c>
      <c r="Q83" s="2">
        <f t="shared" si="14"/>
        <v>28782.600000000002</v>
      </c>
    </row>
    <row r="84" spans="2:17" ht="47.25" customHeight="1" x14ac:dyDescent="0.25">
      <c r="B84" s="51">
        <v>82</v>
      </c>
      <c r="C84" s="852" t="s">
        <v>1066</v>
      </c>
      <c r="D84" s="852"/>
      <c r="E84" s="853" t="s">
        <v>1067</v>
      </c>
      <c r="F84" s="853"/>
      <c r="G84" s="55">
        <v>4</v>
      </c>
      <c r="H84" s="55">
        <v>1</v>
      </c>
      <c r="I84" s="58">
        <v>125</v>
      </c>
      <c r="J84" s="58"/>
      <c r="K84" s="55">
        <f t="shared" si="9"/>
        <v>5</v>
      </c>
      <c r="L84" s="58">
        <f t="shared" si="10"/>
        <v>125</v>
      </c>
      <c r="M84" s="52">
        <f t="shared" si="11"/>
        <v>130</v>
      </c>
      <c r="N84" s="70">
        <v>274.12</v>
      </c>
      <c r="O84" s="2">
        <f t="shared" si="12"/>
        <v>1370.6</v>
      </c>
      <c r="P84" s="2">
        <f t="shared" si="13"/>
        <v>34265</v>
      </c>
      <c r="Q84" s="2">
        <f t="shared" si="14"/>
        <v>35635.599999999999</v>
      </c>
    </row>
    <row r="85" spans="2:17" ht="47.25" customHeight="1" x14ac:dyDescent="0.25">
      <c r="B85" s="51">
        <v>83</v>
      </c>
      <c r="C85" s="852" t="s">
        <v>1068</v>
      </c>
      <c r="D85" s="852"/>
      <c r="E85" s="853" t="s">
        <v>1069</v>
      </c>
      <c r="F85" s="853"/>
      <c r="G85" s="55">
        <v>5</v>
      </c>
      <c r="H85" s="55"/>
      <c r="I85" s="58">
        <v>39</v>
      </c>
      <c r="J85" s="58"/>
      <c r="K85" s="55">
        <f t="shared" si="9"/>
        <v>5</v>
      </c>
      <c r="L85" s="58">
        <f t="shared" si="10"/>
        <v>39</v>
      </c>
      <c r="M85" s="52">
        <f t="shared" si="11"/>
        <v>44</v>
      </c>
      <c r="N85" s="70">
        <v>274.12</v>
      </c>
      <c r="O85" s="2">
        <f t="shared" si="12"/>
        <v>1370.6</v>
      </c>
      <c r="P85" s="2">
        <f t="shared" si="13"/>
        <v>10690.68</v>
      </c>
      <c r="Q85" s="2">
        <f t="shared" si="14"/>
        <v>12061.28</v>
      </c>
    </row>
    <row r="86" spans="2:17" ht="47.25" customHeight="1" x14ac:dyDescent="0.25">
      <c r="B86" s="51">
        <v>84</v>
      </c>
      <c r="C86" s="852" t="s">
        <v>1070</v>
      </c>
      <c r="D86" s="852"/>
      <c r="E86" s="853" t="s">
        <v>1071</v>
      </c>
      <c r="F86" s="853"/>
      <c r="G86" s="55">
        <v>4</v>
      </c>
      <c r="H86" s="55"/>
      <c r="I86" s="58">
        <v>30</v>
      </c>
      <c r="J86" s="58"/>
      <c r="K86" s="55">
        <f t="shared" si="9"/>
        <v>4</v>
      </c>
      <c r="L86" s="58">
        <f t="shared" si="10"/>
        <v>30</v>
      </c>
      <c r="M86" s="52">
        <f t="shared" si="11"/>
        <v>34</v>
      </c>
      <c r="N86" s="70">
        <v>274.12</v>
      </c>
      <c r="O86" s="2">
        <f t="shared" si="12"/>
        <v>1096.48</v>
      </c>
      <c r="P86" s="2">
        <f t="shared" si="13"/>
        <v>8223.6</v>
      </c>
      <c r="Q86" s="2">
        <f t="shared" si="14"/>
        <v>9320.08</v>
      </c>
    </row>
    <row r="87" spans="2:17" ht="47.25" customHeight="1" x14ac:dyDescent="0.25">
      <c r="B87" s="51">
        <v>85</v>
      </c>
      <c r="C87" s="852" t="s">
        <v>1072</v>
      </c>
      <c r="D87" s="852"/>
      <c r="E87" s="853" t="s">
        <v>1073</v>
      </c>
      <c r="F87" s="853"/>
      <c r="G87" s="55">
        <v>1</v>
      </c>
      <c r="H87" s="55"/>
      <c r="I87" s="58">
        <v>1</v>
      </c>
      <c r="J87" s="58"/>
      <c r="K87" s="55">
        <f t="shared" si="9"/>
        <v>1</v>
      </c>
      <c r="L87" s="58">
        <f t="shared" si="10"/>
        <v>1</v>
      </c>
      <c r="M87" s="52">
        <f t="shared" si="11"/>
        <v>2</v>
      </c>
      <c r="N87" s="76">
        <v>274.12</v>
      </c>
      <c r="O87" s="2">
        <f t="shared" si="12"/>
        <v>274.12</v>
      </c>
      <c r="P87" s="2">
        <f t="shared" si="13"/>
        <v>274.12</v>
      </c>
      <c r="Q87" s="2">
        <f t="shared" si="14"/>
        <v>548.24</v>
      </c>
    </row>
    <row r="88" spans="2:17" s="41" customFormat="1" ht="47.25" customHeight="1" x14ac:dyDescent="0.25">
      <c r="B88" s="51">
        <v>86</v>
      </c>
      <c r="C88" s="59"/>
      <c r="D88" s="61" t="s">
        <v>1881</v>
      </c>
      <c r="E88" s="60"/>
      <c r="F88" s="61" t="s">
        <v>1882</v>
      </c>
      <c r="G88" s="55">
        <v>200</v>
      </c>
      <c r="H88" s="55"/>
      <c r="I88" s="58">
        <v>400</v>
      </c>
      <c r="J88" s="58"/>
      <c r="K88" s="55">
        <f t="shared" si="9"/>
        <v>200</v>
      </c>
      <c r="L88" s="58">
        <f t="shared" si="10"/>
        <v>400</v>
      </c>
      <c r="M88" s="52">
        <f t="shared" si="11"/>
        <v>600</v>
      </c>
      <c r="N88" s="76">
        <v>0.52</v>
      </c>
      <c r="O88" s="2">
        <f t="shared" si="12"/>
        <v>104</v>
      </c>
      <c r="P88" s="2">
        <f t="shared" si="13"/>
        <v>208</v>
      </c>
      <c r="Q88" s="2">
        <f t="shared" si="14"/>
        <v>312</v>
      </c>
    </row>
    <row r="89" spans="2:17" ht="47.25" customHeight="1" x14ac:dyDescent="0.25">
      <c r="B89" s="51">
        <v>87</v>
      </c>
      <c r="C89" s="852" t="s">
        <v>1074</v>
      </c>
      <c r="D89" s="852"/>
      <c r="E89" s="853" t="s">
        <v>1075</v>
      </c>
      <c r="F89" s="853"/>
      <c r="G89" s="55">
        <v>3</v>
      </c>
      <c r="H89" s="55">
        <v>1</v>
      </c>
      <c r="I89" s="58">
        <v>3</v>
      </c>
      <c r="J89" s="58"/>
      <c r="K89" s="55">
        <f t="shared" si="9"/>
        <v>4</v>
      </c>
      <c r="L89" s="58">
        <f t="shared" si="10"/>
        <v>3</v>
      </c>
      <c r="M89" s="52">
        <f t="shared" si="11"/>
        <v>7</v>
      </c>
      <c r="N89" s="70">
        <v>274.12</v>
      </c>
      <c r="O89" s="2">
        <f t="shared" si="12"/>
        <v>1096.48</v>
      </c>
      <c r="P89" s="2">
        <f t="shared" si="13"/>
        <v>822.36</v>
      </c>
      <c r="Q89" s="2">
        <f t="shared" si="14"/>
        <v>1918.8400000000001</v>
      </c>
    </row>
    <row r="90" spans="2:17" ht="47.25" customHeight="1" x14ac:dyDescent="0.25">
      <c r="B90" s="51">
        <v>88</v>
      </c>
      <c r="C90" s="852" t="s">
        <v>1076</v>
      </c>
      <c r="D90" s="852"/>
      <c r="E90" s="853" t="s">
        <v>1063</v>
      </c>
      <c r="F90" s="853"/>
      <c r="G90" s="55">
        <v>3</v>
      </c>
      <c r="H90" s="55"/>
      <c r="I90" s="58">
        <v>30</v>
      </c>
      <c r="J90" s="58"/>
      <c r="K90" s="55">
        <f t="shared" si="9"/>
        <v>3</v>
      </c>
      <c r="L90" s="58">
        <f t="shared" si="10"/>
        <v>30</v>
      </c>
      <c r="M90" s="52">
        <f t="shared" si="11"/>
        <v>33</v>
      </c>
      <c r="N90" s="71">
        <v>274.12</v>
      </c>
      <c r="O90" s="2">
        <f t="shared" si="12"/>
        <v>822.36</v>
      </c>
      <c r="P90" s="2">
        <f t="shared" si="13"/>
        <v>8223.6</v>
      </c>
      <c r="Q90" s="2">
        <f t="shared" si="14"/>
        <v>9045.9600000000009</v>
      </c>
    </row>
    <row r="91" spans="2:17" ht="31.5" customHeight="1" x14ac:dyDescent="0.25">
      <c r="B91" s="51">
        <v>89</v>
      </c>
      <c r="C91" s="852" t="s">
        <v>1579</v>
      </c>
      <c r="D91" s="852"/>
      <c r="E91" s="853" t="s">
        <v>1180</v>
      </c>
      <c r="F91" s="853"/>
      <c r="G91" s="55">
        <v>4</v>
      </c>
      <c r="H91" s="55">
        <v>6</v>
      </c>
      <c r="I91" s="58">
        <v>32</v>
      </c>
      <c r="J91" s="58">
        <v>6</v>
      </c>
      <c r="K91" s="55">
        <f t="shared" si="9"/>
        <v>10</v>
      </c>
      <c r="L91" s="58">
        <f t="shared" si="10"/>
        <v>38</v>
      </c>
      <c r="M91" s="52">
        <f t="shared" si="11"/>
        <v>48</v>
      </c>
      <c r="N91" s="77">
        <v>17.02</v>
      </c>
      <c r="O91" s="2">
        <f t="shared" si="12"/>
        <v>170.2</v>
      </c>
      <c r="P91" s="2">
        <f t="shared" si="13"/>
        <v>646.76</v>
      </c>
      <c r="Q91" s="2">
        <f t="shared" si="14"/>
        <v>816.96</v>
      </c>
    </row>
    <row r="92" spans="2:17" ht="31.5" customHeight="1" x14ac:dyDescent="0.25">
      <c r="B92" s="51">
        <v>90</v>
      </c>
      <c r="C92" s="852" t="s">
        <v>1181</v>
      </c>
      <c r="D92" s="852"/>
      <c r="E92" s="853" t="s">
        <v>1182</v>
      </c>
      <c r="F92" s="853"/>
      <c r="G92" s="55">
        <v>6</v>
      </c>
      <c r="H92" s="55"/>
      <c r="I92" s="58">
        <v>33</v>
      </c>
      <c r="J92" s="58"/>
      <c r="K92" s="55">
        <f t="shared" si="9"/>
        <v>6</v>
      </c>
      <c r="L92" s="58">
        <f t="shared" si="10"/>
        <v>33</v>
      </c>
      <c r="M92" s="52">
        <f t="shared" si="11"/>
        <v>39</v>
      </c>
      <c r="N92" s="77">
        <v>85.71</v>
      </c>
      <c r="O92" s="2">
        <f t="shared" si="12"/>
        <v>514.26</v>
      </c>
      <c r="P92" s="2">
        <f t="shared" si="13"/>
        <v>2828.43</v>
      </c>
      <c r="Q92" s="2">
        <f t="shared" si="14"/>
        <v>3342.6899999999996</v>
      </c>
    </row>
    <row r="93" spans="2:17" ht="47.25" customHeight="1" x14ac:dyDescent="0.25">
      <c r="B93" s="51">
        <v>91</v>
      </c>
      <c r="C93" s="852" t="s">
        <v>1183</v>
      </c>
      <c r="D93" s="852"/>
      <c r="E93" s="853" t="s">
        <v>1184</v>
      </c>
      <c r="F93" s="853"/>
      <c r="G93" s="55">
        <v>25</v>
      </c>
      <c r="H93" s="55">
        <v>10</v>
      </c>
      <c r="I93" s="58">
        <v>58</v>
      </c>
      <c r="J93" s="58">
        <v>10</v>
      </c>
      <c r="K93" s="55">
        <f t="shared" si="9"/>
        <v>35</v>
      </c>
      <c r="L93" s="58">
        <f t="shared" si="10"/>
        <v>68</v>
      </c>
      <c r="M93" s="52">
        <f t="shared" si="11"/>
        <v>103</v>
      </c>
      <c r="N93" s="77">
        <v>145.80000000000001</v>
      </c>
      <c r="O93" s="2">
        <f t="shared" si="12"/>
        <v>5103</v>
      </c>
      <c r="P93" s="2">
        <f t="shared" si="13"/>
        <v>9914.4000000000015</v>
      </c>
      <c r="Q93" s="2">
        <f t="shared" si="14"/>
        <v>15017.400000000001</v>
      </c>
    </row>
    <row r="94" spans="2:17" ht="47.25" customHeight="1" x14ac:dyDescent="0.25">
      <c r="B94" s="51">
        <v>92</v>
      </c>
      <c r="C94" s="852" t="s">
        <v>1185</v>
      </c>
      <c r="D94" s="852"/>
      <c r="E94" s="853" t="s">
        <v>1186</v>
      </c>
      <c r="F94" s="853"/>
      <c r="G94" s="55">
        <v>26</v>
      </c>
      <c r="H94" s="55">
        <v>3</v>
      </c>
      <c r="I94" s="58">
        <v>98</v>
      </c>
      <c r="J94" s="58">
        <v>3</v>
      </c>
      <c r="K94" s="55">
        <f t="shared" si="9"/>
        <v>29</v>
      </c>
      <c r="L94" s="58">
        <f t="shared" si="10"/>
        <v>101</v>
      </c>
      <c r="M94" s="52">
        <f t="shared" si="11"/>
        <v>130</v>
      </c>
      <c r="N94" s="77">
        <v>242.33</v>
      </c>
      <c r="O94" s="2">
        <f t="shared" si="12"/>
        <v>7027.5700000000006</v>
      </c>
      <c r="P94" s="2">
        <f t="shared" si="13"/>
        <v>24475.33</v>
      </c>
      <c r="Q94" s="2">
        <f t="shared" si="14"/>
        <v>31502.9</v>
      </c>
    </row>
    <row r="95" spans="2:17" ht="31.5" customHeight="1" x14ac:dyDescent="0.25">
      <c r="B95" s="51">
        <v>93</v>
      </c>
      <c r="C95" s="852" t="s">
        <v>1187</v>
      </c>
      <c r="D95" s="852"/>
      <c r="E95" s="853" t="s">
        <v>1188</v>
      </c>
      <c r="F95" s="853"/>
      <c r="G95" s="55">
        <v>4</v>
      </c>
      <c r="H95" s="55">
        <v>4</v>
      </c>
      <c r="I95" s="58">
        <v>24</v>
      </c>
      <c r="J95" s="58">
        <v>4</v>
      </c>
      <c r="K95" s="55">
        <f t="shared" si="9"/>
        <v>8</v>
      </c>
      <c r="L95" s="58">
        <f t="shared" si="10"/>
        <v>28</v>
      </c>
      <c r="M95" s="52">
        <f t="shared" si="11"/>
        <v>36</v>
      </c>
      <c r="N95" s="77">
        <v>68.569999999999993</v>
      </c>
      <c r="O95" s="2">
        <f t="shared" si="12"/>
        <v>548.55999999999995</v>
      </c>
      <c r="P95" s="2">
        <f t="shared" si="13"/>
        <v>1919.9599999999998</v>
      </c>
      <c r="Q95" s="2">
        <f t="shared" si="14"/>
        <v>2468.5199999999995</v>
      </c>
    </row>
    <row r="96" spans="2:17" ht="15.75" x14ac:dyDescent="0.25">
      <c r="B96" s="51">
        <v>94</v>
      </c>
      <c r="C96" s="853" t="s">
        <v>962</v>
      </c>
      <c r="D96" s="853"/>
      <c r="E96" s="853" t="s">
        <v>963</v>
      </c>
      <c r="F96" s="853"/>
      <c r="G96" s="55">
        <v>20</v>
      </c>
      <c r="H96" s="55">
        <v>6</v>
      </c>
      <c r="I96" s="58">
        <v>32</v>
      </c>
      <c r="J96" s="58">
        <v>6</v>
      </c>
      <c r="K96" s="55">
        <f t="shared" si="9"/>
        <v>26</v>
      </c>
      <c r="L96" s="58">
        <f t="shared" si="10"/>
        <v>38</v>
      </c>
      <c r="M96" s="52">
        <f t="shared" si="11"/>
        <v>64</v>
      </c>
      <c r="N96" s="67">
        <v>21.58</v>
      </c>
      <c r="O96" s="2">
        <f t="shared" si="12"/>
        <v>561.07999999999993</v>
      </c>
      <c r="P96" s="2">
        <f t="shared" si="13"/>
        <v>820.04</v>
      </c>
      <c r="Q96" s="2">
        <f t="shared" si="14"/>
        <v>1381.12</v>
      </c>
    </row>
    <row r="97" spans="2:17" ht="31.5" customHeight="1" x14ac:dyDescent="0.25">
      <c r="B97" s="51">
        <v>95</v>
      </c>
      <c r="C97" s="852" t="s">
        <v>964</v>
      </c>
      <c r="D97" s="852"/>
      <c r="E97" s="853" t="s">
        <v>965</v>
      </c>
      <c r="F97" s="853"/>
      <c r="G97" s="55">
        <v>15</v>
      </c>
      <c r="H97" s="55"/>
      <c r="I97" s="58">
        <v>34</v>
      </c>
      <c r="J97" s="58"/>
      <c r="K97" s="55">
        <f t="shared" si="9"/>
        <v>15</v>
      </c>
      <c r="L97" s="58">
        <f t="shared" si="10"/>
        <v>34</v>
      </c>
      <c r="M97" s="52">
        <f t="shared" si="11"/>
        <v>49</v>
      </c>
      <c r="N97" s="67">
        <v>0.5</v>
      </c>
      <c r="O97" s="2">
        <f t="shared" si="12"/>
        <v>7.5</v>
      </c>
      <c r="P97" s="2">
        <f t="shared" si="13"/>
        <v>17</v>
      </c>
      <c r="Q97" s="2">
        <f t="shared" si="14"/>
        <v>24.5</v>
      </c>
    </row>
    <row r="98" spans="2:17" ht="31.5" customHeight="1" x14ac:dyDescent="0.25">
      <c r="B98" s="51">
        <v>96</v>
      </c>
      <c r="C98" s="852" t="s">
        <v>964</v>
      </c>
      <c r="D98" s="852"/>
      <c r="E98" s="853" t="s">
        <v>966</v>
      </c>
      <c r="F98" s="853"/>
      <c r="G98" s="55">
        <v>40</v>
      </c>
      <c r="H98" s="55"/>
      <c r="I98" s="58">
        <v>245</v>
      </c>
      <c r="J98" s="58"/>
      <c r="K98" s="55">
        <f t="shared" si="9"/>
        <v>40</v>
      </c>
      <c r="L98" s="58">
        <f t="shared" si="10"/>
        <v>245</v>
      </c>
      <c r="M98" s="52">
        <f t="shared" si="11"/>
        <v>285</v>
      </c>
      <c r="N98" s="67">
        <v>0.44</v>
      </c>
      <c r="O98" s="2">
        <f t="shared" si="12"/>
        <v>17.600000000000001</v>
      </c>
      <c r="P98" s="2">
        <f t="shared" si="13"/>
        <v>107.8</v>
      </c>
      <c r="Q98" s="2">
        <f t="shared" si="14"/>
        <v>125.4</v>
      </c>
    </row>
    <row r="99" spans="2:17" ht="31.5" customHeight="1" x14ac:dyDescent="0.25">
      <c r="B99" s="51">
        <v>97</v>
      </c>
      <c r="C99" s="852" t="s">
        <v>967</v>
      </c>
      <c r="D99" s="852"/>
      <c r="E99" s="853" t="s">
        <v>968</v>
      </c>
      <c r="F99" s="853"/>
      <c r="G99" s="55">
        <v>200</v>
      </c>
      <c r="H99" s="55"/>
      <c r="I99" s="58">
        <v>700</v>
      </c>
      <c r="J99" s="58"/>
      <c r="K99" s="55">
        <f t="shared" si="9"/>
        <v>200</v>
      </c>
      <c r="L99" s="58">
        <f t="shared" si="10"/>
        <v>700</v>
      </c>
      <c r="M99" s="52">
        <f t="shared" si="11"/>
        <v>900</v>
      </c>
      <c r="N99" s="68">
        <v>4.3499999999999996</v>
      </c>
      <c r="O99" s="2">
        <f t="shared" si="12"/>
        <v>869.99999999999989</v>
      </c>
      <c r="P99" s="2">
        <f t="shared" si="13"/>
        <v>3044.9999999999995</v>
      </c>
      <c r="Q99" s="2">
        <f t="shared" si="14"/>
        <v>3914.9999999999995</v>
      </c>
    </row>
    <row r="100" spans="2:17" ht="47.25" customHeight="1" x14ac:dyDescent="0.25">
      <c r="B100" s="51">
        <v>98</v>
      </c>
      <c r="C100" s="852" t="s">
        <v>969</v>
      </c>
      <c r="D100" s="852"/>
      <c r="E100" s="853" t="s">
        <v>970</v>
      </c>
      <c r="F100" s="853"/>
      <c r="G100" s="55">
        <v>5</v>
      </c>
      <c r="H100" s="55">
        <v>1</v>
      </c>
      <c r="I100" s="58">
        <v>140</v>
      </c>
      <c r="J100" s="58">
        <v>1</v>
      </c>
      <c r="K100" s="55">
        <f t="shared" si="9"/>
        <v>6</v>
      </c>
      <c r="L100" s="58">
        <f t="shared" si="10"/>
        <v>141</v>
      </c>
      <c r="M100" s="52">
        <f t="shared" si="11"/>
        <v>147</v>
      </c>
      <c r="N100" s="68">
        <v>14.28</v>
      </c>
      <c r="O100" s="2">
        <f t="shared" si="12"/>
        <v>85.679999999999993</v>
      </c>
      <c r="P100" s="2">
        <f t="shared" si="13"/>
        <v>2013.48</v>
      </c>
      <c r="Q100" s="2">
        <f t="shared" si="14"/>
        <v>2099.16</v>
      </c>
    </row>
    <row r="101" spans="2:17" ht="47.25" customHeight="1" x14ac:dyDescent="0.25">
      <c r="B101" s="51">
        <v>99</v>
      </c>
      <c r="C101" s="852" t="s">
        <v>971</v>
      </c>
      <c r="D101" s="852"/>
      <c r="E101" s="853" t="s">
        <v>972</v>
      </c>
      <c r="F101" s="853"/>
      <c r="G101" s="55">
        <v>2</v>
      </c>
      <c r="H101" s="55"/>
      <c r="I101" s="58">
        <v>14</v>
      </c>
      <c r="J101" s="58"/>
      <c r="K101" s="55">
        <f t="shared" si="9"/>
        <v>2</v>
      </c>
      <c r="L101" s="58">
        <f t="shared" si="10"/>
        <v>14</v>
      </c>
      <c r="M101" s="52">
        <f t="shared" si="11"/>
        <v>16</v>
      </c>
      <c r="N101" s="68">
        <v>28.16</v>
      </c>
      <c r="O101" s="2">
        <f t="shared" si="12"/>
        <v>56.32</v>
      </c>
      <c r="P101" s="2">
        <f t="shared" si="13"/>
        <v>394.24</v>
      </c>
      <c r="Q101" s="2">
        <f t="shared" si="14"/>
        <v>450.56</v>
      </c>
    </row>
    <row r="102" spans="2:17" ht="47.25" customHeight="1" x14ac:dyDescent="0.25">
      <c r="B102" s="51">
        <v>100</v>
      </c>
      <c r="C102" s="852" t="s">
        <v>973</v>
      </c>
      <c r="D102" s="852"/>
      <c r="E102" s="853" t="s">
        <v>974</v>
      </c>
      <c r="F102" s="853"/>
      <c r="G102" s="55">
        <v>2</v>
      </c>
      <c r="H102" s="55"/>
      <c r="I102" s="58">
        <v>4</v>
      </c>
      <c r="J102" s="58"/>
      <c r="K102" s="55">
        <f t="shared" si="9"/>
        <v>2</v>
      </c>
      <c r="L102" s="58">
        <f t="shared" si="10"/>
        <v>4</v>
      </c>
      <c r="M102" s="52">
        <f t="shared" si="11"/>
        <v>6</v>
      </c>
      <c r="N102" s="67">
        <v>28.16</v>
      </c>
      <c r="O102" s="2">
        <f t="shared" si="12"/>
        <v>56.32</v>
      </c>
      <c r="P102" s="2">
        <f t="shared" si="13"/>
        <v>112.64</v>
      </c>
      <c r="Q102" s="2">
        <f t="shared" si="14"/>
        <v>168.96</v>
      </c>
    </row>
    <row r="103" spans="2:17" ht="47.25" customHeight="1" x14ac:dyDescent="0.25">
      <c r="B103" s="51">
        <v>101</v>
      </c>
      <c r="C103" s="852" t="s">
        <v>975</v>
      </c>
      <c r="D103" s="852"/>
      <c r="E103" s="853" t="s">
        <v>976</v>
      </c>
      <c r="F103" s="853"/>
      <c r="G103" s="55">
        <v>4</v>
      </c>
      <c r="H103" s="55">
        <v>2</v>
      </c>
      <c r="I103" s="58">
        <v>159</v>
      </c>
      <c r="J103" s="58">
        <v>2</v>
      </c>
      <c r="K103" s="55">
        <f t="shared" si="9"/>
        <v>6</v>
      </c>
      <c r="L103" s="58">
        <f t="shared" si="10"/>
        <v>161</v>
      </c>
      <c r="M103" s="52">
        <f t="shared" si="11"/>
        <v>167</v>
      </c>
      <c r="N103" s="67">
        <v>28.16</v>
      </c>
      <c r="O103" s="2">
        <f t="shared" si="12"/>
        <v>168.96</v>
      </c>
      <c r="P103" s="2">
        <f t="shared" si="13"/>
        <v>4533.76</v>
      </c>
      <c r="Q103" s="2">
        <f t="shared" si="14"/>
        <v>4702.72</v>
      </c>
    </row>
    <row r="104" spans="2:17" ht="47.25" customHeight="1" x14ac:dyDescent="0.25">
      <c r="B104" s="51">
        <v>102</v>
      </c>
      <c r="C104" s="852" t="s">
        <v>977</v>
      </c>
      <c r="D104" s="852"/>
      <c r="E104" s="853" t="s">
        <v>978</v>
      </c>
      <c r="F104" s="853"/>
      <c r="G104" s="55">
        <v>4</v>
      </c>
      <c r="H104" s="55"/>
      <c r="I104" s="58">
        <v>154</v>
      </c>
      <c r="J104" s="58"/>
      <c r="K104" s="55">
        <f t="shared" si="9"/>
        <v>4</v>
      </c>
      <c r="L104" s="58">
        <f t="shared" si="10"/>
        <v>154</v>
      </c>
      <c r="M104" s="52">
        <f t="shared" si="11"/>
        <v>158</v>
      </c>
      <c r="N104" s="67">
        <v>28.16</v>
      </c>
      <c r="O104" s="2">
        <f t="shared" si="12"/>
        <v>112.64</v>
      </c>
      <c r="P104" s="2">
        <f t="shared" si="13"/>
        <v>4336.6400000000003</v>
      </c>
      <c r="Q104" s="2">
        <f t="shared" si="14"/>
        <v>4449.2800000000007</v>
      </c>
    </row>
    <row r="105" spans="2:17" ht="47.25" customHeight="1" x14ac:dyDescent="0.25">
      <c r="B105" s="51">
        <v>103</v>
      </c>
      <c r="C105" s="852" t="s">
        <v>979</v>
      </c>
      <c r="D105" s="852"/>
      <c r="E105" s="853" t="s">
        <v>980</v>
      </c>
      <c r="F105" s="853"/>
      <c r="G105" s="55">
        <v>3</v>
      </c>
      <c r="H105" s="55">
        <v>2</v>
      </c>
      <c r="I105" s="58">
        <v>15</v>
      </c>
      <c r="J105" s="58">
        <v>2</v>
      </c>
      <c r="K105" s="55">
        <f t="shared" si="9"/>
        <v>5</v>
      </c>
      <c r="L105" s="58">
        <f t="shared" si="10"/>
        <v>17</v>
      </c>
      <c r="M105" s="52">
        <f t="shared" si="11"/>
        <v>22</v>
      </c>
      <c r="N105" s="69">
        <v>28.16</v>
      </c>
      <c r="O105" s="2">
        <f t="shared" si="12"/>
        <v>140.80000000000001</v>
      </c>
      <c r="P105" s="2">
        <f t="shared" si="13"/>
        <v>478.72</v>
      </c>
      <c r="Q105" s="2">
        <f t="shared" si="14"/>
        <v>619.52</v>
      </c>
    </row>
    <row r="106" spans="2:17" ht="47.25" customHeight="1" x14ac:dyDescent="0.25">
      <c r="B106" s="51">
        <v>104</v>
      </c>
      <c r="C106" s="852" t="s">
        <v>981</v>
      </c>
      <c r="D106" s="852"/>
      <c r="E106" s="853" t="s">
        <v>982</v>
      </c>
      <c r="F106" s="853"/>
      <c r="G106" s="55">
        <v>3</v>
      </c>
      <c r="H106" s="55"/>
      <c r="I106" s="58">
        <v>18</v>
      </c>
      <c r="J106" s="58"/>
      <c r="K106" s="55">
        <f t="shared" si="9"/>
        <v>3</v>
      </c>
      <c r="L106" s="58">
        <f t="shared" si="10"/>
        <v>18</v>
      </c>
      <c r="M106" s="52">
        <f t="shared" si="11"/>
        <v>21</v>
      </c>
      <c r="N106" s="67">
        <v>28.16</v>
      </c>
      <c r="O106" s="2">
        <f t="shared" si="12"/>
        <v>84.48</v>
      </c>
      <c r="P106" s="2">
        <f t="shared" si="13"/>
        <v>506.88</v>
      </c>
      <c r="Q106" s="2">
        <f t="shared" si="14"/>
        <v>591.36</v>
      </c>
    </row>
    <row r="107" spans="2:17" ht="47.25" customHeight="1" x14ac:dyDescent="0.25">
      <c r="B107" s="51">
        <v>105</v>
      </c>
      <c r="C107" s="852" t="s">
        <v>981</v>
      </c>
      <c r="D107" s="852"/>
      <c r="E107" s="853" t="s">
        <v>983</v>
      </c>
      <c r="F107" s="853"/>
      <c r="G107" s="55">
        <v>2</v>
      </c>
      <c r="H107" s="55">
        <v>1</v>
      </c>
      <c r="I107" s="58">
        <v>10</v>
      </c>
      <c r="J107" s="58">
        <v>1</v>
      </c>
      <c r="K107" s="55">
        <f t="shared" si="9"/>
        <v>3</v>
      </c>
      <c r="L107" s="58">
        <f t="shared" si="10"/>
        <v>11</v>
      </c>
      <c r="M107" s="52">
        <f t="shared" si="11"/>
        <v>14</v>
      </c>
      <c r="N107" s="67">
        <v>28.16</v>
      </c>
      <c r="O107" s="2">
        <f t="shared" si="12"/>
        <v>84.48</v>
      </c>
      <c r="P107" s="2">
        <f t="shared" si="13"/>
        <v>309.76</v>
      </c>
      <c r="Q107" s="2">
        <f t="shared" si="14"/>
        <v>394.24</v>
      </c>
    </row>
    <row r="108" spans="2:17" ht="47.25" customHeight="1" x14ac:dyDescent="0.25">
      <c r="B108" s="51">
        <v>106</v>
      </c>
      <c r="C108" s="852" t="s">
        <v>984</v>
      </c>
      <c r="D108" s="852"/>
      <c r="E108" s="853" t="s">
        <v>985</v>
      </c>
      <c r="F108" s="853"/>
      <c r="G108" s="55">
        <v>5</v>
      </c>
      <c r="H108" s="55"/>
      <c r="I108" s="58">
        <v>11</v>
      </c>
      <c r="J108" s="58"/>
      <c r="K108" s="55">
        <f t="shared" si="9"/>
        <v>5</v>
      </c>
      <c r="L108" s="58">
        <f t="shared" si="10"/>
        <v>11</v>
      </c>
      <c r="M108" s="52">
        <f t="shared" si="11"/>
        <v>16</v>
      </c>
      <c r="N108" s="67">
        <v>28.16</v>
      </c>
      <c r="O108" s="2">
        <f t="shared" si="12"/>
        <v>140.80000000000001</v>
      </c>
      <c r="P108" s="2">
        <f t="shared" si="13"/>
        <v>309.76</v>
      </c>
      <c r="Q108" s="2">
        <f t="shared" si="14"/>
        <v>450.56</v>
      </c>
    </row>
    <row r="109" spans="2:17" ht="31.5" customHeight="1" x14ac:dyDescent="0.25">
      <c r="B109" s="51">
        <v>107</v>
      </c>
      <c r="C109" s="852" t="s">
        <v>986</v>
      </c>
      <c r="D109" s="852"/>
      <c r="E109" s="853" t="s">
        <v>987</v>
      </c>
      <c r="F109" s="853"/>
      <c r="G109" s="55">
        <v>180</v>
      </c>
      <c r="H109" s="55">
        <v>60</v>
      </c>
      <c r="I109" s="58">
        <v>375</v>
      </c>
      <c r="J109" s="58">
        <v>60</v>
      </c>
      <c r="K109" s="55">
        <f t="shared" si="9"/>
        <v>240</v>
      </c>
      <c r="L109" s="58">
        <f t="shared" si="10"/>
        <v>435</v>
      </c>
      <c r="M109" s="52">
        <f t="shared" si="11"/>
        <v>675</v>
      </c>
      <c r="N109" s="67">
        <v>7.35</v>
      </c>
      <c r="O109" s="2">
        <f t="shared" si="12"/>
        <v>1764</v>
      </c>
      <c r="P109" s="2">
        <f t="shared" si="13"/>
        <v>3197.25</v>
      </c>
      <c r="Q109" s="2">
        <f t="shared" si="14"/>
        <v>4961.25</v>
      </c>
    </row>
    <row r="110" spans="2:17" ht="31.5" customHeight="1" x14ac:dyDescent="0.25">
      <c r="B110" s="51">
        <v>108</v>
      </c>
      <c r="C110" s="852" t="s">
        <v>986</v>
      </c>
      <c r="D110" s="852"/>
      <c r="E110" s="853" t="s">
        <v>988</v>
      </c>
      <c r="F110" s="853"/>
      <c r="G110" s="55">
        <v>170</v>
      </c>
      <c r="H110" s="55">
        <v>60</v>
      </c>
      <c r="I110" s="58">
        <v>535</v>
      </c>
      <c r="J110" s="58">
        <v>60</v>
      </c>
      <c r="K110" s="55">
        <f t="shared" si="9"/>
        <v>230</v>
      </c>
      <c r="L110" s="58">
        <f t="shared" si="10"/>
        <v>595</v>
      </c>
      <c r="M110" s="52">
        <f t="shared" si="11"/>
        <v>825</v>
      </c>
      <c r="N110" s="67">
        <v>6.54</v>
      </c>
      <c r="O110" s="2">
        <f t="shared" si="12"/>
        <v>1504.2</v>
      </c>
      <c r="P110" s="2">
        <f t="shared" si="13"/>
        <v>3891.3</v>
      </c>
      <c r="Q110" s="2">
        <f t="shared" si="14"/>
        <v>5395.5</v>
      </c>
    </row>
    <row r="111" spans="2:17" ht="47.25" customHeight="1" x14ac:dyDescent="0.25">
      <c r="B111" s="51">
        <v>109</v>
      </c>
      <c r="C111" s="852" t="s">
        <v>989</v>
      </c>
      <c r="D111" s="852"/>
      <c r="E111" s="853" t="s">
        <v>990</v>
      </c>
      <c r="F111" s="853"/>
      <c r="G111" s="55">
        <v>10</v>
      </c>
      <c r="H111" s="55">
        <v>6</v>
      </c>
      <c r="I111" s="58">
        <v>90</v>
      </c>
      <c r="J111" s="58">
        <v>6</v>
      </c>
      <c r="K111" s="55">
        <f t="shared" si="9"/>
        <v>16</v>
      </c>
      <c r="L111" s="58">
        <f t="shared" si="10"/>
        <v>96</v>
      </c>
      <c r="M111" s="52">
        <f t="shared" si="11"/>
        <v>112</v>
      </c>
      <c r="N111" s="67">
        <v>98.45</v>
      </c>
      <c r="O111" s="2">
        <f t="shared" si="12"/>
        <v>1575.2</v>
      </c>
      <c r="P111" s="2">
        <f t="shared" si="13"/>
        <v>9451.2000000000007</v>
      </c>
      <c r="Q111" s="2">
        <f t="shared" si="14"/>
        <v>11026.400000000001</v>
      </c>
    </row>
    <row r="112" spans="2:17" ht="47.25" customHeight="1" x14ac:dyDescent="0.25">
      <c r="B112" s="51">
        <v>110</v>
      </c>
      <c r="C112" s="852" t="s">
        <v>991</v>
      </c>
      <c r="D112" s="852"/>
      <c r="E112" s="853" t="s">
        <v>992</v>
      </c>
      <c r="F112" s="853"/>
      <c r="G112" s="55">
        <v>10</v>
      </c>
      <c r="H112" s="55">
        <v>6</v>
      </c>
      <c r="I112" s="58">
        <v>52</v>
      </c>
      <c r="J112" s="58">
        <v>6</v>
      </c>
      <c r="K112" s="55">
        <f t="shared" si="9"/>
        <v>16</v>
      </c>
      <c r="L112" s="58">
        <f t="shared" si="10"/>
        <v>58</v>
      </c>
      <c r="M112" s="52">
        <f t="shared" si="11"/>
        <v>74</v>
      </c>
      <c r="N112" s="67">
        <v>14.56</v>
      </c>
      <c r="O112" s="2">
        <f t="shared" si="12"/>
        <v>232.96</v>
      </c>
      <c r="P112" s="2">
        <f t="shared" si="13"/>
        <v>844.48</v>
      </c>
      <c r="Q112" s="2">
        <f t="shared" si="14"/>
        <v>1077.44</v>
      </c>
    </row>
    <row r="113" spans="2:17" ht="31.5" customHeight="1" x14ac:dyDescent="0.25">
      <c r="B113" s="51">
        <v>111</v>
      </c>
      <c r="C113" s="852" t="s">
        <v>993</v>
      </c>
      <c r="D113" s="852"/>
      <c r="E113" s="853" t="s">
        <v>994</v>
      </c>
      <c r="F113" s="853"/>
      <c r="G113" s="55">
        <v>5</v>
      </c>
      <c r="H113" s="55">
        <v>6</v>
      </c>
      <c r="I113" s="58">
        <v>33</v>
      </c>
      <c r="J113" s="58">
        <v>6</v>
      </c>
      <c r="K113" s="55">
        <f t="shared" si="9"/>
        <v>11</v>
      </c>
      <c r="L113" s="58">
        <f t="shared" si="10"/>
        <v>39</v>
      </c>
      <c r="M113" s="52">
        <f t="shared" si="11"/>
        <v>50</v>
      </c>
      <c r="N113" s="67">
        <v>3.33</v>
      </c>
      <c r="O113" s="2">
        <f t="shared" si="12"/>
        <v>36.630000000000003</v>
      </c>
      <c r="P113" s="2">
        <f t="shared" si="13"/>
        <v>129.87</v>
      </c>
      <c r="Q113" s="2">
        <f t="shared" si="14"/>
        <v>166.5</v>
      </c>
    </row>
    <row r="114" spans="2:17" ht="31.5" customHeight="1" x14ac:dyDescent="0.25">
      <c r="B114" s="51">
        <v>112</v>
      </c>
      <c r="C114" s="852" t="s">
        <v>995</v>
      </c>
      <c r="D114" s="852"/>
      <c r="E114" s="853" t="s">
        <v>996</v>
      </c>
      <c r="F114" s="853"/>
      <c r="G114" s="55">
        <v>5</v>
      </c>
      <c r="H114" s="55"/>
      <c r="I114" s="58">
        <v>79</v>
      </c>
      <c r="J114" s="58"/>
      <c r="K114" s="55">
        <f t="shared" si="9"/>
        <v>5</v>
      </c>
      <c r="L114" s="58">
        <f t="shared" si="10"/>
        <v>79</v>
      </c>
      <c r="M114" s="52">
        <f t="shared" si="11"/>
        <v>84</v>
      </c>
      <c r="N114" s="67">
        <v>7.26</v>
      </c>
      <c r="O114" s="2">
        <f t="shared" si="12"/>
        <v>36.299999999999997</v>
      </c>
      <c r="P114" s="2">
        <f t="shared" si="13"/>
        <v>573.54</v>
      </c>
      <c r="Q114" s="2">
        <f t="shared" si="14"/>
        <v>609.83999999999992</v>
      </c>
    </row>
    <row r="115" spans="2:17" ht="47.25" customHeight="1" x14ac:dyDescent="0.25">
      <c r="B115" s="51">
        <v>113</v>
      </c>
      <c r="C115" s="852" t="s">
        <v>997</v>
      </c>
      <c r="D115" s="852"/>
      <c r="E115" s="853" t="s">
        <v>998</v>
      </c>
      <c r="F115" s="853"/>
      <c r="G115" s="55">
        <v>10</v>
      </c>
      <c r="H115" s="55">
        <v>6</v>
      </c>
      <c r="I115" s="58">
        <v>87</v>
      </c>
      <c r="J115" s="58">
        <v>6</v>
      </c>
      <c r="K115" s="55">
        <f t="shared" si="9"/>
        <v>16</v>
      </c>
      <c r="L115" s="58">
        <f t="shared" si="10"/>
        <v>93</v>
      </c>
      <c r="M115" s="52">
        <f t="shared" si="11"/>
        <v>109</v>
      </c>
      <c r="N115" s="67">
        <v>198.17</v>
      </c>
      <c r="O115" s="2">
        <f t="shared" si="12"/>
        <v>3170.72</v>
      </c>
      <c r="P115" s="2">
        <f t="shared" si="13"/>
        <v>18429.809999999998</v>
      </c>
      <c r="Q115" s="2">
        <f t="shared" si="14"/>
        <v>21600.53</v>
      </c>
    </row>
    <row r="116" spans="2:17" ht="31.5" customHeight="1" x14ac:dyDescent="0.25">
      <c r="B116" s="51">
        <v>114</v>
      </c>
      <c r="C116" s="852" t="s">
        <v>999</v>
      </c>
      <c r="D116" s="852"/>
      <c r="E116" s="853" t="s">
        <v>1000</v>
      </c>
      <c r="F116" s="853"/>
      <c r="G116" s="55">
        <v>10</v>
      </c>
      <c r="H116" s="55">
        <v>6</v>
      </c>
      <c r="I116" s="58">
        <v>74</v>
      </c>
      <c r="J116" s="58">
        <v>6</v>
      </c>
      <c r="K116" s="55">
        <f t="shared" si="9"/>
        <v>16</v>
      </c>
      <c r="L116" s="58">
        <f t="shared" si="10"/>
        <v>80</v>
      </c>
      <c r="M116" s="52">
        <f t="shared" si="11"/>
        <v>96</v>
      </c>
      <c r="N116" s="67">
        <v>12.72</v>
      </c>
      <c r="O116" s="2">
        <f t="shared" si="12"/>
        <v>203.52</v>
      </c>
      <c r="P116" s="2">
        <f t="shared" si="13"/>
        <v>1017.6</v>
      </c>
      <c r="Q116" s="2">
        <f t="shared" si="14"/>
        <v>1221.1200000000001</v>
      </c>
    </row>
    <row r="117" spans="2:17" ht="47.25" customHeight="1" x14ac:dyDescent="0.25">
      <c r="B117" s="51">
        <v>115</v>
      </c>
      <c r="C117" s="852" t="s">
        <v>1001</v>
      </c>
      <c r="D117" s="852"/>
      <c r="E117" s="853" t="s">
        <v>1002</v>
      </c>
      <c r="F117" s="853"/>
      <c r="G117" s="55">
        <v>8</v>
      </c>
      <c r="H117" s="55"/>
      <c r="I117" s="58">
        <v>56</v>
      </c>
      <c r="J117" s="58"/>
      <c r="K117" s="55">
        <f t="shared" si="9"/>
        <v>8</v>
      </c>
      <c r="L117" s="58">
        <f t="shared" si="10"/>
        <v>56</v>
      </c>
      <c r="M117" s="52">
        <f t="shared" si="11"/>
        <v>64</v>
      </c>
      <c r="N117" s="67">
        <v>28.15</v>
      </c>
      <c r="O117" s="2">
        <f t="shared" si="12"/>
        <v>225.2</v>
      </c>
      <c r="P117" s="2">
        <f t="shared" si="13"/>
        <v>1576.3999999999999</v>
      </c>
      <c r="Q117" s="2">
        <f t="shared" si="14"/>
        <v>1801.6</v>
      </c>
    </row>
    <row r="118" spans="2:17" ht="31.5" customHeight="1" x14ac:dyDescent="0.25">
      <c r="B118" s="51">
        <v>116</v>
      </c>
      <c r="C118" s="852" t="s">
        <v>1003</v>
      </c>
      <c r="D118" s="852"/>
      <c r="E118" s="853" t="s">
        <v>1004</v>
      </c>
      <c r="F118" s="853"/>
      <c r="G118" s="55">
        <v>5</v>
      </c>
      <c r="H118" s="55">
        <v>6</v>
      </c>
      <c r="I118" s="58">
        <v>30</v>
      </c>
      <c r="J118" s="58">
        <v>6</v>
      </c>
      <c r="K118" s="55">
        <f t="shared" si="9"/>
        <v>11</v>
      </c>
      <c r="L118" s="58">
        <f t="shared" si="10"/>
        <v>36</v>
      </c>
      <c r="M118" s="52">
        <f t="shared" si="11"/>
        <v>47</v>
      </c>
      <c r="N118" s="67">
        <v>3.11</v>
      </c>
      <c r="O118" s="2">
        <f t="shared" si="12"/>
        <v>34.21</v>
      </c>
      <c r="P118" s="2">
        <f t="shared" si="13"/>
        <v>111.96</v>
      </c>
      <c r="Q118" s="2">
        <f t="shared" si="14"/>
        <v>146.16999999999999</v>
      </c>
    </row>
    <row r="119" spans="2:17" ht="31.5" customHeight="1" x14ac:dyDescent="0.25">
      <c r="B119" s="51">
        <v>117</v>
      </c>
      <c r="C119" s="852" t="s">
        <v>1005</v>
      </c>
      <c r="D119" s="852"/>
      <c r="E119" s="853" t="s">
        <v>1006</v>
      </c>
      <c r="F119" s="853"/>
      <c r="G119" s="55">
        <v>4</v>
      </c>
      <c r="H119" s="55"/>
      <c r="I119" s="58">
        <v>8</v>
      </c>
      <c r="J119" s="58"/>
      <c r="K119" s="55">
        <f t="shared" si="9"/>
        <v>4</v>
      </c>
      <c r="L119" s="58">
        <f t="shared" si="10"/>
        <v>8</v>
      </c>
      <c r="M119" s="52">
        <f t="shared" si="11"/>
        <v>12</v>
      </c>
      <c r="N119" s="67">
        <v>2.29</v>
      </c>
      <c r="O119" s="2">
        <f t="shared" si="12"/>
        <v>9.16</v>
      </c>
      <c r="P119" s="2">
        <f t="shared" si="13"/>
        <v>18.32</v>
      </c>
      <c r="Q119" s="2">
        <f t="shared" si="14"/>
        <v>27.48</v>
      </c>
    </row>
    <row r="120" spans="2:17" ht="31.5" customHeight="1" x14ac:dyDescent="0.25">
      <c r="B120" s="51">
        <v>118</v>
      </c>
      <c r="C120" s="852" t="s">
        <v>1007</v>
      </c>
      <c r="D120" s="852"/>
      <c r="E120" s="853" t="s">
        <v>1008</v>
      </c>
      <c r="F120" s="853"/>
      <c r="G120" s="55">
        <v>4</v>
      </c>
      <c r="H120" s="55">
        <v>6</v>
      </c>
      <c r="I120" s="58">
        <v>38</v>
      </c>
      <c r="J120" s="58">
        <v>6</v>
      </c>
      <c r="K120" s="55">
        <f t="shared" si="9"/>
        <v>10</v>
      </c>
      <c r="L120" s="58">
        <f t="shared" si="10"/>
        <v>44</v>
      </c>
      <c r="M120" s="52">
        <f t="shared" si="11"/>
        <v>54</v>
      </c>
      <c r="N120" s="67">
        <v>6.29</v>
      </c>
      <c r="O120" s="2">
        <f t="shared" si="12"/>
        <v>62.9</v>
      </c>
      <c r="P120" s="2">
        <f t="shared" si="13"/>
        <v>276.76</v>
      </c>
      <c r="Q120" s="2">
        <f t="shared" si="14"/>
        <v>339.65999999999997</v>
      </c>
    </row>
    <row r="121" spans="2:17" ht="31.5" customHeight="1" x14ac:dyDescent="0.25">
      <c r="B121" s="51">
        <v>119</v>
      </c>
      <c r="C121" s="852" t="s">
        <v>1009</v>
      </c>
      <c r="D121" s="852"/>
      <c r="E121" s="853" t="s">
        <v>1010</v>
      </c>
      <c r="F121" s="853"/>
      <c r="G121" s="55">
        <v>8</v>
      </c>
      <c r="H121" s="55"/>
      <c r="I121" s="58">
        <v>22</v>
      </c>
      <c r="J121" s="58"/>
      <c r="K121" s="55">
        <f t="shared" si="9"/>
        <v>8</v>
      </c>
      <c r="L121" s="58">
        <f t="shared" si="10"/>
        <v>22</v>
      </c>
      <c r="M121" s="52">
        <f t="shared" si="11"/>
        <v>30</v>
      </c>
      <c r="N121" s="68">
        <v>22.34</v>
      </c>
      <c r="O121" s="2">
        <f t="shared" si="12"/>
        <v>178.72</v>
      </c>
      <c r="P121" s="2">
        <f t="shared" si="13"/>
        <v>491.48</v>
      </c>
      <c r="Q121" s="2">
        <f t="shared" si="14"/>
        <v>670.2</v>
      </c>
    </row>
    <row r="122" spans="2:17" ht="31.5" customHeight="1" x14ac:dyDescent="0.25">
      <c r="B122" s="51">
        <v>120</v>
      </c>
      <c r="C122" s="852" t="s">
        <v>1011</v>
      </c>
      <c r="D122" s="852"/>
      <c r="E122" s="853" t="s">
        <v>1012</v>
      </c>
      <c r="F122" s="853"/>
      <c r="G122" s="55">
        <v>10</v>
      </c>
      <c r="H122" s="55"/>
      <c r="I122" s="58">
        <v>26</v>
      </c>
      <c r="J122" s="58"/>
      <c r="K122" s="55">
        <f t="shared" si="9"/>
        <v>10</v>
      </c>
      <c r="L122" s="58">
        <f t="shared" si="10"/>
        <v>26</v>
      </c>
      <c r="M122" s="52">
        <f t="shared" si="11"/>
        <v>36</v>
      </c>
      <c r="N122" s="67">
        <v>41.45</v>
      </c>
      <c r="O122" s="2">
        <f t="shared" si="12"/>
        <v>414.5</v>
      </c>
      <c r="P122" s="2">
        <f t="shared" si="13"/>
        <v>1077.7</v>
      </c>
      <c r="Q122" s="2">
        <f t="shared" si="14"/>
        <v>1492.2</v>
      </c>
    </row>
    <row r="123" spans="2:17" ht="31.5" customHeight="1" x14ac:dyDescent="0.25">
      <c r="B123" s="51">
        <v>121</v>
      </c>
      <c r="C123" s="852" t="s">
        <v>1011</v>
      </c>
      <c r="D123" s="852"/>
      <c r="E123" s="853" t="s">
        <v>1013</v>
      </c>
      <c r="F123" s="853"/>
      <c r="G123" s="55">
        <v>10</v>
      </c>
      <c r="H123" s="55"/>
      <c r="I123" s="58">
        <v>28</v>
      </c>
      <c r="J123" s="58"/>
      <c r="K123" s="55">
        <f t="shared" si="9"/>
        <v>10</v>
      </c>
      <c r="L123" s="58">
        <f t="shared" si="10"/>
        <v>28</v>
      </c>
      <c r="M123" s="52">
        <f t="shared" si="11"/>
        <v>38</v>
      </c>
      <c r="N123" s="67">
        <v>41.45</v>
      </c>
      <c r="O123" s="2">
        <f t="shared" si="12"/>
        <v>414.5</v>
      </c>
      <c r="P123" s="2">
        <f t="shared" si="13"/>
        <v>1160.6000000000001</v>
      </c>
      <c r="Q123" s="2">
        <f t="shared" si="14"/>
        <v>1575.1000000000001</v>
      </c>
    </row>
    <row r="124" spans="2:17" ht="31.5" customHeight="1" x14ac:dyDescent="0.25">
      <c r="B124" s="51">
        <v>122</v>
      </c>
      <c r="C124" s="852" t="s">
        <v>1011</v>
      </c>
      <c r="D124" s="852"/>
      <c r="E124" s="853" t="s">
        <v>1014</v>
      </c>
      <c r="F124" s="853"/>
      <c r="G124" s="55">
        <v>20</v>
      </c>
      <c r="H124" s="55"/>
      <c r="I124" s="58">
        <v>217</v>
      </c>
      <c r="J124" s="58"/>
      <c r="K124" s="55">
        <f t="shared" si="9"/>
        <v>20</v>
      </c>
      <c r="L124" s="58">
        <f t="shared" si="10"/>
        <v>217</v>
      </c>
      <c r="M124" s="52">
        <f t="shared" si="11"/>
        <v>237</v>
      </c>
      <c r="N124" s="78">
        <v>4.4000000000000004</v>
      </c>
      <c r="O124" s="2">
        <f t="shared" si="12"/>
        <v>88</v>
      </c>
      <c r="P124" s="2">
        <f t="shared" si="13"/>
        <v>954.80000000000007</v>
      </c>
      <c r="Q124" s="2">
        <f t="shared" si="14"/>
        <v>1042.8000000000002</v>
      </c>
    </row>
    <row r="125" spans="2:17" ht="31.5" customHeight="1" x14ac:dyDescent="0.25">
      <c r="B125" s="51">
        <v>123</v>
      </c>
      <c r="C125" s="852" t="s">
        <v>1015</v>
      </c>
      <c r="D125" s="852"/>
      <c r="E125" s="853" t="s">
        <v>1016</v>
      </c>
      <c r="F125" s="853"/>
      <c r="G125" s="55">
        <v>12</v>
      </c>
      <c r="H125" s="55"/>
      <c r="I125" s="58">
        <v>22</v>
      </c>
      <c r="J125" s="58"/>
      <c r="K125" s="55">
        <f t="shared" si="9"/>
        <v>12</v>
      </c>
      <c r="L125" s="58">
        <f t="shared" si="10"/>
        <v>22</v>
      </c>
      <c r="M125" s="52">
        <f t="shared" si="11"/>
        <v>34</v>
      </c>
      <c r="N125" s="67">
        <v>6.17</v>
      </c>
      <c r="O125" s="2">
        <f t="shared" si="12"/>
        <v>74.039999999999992</v>
      </c>
      <c r="P125" s="2">
        <f t="shared" si="13"/>
        <v>135.74</v>
      </c>
      <c r="Q125" s="2">
        <f t="shared" si="14"/>
        <v>209.78</v>
      </c>
    </row>
    <row r="126" spans="2:17" ht="31.5" customHeight="1" x14ac:dyDescent="0.25">
      <c r="B126" s="51">
        <v>124</v>
      </c>
      <c r="C126" s="852" t="s">
        <v>1015</v>
      </c>
      <c r="D126" s="852"/>
      <c r="E126" s="853" t="s">
        <v>1017</v>
      </c>
      <c r="F126" s="853"/>
      <c r="G126" s="55">
        <v>12</v>
      </c>
      <c r="H126" s="55"/>
      <c r="I126" s="58">
        <v>24</v>
      </c>
      <c r="J126" s="58"/>
      <c r="K126" s="55">
        <f t="shared" si="9"/>
        <v>12</v>
      </c>
      <c r="L126" s="58">
        <f t="shared" si="10"/>
        <v>24</v>
      </c>
      <c r="M126" s="52">
        <f t="shared" si="11"/>
        <v>36</v>
      </c>
      <c r="N126" s="67">
        <v>6.17</v>
      </c>
      <c r="O126" s="2">
        <f t="shared" si="12"/>
        <v>74.039999999999992</v>
      </c>
      <c r="P126" s="2">
        <f t="shared" si="13"/>
        <v>148.07999999999998</v>
      </c>
      <c r="Q126" s="2">
        <f t="shared" si="14"/>
        <v>222.11999999999998</v>
      </c>
    </row>
    <row r="127" spans="2:17" ht="31.5" customHeight="1" x14ac:dyDescent="0.25">
      <c r="B127" s="51">
        <v>125</v>
      </c>
      <c r="C127" s="852" t="s">
        <v>1018</v>
      </c>
      <c r="D127" s="852"/>
      <c r="E127" s="853" t="s">
        <v>1019</v>
      </c>
      <c r="F127" s="853"/>
      <c r="G127" s="55">
        <v>25</v>
      </c>
      <c r="H127" s="55"/>
      <c r="I127" s="58">
        <v>325</v>
      </c>
      <c r="J127" s="58"/>
      <c r="K127" s="55">
        <f t="shared" si="9"/>
        <v>25</v>
      </c>
      <c r="L127" s="58">
        <f t="shared" si="10"/>
        <v>325</v>
      </c>
      <c r="M127" s="52">
        <f t="shared" si="11"/>
        <v>350</v>
      </c>
      <c r="N127" s="68">
        <v>4.2699999999999996</v>
      </c>
      <c r="O127" s="2">
        <f t="shared" si="12"/>
        <v>106.74999999999999</v>
      </c>
      <c r="P127" s="2">
        <f t="shared" si="13"/>
        <v>1387.7499999999998</v>
      </c>
      <c r="Q127" s="2">
        <f t="shared" si="14"/>
        <v>1494.4999999999998</v>
      </c>
    </row>
    <row r="128" spans="2:17" ht="31.5" customHeight="1" x14ac:dyDescent="0.25">
      <c r="B128" s="51">
        <v>126</v>
      </c>
      <c r="C128" s="852" t="s">
        <v>1020</v>
      </c>
      <c r="D128" s="852"/>
      <c r="E128" s="853" t="s">
        <v>1021</v>
      </c>
      <c r="F128" s="853"/>
      <c r="G128" s="55">
        <v>30</v>
      </c>
      <c r="H128" s="55">
        <v>150</v>
      </c>
      <c r="I128" s="58">
        <v>1380</v>
      </c>
      <c r="J128" s="58">
        <v>150</v>
      </c>
      <c r="K128" s="55">
        <f t="shared" si="9"/>
        <v>180</v>
      </c>
      <c r="L128" s="58">
        <f t="shared" si="10"/>
        <v>1530</v>
      </c>
      <c r="M128" s="52">
        <f t="shared" si="11"/>
        <v>1710</v>
      </c>
      <c r="N128" s="67">
        <v>5.1100000000000003</v>
      </c>
      <c r="O128" s="2">
        <f t="shared" si="12"/>
        <v>919.80000000000007</v>
      </c>
      <c r="P128" s="2">
        <f t="shared" si="13"/>
        <v>7818.3</v>
      </c>
      <c r="Q128" s="2">
        <f t="shared" si="14"/>
        <v>8738.1</v>
      </c>
    </row>
    <row r="129" spans="2:17" ht="31.5" customHeight="1" x14ac:dyDescent="0.25">
      <c r="B129" s="51">
        <v>127</v>
      </c>
      <c r="C129" s="852" t="s">
        <v>1022</v>
      </c>
      <c r="D129" s="852"/>
      <c r="E129" s="853" t="s">
        <v>1023</v>
      </c>
      <c r="F129" s="853"/>
      <c r="G129" s="55">
        <v>50</v>
      </c>
      <c r="H129" s="55"/>
      <c r="I129" s="58">
        <v>200</v>
      </c>
      <c r="J129" s="58"/>
      <c r="K129" s="55">
        <f t="shared" si="9"/>
        <v>50</v>
      </c>
      <c r="L129" s="58">
        <f t="shared" si="10"/>
        <v>200</v>
      </c>
      <c r="M129" s="52">
        <f t="shared" si="11"/>
        <v>250</v>
      </c>
      <c r="N129" s="67">
        <v>0.59</v>
      </c>
      <c r="O129" s="2">
        <f t="shared" si="12"/>
        <v>29.5</v>
      </c>
      <c r="P129" s="2">
        <f t="shared" si="13"/>
        <v>118</v>
      </c>
      <c r="Q129" s="2">
        <f t="shared" si="14"/>
        <v>147.5</v>
      </c>
    </row>
    <row r="130" spans="2:17" ht="31.5" customHeight="1" x14ac:dyDescent="0.25">
      <c r="B130" s="51">
        <v>128</v>
      </c>
      <c r="C130" s="852" t="s">
        <v>1024</v>
      </c>
      <c r="D130" s="852"/>
      <c r="E130" s="853" t="s">
        <v>1025</v>
      </c>
      <c r="F130" s="853"/>
      <c r="G130" s="55">
        <v>50</v>
      </c>
      <c r="H130" s="55"/>
      <c r="I130" s="58">
        <v>206</v>
      </c>
      <c r="J130" s="58"/>
      <c r="K130" s="55">
        <f t="shared" si="9"/>
        <v>50</v>
      </c>
      <c r="L130" s="58">
        <f t="shared" si="10"/>
        <v>206</v>
      </c>
      <c r="M130" s="52">
        <f t="shared" si="11"/>
        <v>256</v>
      </c>
      <c r="N130" s="67">
        <v>0.52</v>
      </c>
      <c r="O130" s="2">
        <f t="shared" si="12"/>
        <v>26</v>
      </c>
      <c r="P130" s="2">
        <f t="shared" si="13"/>
        <v>107.12</v>
      </c>
      <c r="Q130" s="2">
        <f t="shared" si="14"/>
        <v>133.12</v>
      </c>
    </row>
    <row r="131" spans="2:17" ht="31.5" customHeight="1" x14ac:dyDescent="0.25">
      <c r="B131" s="51">
        <v>129</v>
      </c>
      <c r="C131" s="852" t="s">
        <v>1026</v>
      </c>
      <c r="D131" s="852"/>
      <c r="E131" s="853" t="s">
        <v>1027</v>
      </c>
      <c r="F131" s="853"/>
      <c r="G131" s="55">
        <v>800</v>
      </c>
      <c r="H131" s="55">
        <v>60</v>
      </c>
      <c r="I131" s="58">
        <v>2300</v>
      </c>
      <c r="J131" s="58">
        <v>60</v>
      </c>
      <c r="K131" s="55">
        <f t="shared" si="9"/>
        <v>860</v>
      </c>
      <c r="L131" s="58">
        <f t="shared" si="10"/>
        <v>2360</v>
      </c>
      <c r="M131" s="52">
        <f t="shared" si="11"/>
        <v>3220</v>
      </c>
      <c r="N131" s="67">
        <v>4.55</v>
      </c>
      <c r="O131" s="2">
        <f t="shared" si="12"/>
        <v>3913</v>
      </c>
      <c r="P131" s="2">
        <f t="shared" si="13"/>
        <v>10738</v>
      </c>
      <c r="Q131" s="2">
        <f t="shared" si="14"/>
        <v>14651</v>
      </c>
    </row>
    <row r="132" spans="2:17" ht="31.5" customHeight="1" x14ac:dyDescent="0.25">
      <c r="B132" s="51">
        <v>130</v>
      </c>
      <c r="C132" s="852" t="s">
        <v>1028</v>
      </c>
      <c r="D132" s="852"/>
      <c r="E132" s="853" t="s">
        <v>1029</v>
      </c>
      <c r="F132" s="853"/>
      <c r="G132" s="55">
        <v>100</v>
      </c>
      <c r="H132" s="55"/>
      <c r="I132" s="58">
        <v>325</v>
      </c>
      <c r="J132" s="58"/>
      <c r="K132" s="55">
        <f t="shared" ref="K132:K195" si="15">G132+H132</f>
        <v>100</v>
      </c>
      <c r="L132" s="58">
        <f t="shared" ref="L132:L195" si="16">I132+J132</f>
        <v>325</v>
      </c>
      <c r="M132" s="52">
        <f t="shared" ref="M132:M195" si="17">K132+L132</f>
        <v>425</v>
      </c>
      <c r="N132" s="67">
        <v>9.67</v>
      </c>
      <c r="O132" s="2">
        <f t="shared" ref="O132:O195" si="18">N132*K132</f>
        <v>967</v>
      </c>
      <c r="P132" s="2">
        <f t="shared" ref="P132:P195" si="19">N132*L132</f>
        <v>3142.75</v>
      </c>
      <c r="Q132" s="2">
        <f t="shared" ref="Q132:Q195" si="20">O132+P132</f>
        <v>4109.75</v>
      </c>
    </row>
    <row r="133" spans="2:17" ht="47.25" customHeight="1" x14ac:dyDescent="0.25">
      <c r="B133" s="51">
        <v>131</v>
      </c>
      <c r="C133" s="852" t="s">
        <v>1030</v>
      </c>
      <c r="D133" s="852"/>
      <c r="E133" s="853" t="s">
        <v>1031</v>
      </c>
      <c r="F133" s="853"/>
      <c r="G133" s="55">
        <v>15</v>
      </c>
      <c r="H133" s="55">
        <v>10</v>
      </c>
      <c r="I133" s="58">
        <v>172</v>
      </c>
      <c r="J133" s="58">
        <v>10</v>
      </c>
      <c r="K133" s="55">
        <f t="shared" si="15"/>
        <v>25</v>
      </c>
      <c r="L133" s="58">
        <f t="shared" si="16"/>
        <v>182</v>
      </c>
      <c r="M133" s="52">
        <f t="shared" si="17"/>
        <v>207</v>
      </c>
      <c r="N133" s="68">
        <v>43.61</v>
      </c>
      <c r="O133" s="2">
        <f t="shared" si="18"/>
        <v>1090.25</v>
      </c>
      <c r="P133" s="2">
        <f t="shared" si="19"/>
        <v>7937.0199999999995</v>
      </c>
      <c r="Q133" s="2">
        <f t="shared" si="20"/>
        <v>9027.27</v>
      </c>
    </row>
    <row r="134" spans="2:17" ht="47.25" customHeight="1" x14ac:dyDescent="0.25">
      <c r="B134" s="51">
        <v>132</v>
      </c>
      <c r="C134" s="852" t="s">
        <v>1032</v>
      </c>
      <c r="D134" s="852"/>
      <c r="E134" s="853" t="s">
        <v>1033</v>
      </c>
      <c r="F134" s="853"/>
      <c r="G134" s="55">
        <v>10</v>
      </c>
      <c r="H134" s="55"/>
      <c r="I134" s="58">
        <v>12</v>
      </c>
      <c r="J134" s="58"/>
      <c r="K134" s="55">
        <f t="shared" si="15"/>
        <v>10</v>
      </c>
      <c r="L134" s="58">
        <f t="shared" si="16"/>
        <v>12</v>
      </c>
      <c r="M134" s="52">
        <f t="shared" si="17"/>
        <v>22</v>
      </c>
      <c r="N134" s="68">
        <v>7.09</v>
      </c>
      <c r="O134" s="2">
        <f t="shared" si="18"/>
        <v>70.900000000000006</v>
      </c>
      <c r="P134" s="2">
        <f t="shared" si="19"/>
        <v>85.08</v>
      </c>
      <c r="Q134" s="2">
        <f t="shared" si="20"/>
        <v>155.98000000000002</v>
      </c>
    </row>
    <row r="135" spans="2:17" ht="47.25" customHeight="1" x14ac:dyDescent="0.25">
      <c r="B135" s="51">
        <v>133</v>
      </c>
      <c r="C135" s="852" t="s">
        <v>1034</v>
      </c>
      <c r="D135" s="852"/>
      <c r="E135" s="853" t="s">
        <v>1035</v>
      </c>
      <c r="F135" s="853"/>
      <c r="G135" s="55">
        <v>8</v>
      </c>
      <c r="H135" s="55">
        <v>3</v>
      </c>
      <c r="I135" s="58">
        <v>42</v>
      </c>
      <c r="J135" s="58">
        <v>3</v>
      </c>
      <c r="K135" s="55">
        <f t="shared" si="15"/>
        <v>11</v>
      </c>
      <c r="L135" s="58">
        <f t="shared" si="16"/>
        <v>45</v>
      </c>
      <c r="M135" s="52">
        <f t="shared" si="17"/>
        <v>56</v>
      </c>
      <c r="N135" s="67">
        <v>98.45</v>
      </c>
      <c r="O135" s="2">
        <f t="shared" si="18"/>
        <v>1082.95</v>
      </c>
      <c r="P135" s="2">
        <f t="shared" si="19"/>
        <v>4430.25</v>
      </c>
      <c r="Q135" s="2">
        <f t="shared" si="20"/>
        <v>5513.2</v>
      </c>
    </row>
    <row r="136" spans="2:17" ht="63" customHeight="1" x14ac:dyDescent="0.25">
      <c r="B136" s="51">
        <v>134</v>
      </c>
      <c r="C136" s="852" t="s">
        <v>1036</v>
      </c>
      <c r="D136" s="852"/>
      <c r="E136" s="853" t="s">
        <v>1037</v>
      </c>
      <c r="F136" s="853"/>
      <c r="G136" s="55">
        <v>10</v>
      </c>
      <c r="H136" s="55"/>
      <c r="I136" s="58">
        <v>31</v>
      </c>
      <c r="J136" s="58"/>
      <c r="K136" s="55">
        <f t="shared" si="15"/>
        <v>10</v>
      </c>
      <c r="L136" s="58">
        <f t="shared" si="16"/>
        <v>31</v>
      </c>
      <c r="M136" s="52">
        <f t="shared" si="17"/>
        <v>41</v>
      </c>
      <c r="N136" s="68">
        <v>8.6300000000000008</v>
      </c>
      <c r="O136" s="2">
        <f t="shared" si="18"/>
        <v>86.300000000000011</v>
      </c>
      <c r="P136" s="2">
        <f t="shared" si="19"/>
        <v>267.53000000000003</v>
      </c>
      <c r="Q136" s="2">
        <f t="shared" si="20"/>
        <v>353.83000000000004</v>
      </c>
    </row>
    <row r="137" spans="2:17" ht="47.25" customHeight="1" x14ac:dyDescent="0.25">
      <c r="B137" s="51">
        <v>135</v>
      </c>
      <c r="C137" s="852" t="s">
        <v>1038</v>
      </c>
      <c r="D137" s="852"/>
      <c r="E137" s="853" t="s">
        <v>1039</v>
      </c>
      <c r="F137" s="853"/>
      <c r="G137" s="55">
        <v>40</v>
      </c>
      <c r="H137" s="55"/>
      <c r="I137" s="58">
        <v>102</v>
      </c>
      <c r="J137" s="58"/>
      <c r="K137" s="55">
        <f t="shared" si="15"/>
        <v>40</v>
      </c>
      <c r="L137" s="58">
        <f t="shared" si="16"/>
        <v>102</v>
      </c>
      <c r="M137" s="52">
        <f t="shared" si="17"/>
        <v>142</v>
      </c>
      <c r="N137" s="68">
        <v>2.58</v>
      </c>
      <c r="O137" s="2">
        <f t="shared" si="18"/>
        <v>103.2</v>
      </c>
      <c r="P137" s="2">
        <f t="shared" si="19"/>
        <v>263.16000000000003</v>
      </c>
      <c r="Q137" s="2">
        <f t="shared" si="20"/>
        <v>366.36</v>
      </c>
    </row>
    <row r="138" spans="2:17" ht="31.5" customHeight="1" x14ac:dyDescent="0.25">
      <c r="B138" s="51">
        <v>136</v>
      </c>
      <c r="C138" s="852" t="s">
        <v>1040</v>
      </c>
      <c r="D138" s="852"/>
      <c r="E138" s="853" t="s">
        <v>1041</v>
      </c>
      <c r="F138" s="853"/>
      <c r="G138" s="55">
        <v>120</v>
      </c>
      <c r="H138" s="55">
        <v>30</v>
      </c>
      <c r="I138" s="58">
        <v>1110</v>
      </c>
      <c r="J138" s="58">
        <v>30</v>
      </c>
      <c r="K138" s="55">
        <f t="shared" si="15"/>
        <v>150</v>
      </c>
      <c r="L138" s="58">
        <f t="shared" si="16"/>
        <v>1140</v>
      </c>
      <c r="M138" s="52">
        <f t="shared" si="17"/>
        <v>1290</v>
      </c>
      <c r="N138" s="68">
        <v>7.82</v>
      </c>
      <c r="O138" s="2">
        <f t="shared" si="18"/>
        <v>1173</v>
      </c>
      <c r="P138" s="2">
        <f t="shared" si="19"/>
        <v>8914.8000000000011</v>
      </c>
      <c r="Q138" s="2">
        <f t="shared" si="20"/>
        <v>10087.800000000001</v>
      </c>
    </row>
    <row r="139" spans="2:17" ht="31.5" customHeight="1" x14ac:dyDescent="0.25">
      <c r="B139" s="51">
        <v>137</v>
      </c>
      <c r="C139" s="852" t="s">
        <v>1042</v>
      </c>
      <c r="D139" s="852"/>
      <c r="E139" s="853" t="s">
        <v>1043</v>
      </c>
      <c r="F139" s="853"/>
      <c r="G139" s="55">
        <v>60</v>
      </c>
      <c r="H139" s="55">
        <v>6</v>
      </c>
      <c r="I139" s="58">
        <v>86</v>
      </c>
      <c r="J139" s="58">
        <v>6</v>
      </c>
      <c r="K139" s="55">
        <f t="shared" si="15"/>
        <v>66</v>
      </c>
      <c r="L139" s="58">
        <f t="shared" si="16"/>
        <v>92</v>
      </c>
      <c r="M139" s="52">
        <f t="shared" si="17"/>
        <v>158</v>
      </c>
      <c r="N139" s="67">
        <v>26.52</v>
      </c>
      <c r="O139" s="2">
        <f t="shared" si="18"/>
        <v>1750.32</v>
      </c>
      <c r="P139" s="2">
        <f t="shared" si="19"/>
        <v>2439.84</v>
      </c>
      <c r="Q139" s="2">
        <f t="shared" si="20"/>
        <v>4190.16</v>
      </c>
    </row>
    <row r="140" spans="2:17" ht="47.25" customHeight="1" x14ac:dyDescent="0.25">
      <c r="B140" s="51">
        <v>138</v>
      </c>
      <c r="C140" s="852" t="s">
        <v>1093</v>
      </c>
      <c r="D140" s="852"/>
      <c r="E140" s="853" t="s">
        <v>1094</v>
      </c>
      <c r="F140" s="853"/>
      <c r="G140" s="55">
        <v>50</v>
      </c>
      <c r="H140" s="55">
        <v>15</v>
      </c>
      <c r="I140" s="58">
        <v>170</v>
      </c>
      <c r="J140" s="58">
        <v>15</v>
      </c>
      <c r="K140" s="55">
        <f t="shared" si="15"/>
        <v>65</v>
      </c>
      <c r="L140" s="58">
        <f t="shared" si="16"/>
        <v>185</v>
      </c>
      <c r="M140" s="52">
        <f t="shared" si="17"/>
        <v>250</v>
      </c>
      <c r="N140" s="67">
        <v>98.45</v>
      </c>
      <c r="O140" s="2">
        <f t="shared" si="18"/>
        <v>6399.25</v>
      </c>
      <c r="P140" s="2">
        <f t="shared" si="19"/>
        <v>18213.25</v>
      </c>
      <c r="Q140" s="2">
        <f t="shared" si="20"/>
        <v>24612.5</v>
      </c>
    </row>
    <row r="141" spans="2:17" ht="47.25" customHeight="1" x14ac:dyDescent="0.25">
      <c r="B141" s="51">
        <v>139</v>
      </c>
      <c r="C141" s="852" t="s">
        <v>1274</v>
      </c>
      <c r="D141" s="852"/>
      <c r="E141" s="853" t="s">
        <v>1275</v>
      </c>
      <c r="F141" s="853"/>
      <c r="G141" s="55">
        <v>30</v>
      </c>
      <c r="H141" s="55"/>
      <c r="I141" s="58">
        <v>72</v>
      </c>
      <c r="J141" s="58"/>
      <c r="K141" s="55">
        <f t="shared" si="15"/>
        <v>30</v>
      </c>
      <c r="L141" s="58">
        <f t="shared" si="16"/>
        <v>72</v>
      </c>
      <c r="M141" s="52">
        <f t="shared" si="17"/>
        <v>102</v>
      </c>
      <c r="N141" s="68">
        <v>21.58</v>
      </c>
      <c r="O141" s="2">
        <f t="shared" si="18"/>
        <v>647.4</v>
      </c>
      <c r="P141" s="2">
        <f t="shared" si="19"/>
        <v>1553.7599999999998</v>
      </c>
      <c r="Q141" s="2">
        <f t="shared" si="20"/>
        <v>2201.16</v>
      </c>
    </row>
    <row r="142" spans="2:17" ht="31.5" customHeight="1" x14ac:dyDescent="0.25">
      <c r="B142" s="51">
        <v>140</v>
      </c>
      <c r="C142" s="852" t="s">
        <v>1095</v>
      </c>
      <c r="D142" s="852"/>
      <c r="E142" s="853" t="s">
        <v>1096</v>
      </c>
      <c r="F142" s="853"/>
      <c r="G142" s="55">
        <v>32</v>
      </c>
      <c r="H142" s="55"/>
      <c r="I142" s="58">
        <v>52</v>
      </c>
      <c r="J142" s="58"/>
      <c r="K142" s="55">
        <f t="shared" si="15"/>
        <v>32</v>
      </c>
      <c r="L142" s="58">
        <f t="shared" si="16"/>
        <v>52</v>
      </c>
      <c r="M142" s="52">
        <f t="shared" si="17"/>
        <v>84</v>
      </c>
      <c r="N142" s="67">
        <v>15</v>
      </c>
      <c r="O142" s="2">
        <f t="shared" si="18"/>
        <v>480</v>
      </c>
      <c r="P142" s="2">
        <f t="shared" si="19"/>
        <v>780</v>
      </c>
      <c r="Q142" s="2">
        <f t="shared" si="20"/>
        <v>1260</v>
      </c>
    </row>
    <row r="143" spans="2:17" ht="15.75" x14ac:dyDescent="0.25">
      <c r="B143" s="51">
        <v>141</v>
      </c>
      <c r="C143" s="853" t="s">
        <v>899</v>
      </c>
      <c r="D143" s="853"/>
      <c r="E143" s="853" t="s">
        <v>900</v>
      </c>
      <c r="F143" s="853"/>
      <c r="G143" s="55">
        <v>10</v>
      </c>
      <c r="H143" s="55"/>
      <c r="I143" s="58">
        <v>10</v>
      </c>
      <c r="J143" s="58"/>
      <c r="K143" s="55">
        <f t="shared" si="15"/>
        <v>10</v>
      </c>
      <c r="L143" s="58">
        <f t="shared" si="16"/>
        <v>10</v>
      </c>
      <c r="M143" s="52">
        <f t="shared" si="17"/>
        <v>20</v>
      </c>
      <c r="N143" s="67">
        <v>5.0199999999999996</v>
      </c>
      <c r="O143" s="2">
        <f t="shared" si="18"/>
        <v>50.199999999999996</v>
      </c>
      <c r="P143" s="2">
        <f t="shared" si="19"/>
        <v>50.199999999999996</v>
      </c>
      <c r="Q143" s="2">
        <f t="shared" si="20"/>
        <v>100.39999999999999</v>
      </c>
    </row>
    <row r="144" spans="2:17" ht="15.75" x14ac:dyDescent="0.25">
      <c r="B144" s="51">
        <v>142</v>
      </c>
      <c r="C144" s="853" t="s">
        <v>901</v>
      </c>
      <c r="D144" s="853"/>
      <c r="E144" s="853" t="s">
        <v>902</v>
      </c>
      <c r="F144" s="853"/>
      <c r="G144" s="55">
        <v>10</v>
      </c>
      <c r="H144" s="55"/>
      <c r="I144" s="58">
        <v>10</v>
      </c>
      <c r="J144" s="58"/>
      <c r="K144" s="55">
        <f t="shared" si="15"/>
        <v>10</v>
      </c>
      <c r="L144" s="58">
        <f t="shared" si="16"/>
        <v>10</v>
      </c>
      <c r="M144" s="52">
        <f t="shared" si="17"/>
        <v>20</v>
      </c>
      <c r="N144" s="67">
        <v>6.9</v>
      </c>
      <c r="O144" s="2">
        <f t="shared" si="18"/>
        <v>69</v>
      </c>
      <c r="P144" s="2">
        <f t="shared" si="19"/>
        <v>69</v>
      </c>
      <c r="Q144" s="2">
        <f t="shared" si="20"/>
        <v>138</v>
      </c>
    </row>
    <row r="145" spans="2:17" ht="15.75" x14ac:dyDescent="0.25">
      <c r="B145" s="51">
        <v>143</v>
      </c>
      <c r="C145" s="852" t="s">
        <v>903</v>
      </c>
      <c r="D145" s="852"/>
      <c r="E145" s="853" t="s">
        <v>904</v>
      </c>
      <c r="F145" s="853"/>
      <c r="G145" s="55">
        <v>50</v>
      </c>
      <c r="H145" s="55">
        <v>6</v>
      </c>
      <c r="I145" s="58">
        <v>50</v>
      </c>
      <c r="J145" s="58">
        <v>6</v>
      </c>
      <c r="K145" s="55">
        <f t="shared" si="15"/>
        <v>56</v>
      </c>
      <c r="L145" s="58">
        <f t="shared" si="16"/>
        <v>56</v>
      </c>
      <c r="M145" s="52">
        <f t="shared" si="17"/>
        <v>112</v>
      </c>
      <c r="N145" s="67">
        <v>0.39</v>
      </c>
      <c r="O145" s="2">
        <f t="shared" si="18"/>
        <v>21.84</v>
      </c>
      <c r="P145" s="2">
        <f t="shared" si="19"/>
        <v>21.84</v>
      </c>
      <c r="Q145" s="2">
        <f t="shared" si="20"/>
        <v>43.68</v>
      </c>
    </row>
    <row r="146" spans="2:17" ht="15.75" x14ac:dyDescent="0.25">
      <c r="B146" s="51">
        <v>144</v>
      </c>
      <c r="C146" s="852" t="s">
        <v>905</v>
      </c>
      <c r="D146" s="852"/>
      <c r="E146" s="853" t="s">
        <v>906</v>
      </c>
      <c r="F146" s="853"/>
      <c r="G146" s="55">
        <v>40</v>
      </c>
      <c r="H146" s="55">
        <v>4</v>
      </c>
      <c r="I146" s="58">
        <v>40</v>
      </c>
      <c r="J146" s="58">
        <v>4</v>
      </c>
      <c r="K146" s="55">
        <f t="shared" si="15"/>
        <v>44</v>
      </c>
      <c r="L146" s="58">
        <f t="shared" si="16"/>
        <v>44</v>
      </c>
      <c r="M146" s="52">
        <f t="shared" si="17"/>
        <v>88</v>
      </c>
      <c r="N146" s="68">
        <v>3.04</v>
      </c>
      <c r="O146" s="2">
        <f t="shared" si="18"/>
        <v>133.76</v>
      </c>
      <c r="P146" s="2">
        <f t="shared" si="19"/>
        <v>133.76</v>
      </c>
      <c r="Q146" s="2">
        <f t="shared" si="20"/>
        <v>267.52</v>
      </c>
    </row>
    <row r="147" spans="2:17" ht="15.75" x14ac:dyDescent="0.25">
      <c r="B147" s="51">
        <v>145</v>
      </c>
      <c r="C147" s="853" t="s">
        <v>907</v>
      </c>
      <c r="D147" s="853"/>
      <c r="E147" s="853" t="s">
        <v>908</v>
      </c>
      <c r="F147" s="853"/>
      <c r="G147" s="55">
        <v>10</v>
      </c>
      <c r="H147" s="55"/>
      <c r="I147" s="58">
        <v>10</v>
      </c>
      <c r="J147" s="58"/>
      <c r="K147" s="55">
        <f t="shared" si="15"/>
        <v>10</v>
      </c>
      <c r="L147" s="58">
        <f t="shared" si="16"/>
        <v>10</v>
      </c>
      <c r="M147" s="52">
        <f t="shared" si="17"/>
        <v>20</v>
      </c>
      <c r="N147" s="68">
        <v>8.5</v>
      </c>
      <c r="O147" s="2">
        <f t="shared" si="18"/>
        <v>85</v>
      </c>
      <c r="P147" s="2">
        <f t="shared" si="19"/>
        <v>85</v>
      </c>
      <c r="Q147" s="2">
        <f t="shared" si="20"/>
        <v>170</v>
      </c>
    </row>
    <row r="148" spans="2:17" ht="15.75" x14ac:dyDescent="0.25">
      <c r="B148" s="854">
        <v>146</v>
      </c>
      <c r="C148" s="854"/>
      <c r="D148" s="59" t="s">
        <v>909</v>
      </c>
      <c r="E148" s="853" t="s">
        <v>910</v>
      </c>
      <c r="F148" s="853"/>
      <c r="G148" s="54">
        <v>20</v>
      </c>
      <c r="H148" s="54"/>
      <c r="I148" s="57">
        <v>20</v>
      </c>
      <c r="J148" s="57"/>
      <c r="K148" s="55">
        <f t="shared" si="15"/>
        <v>20</v>
      </c>
      <c r="L148" s="58">
        <f t="shared" si="16"/>
        <v>20</v>
      </c>
      <c r="M148" s="52">
        <f t="shared" si="17"/>
        <v>40</v>
      </c>
      <c r="N148" s="67">
        <v>9.67</v>
      </c>
      <c r="O148" s="2">
        <f t="shared" si="18"/>
        <v>193.4</v>
      </c>
      <c r="P148" s="2">
        <f t="shared" si="19"/>
        <v>193.4</v>
      </c>
      <c r="Q148" s="2">
        <f t="shared" si="20"/>
        <v>386.8</v>
      </c>
    </row>
    <row r="149" spans="2:17" ht="31.5" x14ac:dyDescent="0.25">
      <c r="B149" s="854">
        <v>147</v>
      </c>
      <c r="C149" s="854"/>
      <c r="D149" s="59" t="s">
        <v>911</v>
      </c>
      <c r="E149" s="853" t="s">
        <v>912</v>
      </c>
      <c r="F149" s="853"/>
      <c r="G149" s="54">
        <v>60</v>
      </c>
      <c r="H149" s="54">
        <v>30</v>
      </c>
      <c r="I149" s="57">
        <v>110</v>
      </c>
      <c r="J149" s="57">
        <v>30</v>
      </c>
      <c r="K149" s="55">
        <f t="shared" si="15"/>
        <v>90</v>
      </c>
      <c r="L149" s="58">
        <f t="shared" si="16"/>
        <v>140</v>
      </c>
      <c r="M149" s="52">
        <f t="shared" si="17"/>
        <v>230</v>
      </c>
      <c r="N149" s="67">
        <v>9.92</v>
      </c>
      <c r="O149" s="2">
        <f t="shared" si="18"/>
        <v>892.8</v>
      </c>
      <c r="P149" s="2">
        <f t="shared" si="19"/>
        <v>1388.8</v>
      </c>
      <c r="Q149" s="2">
        <f t="shared" si="20"/>
        <v>2281.6</v>
      </c>
    </row>
    <row r="150" spans="2:17" ht="15.75" x14ac:dyDescent="0.25">
      <c r="B150" s="854">
        <v>148</v>
      </c>
      <c r="C150" s="854"/>
      <c r="D150" s="59" t="s">
        <v>913</v>
      </c>
      <c r="E150" s="853" t="s">
        <v>914</v>
      </c>
      <c r="F150" s="853"/>
      <c r="G150" s="54">
        <v>6</v>
      </c>
      <c r="H150" s="54"/>
      <c r="I150" s="57">
        <v>15</v>
      </c>
      <c r="J150" s="57"/>
      <c r="K150" s="55">
        <f t="shared" si="15"/>
        <v>6</v>
      </c>
      <c r="L150" s="58">
        <f t="shared" si="16"/>
        <v>15</v>
      </c>
      <c r="M150" s="52">
        <f t="shared" si="17"/>
        <v>21</v>
      </c>
      <c r="N150" s="67">
        <v>2.99</v>
      </c>
      <c r="O150" s="2">
        <f t="shared" si="18"/>
        <v>17.940000000000001</v>
      </c>
      <c r="P150" s="2">
        <f t="shared" si="19"/>
        <v>44.85</v>
      </c>
      <c r="Q150" s="2">
        <f t="shared" si="20"/>
        <v>62.790000000000006</v>
      </c>
    </row>
    <row r="151" spans="2:17" ht="15.75" x14ac:dyDescent="0.25">
      <c r="B151" s="854">
        <v>149</v>
      </c>
      <c r="C151" s="854"/>
      <c r="D151" s="59" t="s">
        <v>913</v>
      </c>
      <c r="E151" s="853" t="s">
        <v>915</v>
      </c>
      <c r="F151" s="853"/>
      <c r="G151" s="54">
        <v>5</v>
      </c>
      <c r="H151" s="54"/>
      <c r="I151" s="57">
        <v>15</v>
      </c>
      <c r="J151" s="57"/>
      <c r="K151" s="55">
        <f t="shared" si="15"/>
        <v>5</v>
      </c>
      <c r="L151" s="58">
        <f t="shared" si="16"/>
        <v>15</v>
      </c>
      <c r="M151" s="52">
        <f t="shared" si="17"/>
        <v>20</v>
      </c>
      <c r="N151" s="67">
        <v>23.75</v>
      </c>
      <c r="O151" s="2">
        <f t="shared" si="18"/>
        <v>118.75</v>
      </c>
      <c r="P151" s="2">
        <f t="shared" si="19"/>
        <v>356.25</v>
      </c>
      <c r="Q151" s="2">
        <f t="shared" si="20"/>
        <v>475</v>
      </c>
    </row>
    <row r="152" spans="2:17" ht="31.5" x14ac:dyDescent="0.25">
      <c r="B152" s="854">
        <v>150</v>
      </c>
      <c r="C152" s="854"/>
      <c r="D152" s="59" t="s">
        <v>916</v>
      </c>
      <c r="E152" s="853" t="s">
        <v>917</v>
      </c>
      <c r="F152" s="853"/>
      <c r="G152" s="54">
        <v>2</v>
      </c>
      <c r="H152" s="54"/>
      <c r="I152" s="57">
        <v>16</v>
      </c>
      <c r="J152" s="57"/>
      <c r="K152" s="55">
        <f t="shared" si="15"/>
        <v>2</v>
      </c>
      <c r="L152" s="58">
        <f t="shared" si="16"/>
        <v>16</v>
      </c>
      <c r="M152" s="52">
        <f t="shared" si="17"/>
        <v>18</v>
      </c>
      <c r="N152" s="67">
        <v>195.72</v>
      </c>
      <c r="O152" s="2">
        <f t="shared" si="18"/>
        <v>391.44</v>
      </c>
      <c r="P152" s="2">
        <f t="shared" si="19"/>
        <v>3131.52</v>
      </c>
      <c r="Q152" s="2">
        <f t="shared" si="20"/>
        <v>3522.96</v>
      </c>
    </row>
    <row r="153" spans="2:17" ht="15.75" x14ac:dyDescent="0.25">
      <c r="B153" s="854">
        <v>151</v>
      </c>
      <c r="C153" s="854"/>
      <c r="D153" s="59" t="s">
        <v>918</v>
      </c>
      <c r="E153" s="853" t="s">
        <v>919</v>
      </c>
      <c r="F153" s="853"/>
      <c r="G153" s="54">
        <v>15</v>
      </c>
      <c r="H153" s="54">
        <v>2</v>
      </c>
      <c r="I153" s="57">
        <v>35</v>
      </c>
      <c r="J153" s="57">
        <v>2</v>
      </c>
      <c r="K153" s="55">
        <f t="shared" si="15"/>
        <v>17</v>
      </c>
      <c r="L153" s="58">
        <f t="shared" si="16"/>
        <v>37</v>
      </c>
      <c r="M153" s="52">
        <f t="shared" si="17"/>
        <v>54</v>
      </c>
      <c r="N153" s="68">
        <v>34.44</v>
      </c>
      <c r="O153" s="2">
        <f t="shared" si="18"/>
        <v>585.48</v>
      </c>
      <c r="P153" s="2">
        <f t="shared" si="19"/>
        <v>1274.28</v>
      </c>
      <c r="Q153" s="2">
        <f t="shared" si="20"/>
        <v>1859.76</v>
      </c>
    </row>
    <row r="154" spans="2:17" ht="15.75" x14ac:dyDescent="0.25">
      <c r="B154" s="854">
        <v>152</v>
      </c>
      <c r="C154" s="854"/>
      <c r="D154" s="59" t="s">
        <v>918</v>
      </c>
      <c r="E154" s="853" t="s">
        <v>920</v>
      </c>
      <c r="F154" s="853"/>
      <c r="G154" s="54">
        <v>15</v>
      </c>
      <c r="H154" s="54">
        <v>2</v>
      </c>
      <c r="I154" s="57">
        <v>70</v>
      </c>
      <c r="J154" s="57">
        <v>2</v>
      </c>
      <c r="K154" s="55">
        <f t="shared" si="15"/>
        <v>17</v>
      </c>
      <c r="L154" s="58">
        <f t="shared" si="16"/>
        <v>72</v>
      </c>
      <c r="M154" s="52">
        <f t="shared" si="17"/>
        <v>89</v>
      </c>
      <c r="N154" s="68">
        <v>10.07</v>
      </c>
      <c r="O154" s="2">
        <f t="shared" si="18"/>
        <v>171.19</v>
      </c>
      <c r="P154" s="2">
        <f t="shared" si="19"/>
        <v>725.04</v>
      </c>
      <c r="Q154" s="2">
        <f t="shared" si="20"/>
        <v>896.23</v>
      </c>
    </row>
    <row r="155" spans="2:17" ht="31.5" customHeight="1" x14ac:dyDescent="0.25">
      <c r="B155" s="51">
        <v>153</v>
      </c>
      <c r="C155" s="852" t="s">
        <v>921</v>
      </c>
      <c r="D155" s="852"/>
      <c r="E155" s="853" t="s">
        <v>922</v>
      </c>
      <c r="F155" s="853"/>
      <c r="G155" s="54">
        <v>10</v>
      </c>
      <c r="H155" s="54">
        <v>3</v>
      </c>
      <c r="I155" s="57">
        <v>20</v>
      </c>
      <c r="J155" s="57">
        <v>3</v>
      </c>
      <c r="K155" s="55">
        <f t="shared" si="15"/>
        <v>13</v>
      </c>
      <c r="L155" s="58">
        <f t="shared" si="16"/>
        <v>23</v>
      </c>
      <c r="M155" s="52">
        <f t="shared" si="17"/>
        <v>36</v>
      </c>
      <c r="N155" s="79">
        <v>39.89</v>
      </c>
      <c r="O155" s="2">
        <f t="shared" si="18"/>
        <v>518.57000000000005</v>
      </c>
      <c r="P155" s="2">
        <f t="shared" si="19"/>
        <v>917.47</v>
      </c>
      <c r="Q155" s="2">
        <f t="shared" si="20"/>
        <v>1436.04</v>
      </c>
    </row>
    <row r="156" spans="2:17" ht="31.5" customHeight="1" x14ac:dyDescent="0.25">
      <c r="B156" s="51">
        <v>154</v>
      </c>
      <c r="C156" s="852" t="s">
        <v>923</v>
      </c>
      <c r="D156" s="852"/>
      <c r="E156" s="853" t="s">
        <v>924</v>
      </c>
      <c r="F156" s="853"/>
      <c r="G156" s="54">
        <v>10</v>
      </c>
      <c r="H156" s="54">
        <v>4</v>
      </c>
      <c r="I156" s="57">
        <v>30</v>
      </c>
      <c r="J156" s="57">
        <v>4</v>
      </c>
      <c r="K156" s="55">
        <f t="shared" si="15"/>
        <v>14</v>
      </c>
      <c r="L156" s="58">
        <f t="shared" si="16"/>
        <v>34</v>
      </c>
      <c r="M156" s="52">
        <f t="shared" si="17"/>
        <v>48</v>
      </c>
      <c r="N156" s="79">
        <v>68.48</v>
      </c>
      <c r="O156" s="2">
        <f t="shared" si="18"/>
        <v>958.72</v>
      </c>
      <c r="P156" s="2">
        <f t="shared" si="19"/>
        <v>2328.3200000000002</v>
      </c>
      <c r="Q156" s="2">
        <f t="shared" si="20"/>
        <v>3287.04</v>
      </c>
    </row>
    <row r="157" spans="2:17" ht="47.25" customHeight="1" x14ac:dyDescent="0.25">
      <c r="B157" s="51">
        <v>155</v>
      </c>
      <c r="C157" s="852" t="s">
        <v>925</v>
      </c>
      <c r="D157" s="852"/>
      <c r="E157" s="853" t="s">
        <v>926</v>
      </c>
      <c r="F157" s="853"/>
      <c r="G157" s="54">
        <v>10</v>
      </c>
      <c r="H157" s="54">
        <v>2</v>
      </c>
      <c r="I157" s="57">
        <v>25</v>
      </c>
      <c r="J157" s="57">
        <v>2</v>
      </c>
      <c r="K157" s="55">
        <f t="shared" si="15"/>
        <v>12</v>
      </c>
      <c r="L157" s="58">
        <f t="shared" si="16"/>
        <v>27</v>
      </c>
      <c r="M157" s="52">
        <f t="shared" si="17"/>
        <v>39</v>
      </c>
      <c r="N157" s="79">
        <v>68.48</v>
      </c>
      <c r="O157" s="2">
        <f t="shared" si="18"/>
        <v>821.76</v>
      </c>
      <c r="P157" s="2">
        <f t="shared" si="19"/>
        <v>1848.96</v>
      </c>
      <c r="Q157" s="2">
        <f t="shared" si="20"/>
        <v>2670.7200000000003</v>
      </c>
    </row>
    <row r="158" spans="2:17" ht="47.25" customHeight="1" x14ac:dyDescent="0.25">
      <c r="B158" s="51">
        <v>156</v>
      </c>
      <c r="C158" s="852" t="s">
        <v>927</v>
      </c>
      <c r="D158" s="852"/>
      <c r="E158" s="853" t="s">
        <v>928</v>
      </c>
      <c r="F158" s="853"/>
      <c r="G158" s="54">
        <v>10</v>
      </c>
      <c r="H158" s="54"/>
      <c r="I158" s="57">
        <v>10</v>
      </c>
      <c r="J158" s="57"/>
      <c r="K158" s="55">
        <f t="shared" si="15"/>
        <v>10</v>
      </c>
      <c r="L158" s="58">
        <f t="shared" si="16"/>
        <v>10</v>
      </c>
      <c r="M158" s="52">
        <f t="shared" si="17"/>
        <v>20</v>
      </c>
      <c r="N158" s="79">
        <v>47.76</v>
      </c>
      <c r="O158" s="2">
        <f t="shared" si="18"/>
        <v>477.59999999999997</v>
      </c>
      <c r="P158" s="2">
        <f t="shared" si="19"/>
        <v>477.59999999999997</v>
      </c>
      <c r="Q158" s="2">
        <f t="shared" si="20"/>
        <v>955.19999999999993</v>
      </c>
    </row>
    <row r="159" spans="2:17" ht="47.25" customHeight="1" x14ac:dyDescent="0.25">
      <c r="B159" s="51">
        <v>157</v>
      </c>
      <c r="C159" s="852" t="s">
        <v>929</v>
      </c>
      <c r="D159" s="852"/>
      <c r="E159" s="853" t="s">
        <v>930</v>
      </c>
      <c r="F159" s="853"/>
      <c r="G159" s="54">
        <v>10</v>
      </c>
      <c r="H159" s="54">
        <v>5</v>
      </c>
      <c r="I159" s="57">
        <v>35</v>
      </c>
      <c r="J159" s="57">
        <v>5</v>
      </c>
      <c r="K159" s="55">
        <f t="shared" si="15"/>
        <v>15</v>
      </c>
      <c r="L159" s="58">
        <f t="shared" si="16"/>
        <v>40</v>
      </c>
      <c r="M159" s="52">
        <f t="shared" si="17"/>
        <v>55</v>
      </c>
      <c r="N159" s="79">
        <v>47.76</v>
      </c>
      <c r="O159" s="2">
        <f t="shared" si="18"/>
        <v>716.4</v>
      </c>
      <c r="P159" s="2">
        <f t="shared" si="19"/>
        <v>1910.3999999999999</v>
      </c>
      <c r="Q159" s="2">
        <f t="shared" si="20"/>
        <v>2626.7999999999997</v>
      </c>
    </row>
    <row r="160" spans="2:17" ht="47.25" customHeight="1" x14ac:dyDescent="0.25">
      <c r="B160" s="51">
        <v>158</v>
      </c>
      <c r="C160" s="852" t="s">
        <v>931</v>
      </c>
      <c r="D160" s="852"/>
      <c r="E160" s="853" t="s">
        <v>932</v>
      </c>
      <c r="F160" s="853"/>
      <c r="G160" s="54">
        <v>15</v>
      </c>
      <c r="H160" s="54">
        <v>5</v>
      </c>
      <c r="I160" s="57">
        <v>15</v>
      </c>
      <c r="J160" s="57">
        <v>5</v>
      </c>
      <c r="K160" s="55">
        <f t="shared" si="15"/>
        <v>20</v>
      </c>
      <c r="L160" s="58">
        <f t="shared" si="16"/>
        <v>20</v>
      </c>
      <c r="M160" s="52">
        <f t="shared" si="17"/>
        <v>40</v>
      </c>
      <c r="N160" s="79">
        <v>47.76</v>
      </c>
      <c r="O160" s="2">
        <f t="shared" si="18"/>
        <v>955.19999999999993</v>
      </c>
      <c r="P160" s="2">
        <f t="shared" si="19"/>
        <v>955.19999999999993</v>
      </c>
      <c r="Q160" s="2">
        <f t="shared" si="20"/>
        <v>1910.3999999999999</v>
      </c>
    </row>
    <row r="161" spans="2:17" ht="47.25" customHeight="1" x14ac:dyDescent="0.25">
      <c r="B161" s="51">
        <v>159</v>
      </c>
      <c r="C161" s="852" t="s">
        <v>933</v>
      </c>
      <c r="D161" s="852"/>
      <c r="E161" s="853" t="s">
        <v>934</v>
      </c>
      <c r="F161" s="853"/>
      <c r="G161" s="54">
        <v>15</v>
      </c>
      <c r="H161" s="54">
        <v>5</v>
      </c>
      <c r="I161" s="57">
        <v>40</v>
      </c>
      <c r="J161" s="57">
        <v>5</v>
      </c>
      <c r="K161" s="55">
        <f t="shared" si="15"/>
        <v>20</v>
      </c>
      <c r="L161" s="58">
        <f t="shared" si="16"/>
        <v>45</v>
      </c>
      <c r="M161" s="52">
        <f t="shared" si="17"/>
        <v>65</v>
      </c>
      <c r="N161" s="79">
        <v>47.76</v>
      </c>
      <c r="O161" s="2">
        <f t="shared" si="18"/>
        <v>955.19999999999993</v>
      </c>
      <c r="P161" s="2">
        <f t="shared" si="19"/>
        <v>2149.1999999999998</v>
      </c>
      <c r="Q161" s="2">
        <f t="shared" si="20"/>
        <v>3104.3999999999996</v>
      </c>
    </row>
    <row r="162" spans="2:17" ht="47.25" customHeight="1" x14ac:dyDescent="0.25">
      <c r="B162" s="51">
        <v>160</v>
      </c>
      <c r="C162" s="852" t="s">
        <v>935</v>
      </c>
      <c r="D162" s="852"/>
      <c r="E162" s="853" t="s">
        <v>936</v>
      </c>
      <c r="F162" s="853"/>
      <c r="G162" s="54">
        <v>10</v>
      </c>
      <c r="H162" s="54"/>
      <c r="I162" s="57">
        <v>40</v>
      </c>
      <c r="J162" s="57"/>
      <c r="K162" s="55">
        <f t="shared" si="15"/>
        <v>10</v>
      </c>
      <c r="L162" s="58">
        <f t="shared" si="16"/>
        <v>40</v>
      </c>
      <c r="M162" s="52">
        <f t="shared" si="17"/>
        <v>50</v>
      </c>
      <c r="N162" s="79">
        <v>47.76</v>
      </c>
      <c r="O162" s="2">
        <f t="shared" si="18"/>
        <v>477.59999999999997</v>
      </c>
      <c r="P162" s="2">
        <f t="shared" si="19"/>
        <v>1910.3999999999999</v>
      </c>
      <c r="Q162" s="2">
        <f t="shared" si="20"/>
        <v>2388</v>
      </c>
    </row>
    <row r="163" spans="2:17" ht="47.25" customHeight="1" x14ac:dyDescent="0.25">
      <c r="B163" s="51">
        <v>161</v>
      </c>
      <c r="C163" s="852" t="s">
        <v>937</v>
      </c>
      <c r="D163" s="852"/>
      <c r="E163" s="853" t="s">
        <v>938</v>
      </c>
      <c r="F163" s="853"/>
      <c r="G163" s="54">
        <v>10</v>
      </c>
      <c r="H163" s="54"/>
      <c r="I163" s="57">
        <v>40</v>
      </c>
      <c r="J163" s="57"/>
      <c r="K163" s="55">
        <f t="shared" si="15"/>
        <v>10</v>
      </c>
      <c r="L163" s="58">
        <f t="shared" si="16"/>
        <v>40</v>
      </c>
      <c r="M163" s="52">
        <f t="shared" si="17"/>
        <v>50</v>
      </c>
      <c r="N163" s="79">
        <v>47.76</v>
      </c>
      <c r="O163" s="2">
        <f t="shared" si="18"/>
        <v>477.59999999999997</v>
      </c>
      <c r="P163" s="2">
        <f t="shared" si="19"/>
        <v>1910.3999999999999</v>
      </c>
      <c r="Q163" s="2">
        <f t="shared" si="20"/>
        <v>2388</v>
      </c>
    </row>
    <row r="164" spans="2:17" ht="15.75" x14ac:dyDescent="0.25">
      <c r="B164" s="854">
        <v>162</v>
      </c>
      <c r="C164" s="854"/>
      <c r="D164" s="59" t="s">
        <v>939</v>
      </c>
      <c r="E164" s="853" t="s">
        <v>940</v>
      </c>
      <c r="F164" s="853"/>
      <c r="G164" s="54">
        <v>8</v>
      </c>
      <c r="H164" s="54"/>
      <c r="I164" s="57">
        <v>13</v>
      </c>
      <c r="J164" s="57"/>
      <c r="K164" s="55">
        <f t="shared" si="15"/>
        <v>8</v>
      </c>
      <c r="L164" s="58">
        <f t="shared" si="16"/>
        <v>13</v>
      </c>
      <c r="M164" s="52">
        <f t="shared" si="17"/>
        <v>21</v>
      </c>
      <c r="N164" s="68">
        <v>13.65</v>
      </c>
      <c r="O164" s="2">
        <f t="shared" si="18"/>
        <v>109.2</v>
      </c>
      <c r="P164" s="2">
        <f t="shared" si="19"/>
        <v>177.45000000000002</v>
      </c>
      <c r="Q164" s="2">
        <f t="shared" si="20"/>
        <v>286.65000000000003</v>
      </c>
    </row>
    <row r="165" spans="2:17" ht="15.75" x14ac:dyDescent="0.25">
      <c r="B165" s="854">
        <v>163</v>
      </c>
      <c r="C165" s="854"/>
      <c r="D165" s="59" t="s">
        <v>941</v>
      </c>
      <c r="E165" s="853" t="s">
        <v>942</v>
      </c>
      <c r="F165" s="853"/>
      <c r="G165" s="54">
        <v>1</v>
      </c>
      <c r="H165" s="54"/>
      <c r="I165" s="57">
        <v>1</v>
      </c>
      <c r="J165" s="57"/>
      <c r="K165" s="55">
        <f t="shared" si="15"/>
        <v>1</v>
      </c>
      <c r="L165" s="58">
        <f t="shared" si="16"/>
        <v>1</v>
      </c>
      <c r="M165" s="52">
        <f t="shared" si="17"/>
        <v>2</v>
      </c>
      <c r="N165" s="68">
        <v>13.65</v>
      </c>
      <c r="O165" s="2">
        <f t="shared" si="18"/>
        <v>13.65</v>
      </c>
      <c r="P165" s="2">
        <f t="shared" si="19"/>
        <v>13.65</v>
      </c>
      <c r="Q165" s="2">
        <f t="shared" si="20"/>
        <v>27.3</v>
      </c>
    </row>
    <row r="166" spans="2:17" ht="15.75" x14ac:dyDescent="0.25">
      <c r="B166" s="854">
        <v>164</v>
      </c>
      <c r="C166" s="854"/>
      <c r="D166" s="59" t="s">
        <v>941</v>
      </c>
      <c r="E166" s="853" t="s">
        <v>943</v>
      </c>
      <c r="F166" s="853"/>
      <c r="G166" s="54">
        <v>1</v>
      </c>
      <c r="H166" s="54"/>
      <c r="I166" s="57">
        <v>1</v>
      </c>
      <c r="J166" s="57"/>
      <c r="K166" s="55">
        <f t="shared" si="15"/>
        <v>1</v>
      </c>
      <c r="L166" s="58">
        <f t="shared" si="16"/>
        <v>1</v>
      </c>
      <c r="M166" s="52">
        <f t="shared" si="17"/>
        <v>2</v>
      </c>
      <c r="N166" s="68">
        <v>13.65</v>
      </c>
      <c r="O166" s="2">
        <f t="shared" si="18"/>
        <v>13.65</v>
      </c>
      <c r="P166" s="2">
        <f t="shared" si="19"/>
        <v>13.65</v>
      </c>
      <c r="Q166" s="2">
        <f t="shared" si="20"/>
        <v>27.3</v>
      </c>
    </row>
    <row r="167" spans="2:17" ht="15.75" x14ac:dyDescent="0.25">
      <c r="B167" s="854">
        <v>165</v>
      </c>
      <c r="C167" s="854"/>
      <c r="D167" s="59" t="s">
        <v>941</v>
      </c>
      <c r="E167" s="853" t="s">
        <v>944</v>
      </c>
      <c r="F167" s="853"/>
      <c r="G167" s="54">
        <v>1</v>
      </c>
      <c r="H167" s="54"/>
      <c r="I167" s="57">
        <v>1</v>
      </c>
      <c r="J167" s="57"/>
      <c r="K167" s="55">
        <f t="shared" si="15"/>
        <v>1</v>
      </c>
      <c r="L167" s="58">
        <f t="shared" si="16"/>
        <v>1</v>
      </c>
      <c r="M167" s="52">
        <f t="shared" si="17"/>
        <v>2</v>
      </c>
      <c r="N167" s="68">
        <v>13.65</v>
      </c>
      <c r="O167" s="2">
        <f t="shared" si="18"/>
        <v>13.65</v>
      </c>
      <c r="P167" s="2">
        <f t="shared" si="19"/>
        <v>13.65</v>
      </c>
      <c r="Q167" s="2">
        <f t="shared" si="20"/>
        <v>27.3</v>
      </c>
    </row>
    <row r="168" spans="2:17" ht="15.75" x14ac:dyDescent="0.25">
      <c r="B168" s="854">
        <v>166</v>
      </c>
      <c r="C168" s="854"/>
      <c r="D168" s="59" t="s">
        <v>941</v>
      </c>
      <c r="E168" s="853" t="s">
        <v>945</v>
      </c>
      <c r="F168" s="853"/>
      <c r="G168" s="54">
        <v>1</v>
      </c>
      <c r="H168" s="54"/>
      <c r="I168" s="57">
        <v>1</v>
      </c>
      <c r="J168" s="57"/>
      <c r="K168" s="55">
        <f t="shared" si="15"/>
        <v>1</v>
      </c>
      <c r="L168" s="58">
        <f t="shared" si="16"/>
        <v>1</v>
      </c>
      <c r="M168" s="52">
        <f t="shared" si="17"/>
        <v>2</v>
      </c>
      <c r="N168" s="68">
        <v>13.65</v>
      </c>
      <c r="O168" s="2">
        <f t="shared" si="18"/>
        <v>13.65</v>
      </c>
      <c r="P168" s="2">
        <f t="shared" si="19"/>
        <v>13.65</v>
      </c>
      <c r="Q168" s="2">
        <f t="shared" si="20"/>
        <v>27.3</v>
      </c>
    </row>
    <row r="169" spans="2:17" ht="15.75" x14ac:dyDescent="0.25">
      <c r="B169" s="854">
        <v>167</v>
      </c>
      <c r="C169" s="854"/>
      <c r="D169" s="59" t="s">
        <v>941</v>
      </c>
      <c r="E169" s="853" t="s">
        <v>946</v>
      </c>
      <c r="F169" s="853"/>
      <c r="G169" s="54">
        <v>1</v>
      </c>
      <c r="H169" s="54"/>
      <c r="I169" s="57">
        <v>1</v>
      </c>
      <c r="J169" s="57"/>
      <c r="K169" s="55">
        <f t="shared" si="15"/>
        <v>1</v>
      </c>
      <c r="L169" s="58">
        <f t="shared" si="16"/>
        <v>1</v>
      </c>
      <c r="M169" s="52">
        <f t="shared" si="17"/>
        <v>2</v>
      </c>
      <c r="N169" s="68">
        <v>13.65</v>
      </c>
      <c r="O169" s="2">
        <f t="shared" si="18"/>
        <v>13.65</v>
      </c>
      <c r="P169" s="2">
        <f t="shared" si="19"/>
        <v>13.65</v>
      </c>
      <c r="Q169" s="2">
        <f t="shared" si="20"/>
        <v>27.3</v>
      </c>
    </row>
    <row r="170" spans="2:17" ht="15.75" x14ac:dyDescent="0.25">
      <c r="B170" s="854">
        <v>168</v>
      </c>
      <c r="C170" s="854"/>
      <c r="D170" s="59" t="s">
        <v>941</v>
      </c>
      <c r="E170" s="853" t="s">
        <v>947</v>
      </c>
      <c r="F170" s="853"/>
      <c r="G170" s="54">
        <v>1</v>
      </c>
      <c r="H170" s="54"/>
      <c r="I170" s="57">
        <v>1</v>
      </c>
      <c r="J170" s="57"/>
      <c r="K170" s="55">
        <f t="shared" si="15"/>
        <v>1</v>
      </c>
      <c r="L170" s="58">
        <f t="shared" si="16"/>
        <v>1</v>
      </c>
      <c r="M170" s="52">
        <f t="shared" si="17"/>
        <v>2</v>
      </c>
      <c r="N170" s="68">
        <v>13.65</v>
      </c>
      <c r="O170" s="2">
        <f t="shared" si="18"/>
        <v>13.65</v>
      </c>
      <c r="P170" s="2">
        <f t="shared" si="19"/>
        <v>13.65</v>
      </c>
      <c r="Q170" s="2">
        <f t="shared" si="20"/>
        <v>27.3</v>
      </c>
    </row>
    <row r="171" spans="2:17" ht="15.75" x14ac:dyDescent="0.25">
      <c r="B171" s="854">
        <v>169</v>
      </c>
      <c r="C171" s="854"/>
      <c r="D171" s="59" t="s">
        <v>941</v>
      </c>
      <c r="E171" s="853" t="s">
        <v>948</v>
      </c>
      <c r="F171" s="853"/>
      <c r="G171" s="54">
        <v>1</v>
      </c>
      <c r="H171" s="54"/>
      <c r="I171" s="57">
        <v>1</v>
      </c>
      <c r="J171" s="57"/>
      <c r="K171" s="55">
        <f t="shared" si="15"/>
        <v>1</v>
      </c>
      <c r="L171" s="58">
        <f t="shared" si="16"/>
        <v>1</v>
      </c>
      <c r="M171" s="52">
        <f t="shared" si="17"/>
        <v>2</v>
      </c>
      <c r="N171" s="68">
        <v>13.65</v>
      </c>
      <c r="O171" s="2">
        <f t="shared" si="18"/>
        <v>13.65</v>
      </c>
      <c r="P171" s="2">
        <f t="shared" si="19"/>
        <v>13.65</v>
      </c>
      <c r="Q171" s="2">
        <f t="shared" si="20"/>
        <v>27.3</v>
      </c>
    </row>
    <row r="172" spans="2:17" ht="15.75" x14ac:dyDescent="0.25">
      <c r="B172" s="854">
        <v>170</v>
      </c>
      <c r="C172" s="854"/>
      <c r="D172" s="59" t="s">
        <v>941</v>
      </c>
      <c r="E172" s="853" t="s">
        <v>949</v>
      </c>
      <c r="F172" s="853"/>
      <c r="G172" s="54">
        <v>1</v>
      </c>
      <c r="H172" s="54"/>
      <c r="I172" s="57">
        <v>1</v>
      </c>
      <c r="J172" s="57"/>
      <c r="K172" s="55">
        <f t="shared" si="15"/>
        <v>1</v>
      </c>
      <c r="L172" s="58">
        <f t="shared" si="16"/>
        <v>1</v>
      </c>
      <c r="M172" s="52">
        <f t="shared" si="17"/>
        <v>2</v>
      </c>
      <c r="N172" s="68">
        <v>13.65</v>
      </c>
      <c r="O172" s="2">
        <f t="shared" si="18"/>
        <v>13.65</v>
      </c>
      <c r="P172" s="2">
        <f t="shared" si="19"/>
        <v>13.65</v>
      </c>
      <c r="Q172" s="2">
        <f t="shared" si="20"/>
        <v>27.3</v>
      </c>
    </row>
    <row r="173" spans="2:17" ht="15.75" x14ac:dyDescent="0.25">
      <c r="B173" s="854">
        <v>171</v>
      </c>
      <c r="C173" s="854"/>
      <c r="D173" s="59" t="s">
        <v>941</v>
      </c>
      <c r="E173" s="853" t="s">
        <v>950</v>
      </c>
      <c r="F173" s="853"/>
      <c r="G173" s="54">
        <v>1</v>
      </c>
      <c r="H173" s="54"/>
      <c r="I173" s="57">
        <v>1</v>
      </c>
      <c r="J173" s="57"/>
      <c r="K173" s="55">
        <f t="shared" si="15"/>
        <v>1</v>
      </c>
      <c r="L173" s="58">
        <f t="shared" si="16"/>
        <v>1</v>
      </c>
      <c r="M173" s="52">
        <f t="shared" si="17"/>
        <v>2</v>
      </c>
      <c r="N173" s="68">
        <v>13.65</v>
      </c>
      <c r="O173" s="2">
        <f t="shared" si="18"/>
        <v>13.65</v>
      </c>
      <c r="P173" s="2">
        <f t="shared" si="19"/>
        <v>13.65</v>
      </c>
      <c r="Q173" s="2">
        <f t="shared" si="20"/>
        <v>27.3</v>
      </c>
    </row>
    <row r="174" spans="2:17" ht="15.75" x14ac:dyDescent="0.25">
      <c r="B174" s="854">
        <v>172</v>
      </c>
      <c r="C174" s="854"/>
      <c r="D174" s="59" t="s">
        <v>941</v>
      </c>
      <c r="E174" s="853" t="s">
        <v>951</v>
      </c>
      <c r="F174" s="853"/>
      <c r="G174" s="54">
        <v>1</v>
      </c>
      <c r="H174" s="54"/>
      <c r="I174" s="57">
        <v>1</v>
      </c>
      <c r="J174" s="57"/>
      <c r="K174" s="55">
        <f t="shared" si="15"/>
        <v>1</v>
      </c>
      <c r="L174" s="58">
        <f t="shared" si="16"/>
        <v>1</v>
      </c>
      <c r="M174" s="52">
        <f t="shared" si="17"/>
        <v>2</v>
      </c>
      <c r="N174" s="68">
        <v>13.65</v>
      </c>
      <c r="O174" s="2">
        <f t="shared" si="18"/>
        <v>13.65</v>
      </c>
      <c r="P174" s="2">
        <f t="shared" si="19"/>
        <v>13.65</v>
      </c>
      <c r="Q174" s="2">
        <f t="shared" si="20"/>
        <v>27.3</v>
      </c>
    </row>
    <row r="175" spans="2:17" ht="15.75" x14ac:dyDescent="0.25">
      <c r="B175" s="854">
        <v>173</v>
      </c>
      <c r="C175" s="854"/>
      <c r="D175" s="59" t="s">
        <v>941</v>
      </c>
      <c r="E175" s="853" t="s">
        <v>952</v>
      </c>
      <c r="F175" s="853"/>
      <c r="G175" s="54">
        <v>1</v>
      </c>
      <c r="H175" s="54"/>
      <c r="I175" s="57">
        <v>1</v>
      </c>
      <c r="J175" s="57"/>
      <c r="K175" s="55">
        <f t="shared" si="15"/>
        <v>1</v>
      </c>
      <c r="L175" s="58">
        <f t="shared" si="16"/>
        <v>1</v>
      </c>
      <c r="M175" s="52">
        <f t="shared" si="17"/>
        <v>2</v>
      </c>
      <c r="N175" s="68">
        <v>13.65</v>
      </c>
      <c r="O175" s="2">
        <f t="shared" si="18"/>
        <v>13.65</v>
      </c>
      <c r="P175" s="2">
        <f t="shared" si="19"/>
        <v>13.65</v>
      </c>
      <c r="Q175" s="2">
        <f t="shared" si="20"/>
        <v>27.3</v>
      </c>
    </row>
    <row r="176" spans="2:17" ht="15.75" x14ac:dyDescent="0.25">
      <c r="B176" s="854">
        <v>174</v>
      </c>
      <c r="C176" s="854"/>
      <c r="D176" s="59" t="s">
        <v>1580</v>
      </c>
      <c r="E176" s="853" t="s">
        <v>1097</v>
      </c>
      <c r="F176" s="853"/>
      <c r="G176" s="54">
        <v>5</v>
      </c>
      <c r="H176" s="54"/>
      <c r="I176" s="57">
        <v>1</v>
      </c>
      <c r="J176" s="57"/>
      <c r="K176" s="55">
        <f t="shared" si="15"/>
        <v>5</v>
      </c>
      <c r="L176" s="58">
        <f t="shared" si="16"/>
        <v>1</v>
      </c>
      <c r="M176" s="52">
        <f t="shared" si="17"/>
        <v>6</v>
      </c>
      <c r="N176" s="68">
        <v>79.12</v>
      </c>
      <c r="O176" s="2">
        <f t="shared" si="18"/>
        <v>395.6</v>
      </c>
      <c r="P176" s="2">
        <f t="shared" si="19"/>
        <v>79.12</v>
      </c>
      <c r="Q176" s="2">
        <f t="shared" si="20"/>
        <v>474.72</v>
      </c>
    </row>
    <row r="177" spans="2:17" ht="15.75" x14ac:dyDescent="0.25">
      <c r="B177" s="854">
        <v>175</v>
      </c>
      <c r="C177" s="854"/>
      <c r="D177" s="59" t="s">
        <v>1098</v>
      </c>
      <c r="E177" s="853" t="s">
        <v>1099</v>
      </c>
      <c r="F177" s="853"/>
      <c r="G177" s="54">
        <v>5</v>
      </c>
      <c r="H177" s="54"/>
      <c r="I177" s="57">
        <v>1</v>
      </c>
      <c r="J177" s="57"/>
      <c r="K177" s="55">
        <f t="shared" si="15"/>
        <v>5</v>
      </c>
      <c r="L177" s="58">
        <f t="shared" si="16"/>
        <v>1</v>
      </c>
      <c r="M177" s="52">
        <f t="shared" si="17"/>
        <v>6</v>
      </c>
      <c r="N177" s="69">
        <v>46.86</v>
      </c>
      <c r="O177" s="2">
        <f t="shared" si="18"/>
        <v>234.3</v>
      </c>
      <c r="P177" s="2">
        <f t="shared" si="19"/>
        <v>46.86</v>
      </c>
      <c r="Q177" s="2">
        <f t="shared" si="20"/>
        <v>281.16000000000003</v>
      </c>
    </row>
    <row r="178" spans="2:17" ht="15.75" x14ac:dyDescent="0.25">
      <c r="B178" s="854">
        <v>176</v>
      </c>
      <c r="C178" s="854"/>
      <c r="D178" s="59" t="s">
        <v>1100</v>
      </c>
      <c r="E178" s="853" t="s">
        <v>1101</v>
      </c>
      <c r="F178" s="853"/>
      <c r="G178" s="54">
        <v>5</v>
      </c>
      <c r="H178" s="54"/>
      <c r="I178" s="57">
        <v>1</v>
      </c>
      <c r="J178" s="57"/>
      <c r="K178" s="55">
        <f t="shared" si="15"/>
        <v>5</v>
      </c>
      <c r="L178" s="58">
        <f t="shared" si="16"/>
        <v>1</v>
      </c>
      <c r="M178" s="52">
        <f t="shared" si="17"/>
        <v>6</v>
      </c>
      <c r="N178" s="67">
        <v>79.12</v>
      </c>
      <c r="O178" s="2">
        <f t="shared" si="18"/>
        <v>395.6</v>
      </c>
      <c r="P178" s="2">
        <f t="shared" si="19"/>
        <v>79.12</v>
      </c>
      <c r="Q178" s="2">
        <f t="shared" si="20"/>
        <v>474.72</v>
      </c>
    </row>
    <row r="179" spans="2:17" ht="15.75" x14ac:dyDescent="0.25">
      <c r="B179" s="854">
        <v>177</v>
      </c>
      <c r="C179" s="854"/>
      <c r="D179" s="59" t="s">
        <v>1102</v>
      </c>
      <c r="E179" s="853" t="s">
        <v>1103</v>
      </c>
      <c r="F179" s="853"/>
      <c r="G179" s="54">
        <v>5</v>
      </c>
      <c r="H179" s="54"/>
      <c r="I179" s="57">
        <v>1</v>
      </c>
      <c r="J179" s="57"/>
      <c r="K179" s="55">
        <f t="shared" si="15"/>
        <v>5</v>
      </c>
      <c r="L179" s="58">
        <f t="shared" si="16"/>
        <v>1</v>
      </c>
      <c r="M179" s="52">
        <f t="shared" si="17"/>
        <v>6</v>
      </c>
      <c r="N179" s="69">
        <v>79.12</v>
      </c>
      <c r="O179" s="2">
        <f t="shared" si="18"/>
        <v>395.6</v>
      </c>
      <c r="P179" s="2">
        <f t="shared" si="19"/>
        <v>79.12</v>
      </c>
      <c r="Q179" s="2">
        <f t="shared" si="20"/>
        <v>474.72</v>
      </c>
    </row>
    <row r="180" spans="2:17" ht="15.75" x14ac:dyDescent="0.25">
      <c r="B180" s="854">
        <v>178</v>
      </c>
      <c r="C180" s="854"/>
      <c r="D180" s="59" t="s">
        <v>1104</v>
      </c>
      <c r="E180" s="853" t="s">
        <v>1105</v>
      </c>
      <c r="F180" s="853"/>
      <c r="G180" s="54">
        <v>5</v>
      </c>
      <c r="H180" s="54"/>
      <c r="I180" s="57">
        <v>1</v>
      </c>
      <c r="J180" s="57"/>
      <c r="K180" s="55">
        <f t="shared" si="15"/>
        <v>5</v>
      </c>
      <c r="L180" s="58">
        <f t="shared" si="16"/>
        <v>1</v>
      </c>
      <c r="M180" s="52">
        <f t="shared" si="17"/>
        <v>6</v>
      </c>
      <c r="N180" s="67">
        <v>79.12</v>
      </c>
      <c r="O180" s="2">
        <f t="shared" si="18"/>
        <v>395.6</v>
      </c>
      <c r="P180" s="2">
        <f t="shared" si="19"/>
        <v>79.12</v>
      </c>
      <c r="Q180" s="2">
        <f t="shared" si="20"/>
        <v>474.72</v>
      </c>
    </row>
    <row r="181" spans="2:17" ht="15.75" x14ac:dyDescent="0.25">
      <c r="B181" s="854">
        <v>179</v>
      </c>
      <c r="C181" s="854"/>
      <c r="D181" s="59" t="s">
        <v>1106</v>
      </c>
      <c r="E181" s="853" t="s">
        <v>1107</v>
      </c>
      <c r="F181" s="853"/>
      <c r="G181" s="54">
        <v>5</v>
      </c>
      <c r="H181" s="54"/>
      <c r="I181" s="57">
        <v>1</v>
      </c>
      <c r="J181" s="57"/>
      <c r="K181" s="55">
        <f t="shared" si="15"/>
        <v>5</v>
      </c>
      <c r="L181" s="58">
        <f t="shared" si="16"/>
        <v>1</v>
      </c>
      <c r="M181" s="52">
        <f t="shared" si="17"/>
        <v>6</v>
      </c>
      <c r="N181" s="69">
        <v>79.12</v>
      </c>
      <c r="O181" s="2">
        <f t="shared" si="18"/>
        <v>395.6</v>
      </c>
      <c r="P181" s="2">
        <f t="shared" si="19"/>
        <v>79.12</v>
      </c>
      <c r="Q181" s="2">
        <f t="shared" si="20"/>
        <v>474.72</v>
      </c>
    </row>
    <row r="182" spans="2:17" ht="15.75" x14ac:dyDescent="0.25">
      <c r="B182" s="854">
        <v>180</v>
      </c>
      <c r="C182" s="854"/>
      <c r="D182" s="59" t="s">
        <v>1108</v>
      </c>
      <c r="E182" s="853" t="s">
        <v>1109</v>
      </c>
      <c r="F182" s="853"/>
      <c r="G182" s="54">
        <v>5</v>
      </c>
      <c r="H182" s="54"/>
      <c r="I182" s="57">
        <v>1</v>
      </c>
      <c r="J182" s="57"/>
      <c r="K182" s="55">
        <f t="shared" si="15"/>
        <v>5</v>
      </c>
      <c r="L182" s="58">
        <f t="shared" si="16"/>
        <v>1</v>
      </c>
      <c r="M182" s="52">
        <f t="shared" si="17"/>
        <v>6</v>
      </c>
      <c r="N182" s="67">
        <v>79.12</v>
      </c>
      <c r="O182" s="2">
        <f t="shared" si="18"/>
        <v>395.6</v>
      </c>
      <c r="P182" s="2">
        <f t="shared" si="19"/>
        <v>79.12</v>
      </c>
      <c r="Q182" s="2">
        <f t="shared" si="20"/>
        <v>474.72</v>
      </c>
    </row>
    <row r="183" spans="2:17" ht="15.75" x14ac:dyDescent="0.25">
      <c r="B183" s="854">
        <v>181</v>
      </c>
      <c r="C183" s="854"/>
      <c r="D183" s="59" t="s">
        <v>1110</v>
      </c>
      <c r="E183" s="853" t="s">
        <v>1111</v>
      </c>
      <c r="F183" s="853"/>
      <c r="G183" s="54">
        <v>5</v>
      </c>
      <c r="H183" s="54"/>
      <c r="I183" s="57">
        <v>1</v>
      </c>
      <c r="J183" s="57"/>
      <c r="K183" s="55">
        <f t="shared" si="15"/>
        <v>5</v>
      </c>
      <c r="L183" s="58">
        <f t="shared" si="16"/>
        <v>1</v>
      </c>
      <c r="M183" s="52">
        <f t="shared" si="17"/>
        <v>6</v>
      </c>
      <c r="N183" s="68">
        <v>79.12</v>
      </c>
      <c r="O183" s="2">
        <f t="shared" si="18"/>
        <v>395.6</v>
      </c>
      <c r="P183" s="2">
        <f t="shared" si="19"/>
        <v>79.12</v>
      </c>
      <c r="Q183" s="2">
        <f t="shared" si="20"/>
        <v>474.72</v>
      </c>
    </row>
    <row r="184" spans="2:17" ht="15.75" x14ac:dyDescent="0.25">
      <c r="B184" s="854">
        <v>182</v>
      </c>
      <c r="C184" s="854"/>
      <c r="D184" s="59" t="s">
        <v>1112</v>
      </c>
      <c r="E184" s="853" t="s">
        <v>1113</v>
      </c>
      <c r="F184" s="853"/>
      <c r="G184" s="54">
        <v>5</v>
      </c>
      <c r="H184" s="54"/>
      <c r="I184" s="57">
        <v>1</v>
      </c>
      <c r="J184" s="57"/>
      <c r="K184" s="55">
        <f t="shared" si="15"/>
        <v>5</v>
      </c>
      <c r="L184" s="58">
        <f t="shared" si="16"/>
        <v>1</v>
      </c>
      <c r="M184" s="52">
        <f t="shared" si="17"/>
        <v>6</v>
      </c>
      <c r="N184" s="68">
        <v>95.5</v>
      </c>
      <c r="O184" s="2">
        <f t="shared" si="18"/>
        <v>477.5</v>
      </c>
      <c r="P184" s="2">
        <f t="shared" si="19"/>
        <v>95.5</v>
      </c>
      <c r="Q184" s="2">
        <f t="shared" si="20"/>
        <v>573</v>
      </c>
    </row>
    <row r="185" spans="2:17" ht="15.75" x14ac:dyDescent="0.25">
      <c r="B185" s="854">
        <v>183</v>
      </c>
      <c r="C185" s="854"/>
      <c r="D185" s="59" t="s">
        <v>1114</v>
      </c>
      <c r="E185" s="853" t="s">
        <v>1115</v>
      </c>
      <c r="F185" s="853"/>
      <c r="G185" s="54">
        <v>5</v>
      </c>
      <c r="H185" s="54"/>
      <c r="I185" s="57">
        <v>1</v>
      </c>
      <c r="J185" s="57"/>
      <c r="K185" s="55">
        <f t="shared" si="15"/>
        <v>5</v>
      </c>
      <c r="L185" s="58">
        <f t="shared" si="16"/>
        <v>1</v>
      </c>
      <c r="M185" s="52">
        <f t="shared" si="17"/>
        <v>6</v>
      </c>
      <c r="N185" s="68">
        <v>85.95</v>
      </c>
      <c r="O185" s="2">
        <f t="shared" si="18"/>
        <v>429.75</v>
      </c>
      <c r="P185" s="2">
        <f t="shared" si="19"/>
        <v>85.95</v>
      </c>
      <c r="Q185" s="2">
        <f t="shared" si="20"/>
        <v>515.70000000000005</v>
      </c>
    </row>
    <row r="186" spans="2:17" ht="15.75" x14ac:dyDescent="0.25">
      <c r="B186" s="854">
        <v>184</v>
      </c>
      <c r="C186" s="854"/>
      <c r="D186" s="59" t="s">
        <v>1116</v>
      </c>
      <c r="E186" s="853" t="s">
        <v>1117</v>
      </c>
      <c r="F186" s="853"/>
      <c r="G186" s="54">
        <v>10</v>
      </c>
      <c r="H186" s="54"/>
      <c r="I186" s="57">
        <v>10</v>
      </c>
      <c r="J186" s="57"/>
      <c r="K186" s="55">
        <f t="shared" si="15"/>
        <v>10</v>
      </c>
      <c r="L186" s="58">
        <f t="shared" si="16"/>
        <v>10</v>
      </c>
      <c r="M186" s="52">
        <f t="shared" si="17"/>
        <v>20</v>
      </c>
      <c r="N186" s="69">
        <v>13.48</v>
      </c>
      <c r="O186" s="2">
        <f t="shared" si="18"/>
        <v>134.80000000000001</v>
      </c>
      <c r="P186" s="2">
        <f t="shared" si="19"/>
        <v>134.80000000000001</v>
      </c>
      <c r="Q186" s="2">
        <f t="shared" si="20"/>
        <v>269.60000000000002</v>
      </c>
    </row>
    <row r="187" spans="2:17" ht="31.5" x14ac:dyDescent="0.25">
      <c r="B187" s="854">
        <v>185</v>
      </c>
      <c r="C187" s="854"/>
      <c r="D187" s="59" t="s">
        <v>1118</v>
      </c>
      <c r="E187" s="853" t="s">
        <v>1119</v>
      </c>
      <c r="F187" s="853"/>
      <c r="G187" s="54">
        <v>5</v>
      </c>
      <c r="H187" s="54"/>
      <c r="I187" s="57">
        <v>5</v>
      </c>
      <c r="J187" s="57"/>
      <c r="K187" s="55">
        <f t="shared" si="15"/>
        <v>5</v>
      </c>
      <c r="L187" s="58">
        <f t="shared" si="16"/>
        <v>5</v>
      </c>
      <c r="M187" s="52">
        <f t="shared" si="17"/>
        <v>10</v>
      </c>
      <c r="N187" s="69">
        <v>13.48</v>
      </c>
      <c r="O187" s="2">
        <f t="shared" si="18"/>
        <v>67.400000000000006</v>
      </c>
      <c r="P187" s="2">
        <f t="shared" si="19"/>
        <v>67.400000000000006</v>
      </c>
      <c r="Q187" s="2">
        <f t="shared" si="20"/>
        <v>134.80000000000001</v>
      </c>
    </row>
    <row r="188" spans="2:17" ht="31.5" x14ac:dyDescent="0.25">
      <c r="B188" s="854">
        <v>186</v>
      </c>
      <c r="C188" s="854"/>
      <c r="D188" s="59" t="s">
        <v>1120</v>
      </c>
      <c r="E188" s="853" t="s">
        <v>1121</v>
      </c>
      <c r="F188" s="853"/>
      <c r="G188" s="54">
        <v>5</v>
      </c>
      <c r="H188" s="54"/>
      <c r="I188" s="57">
        <v>5</v>
      </c>
      <c r="J188" s="57"/>
      <c r="K188" s="55">
        <f t="shared" si="15"/>
        <v>5</v>
      </c>
      <c r="L188" s="58">
        <f t="shared" si="16"/>
        <v>5</v>
      </c>
      <c r="M188" s="52">
        <f t="shared" si="17"/>
        <v>10</v>
      </c>
      <c r="N188" s="69">
        <v>13.48</v>
      </c>
      <c r="O188" s="2">
        <f t="shared" si="18"/>
        <v>67.400000000000006</v>
      </c>
      <c r="P188" s="2">
        <f t="shared" si="19"/>
        <v>67.400000000000006</v>
      </c>
      <c r="Q188" s="2">
        <f t="shared" si="20"/>
        <v>134.80000000000001</v>
      </c>
    </row>
    <row r="189" spans="2:17" ht="15.75" x14ac:dyDescent="0.25">
      <c r="B189" s="854">
        <v>187</v>
      </c>
      <c r="C189" s="854"/>
      <c r="D189" s="59" t="s">
        <v>1122</v>
      </c>
      <c r="E189" s="853" t="s">
        <v>1123</v>
      </c>
      <c r="F189" s="853"/>
      <c r="G189" s="54">
        <v>5</v>
      </c>
      <c r="H189" s="54"/>
      <c r="I189" s="57">
        <v>5</v>
      </c>
      <c r="J189" s="57"/>
      <c r="K189" s="55">
        <f t="shared" si="15"/>
        <v>5</v>
      </c>
      <c r="L189" s="58">
        <f t="shared" si="16"/>
        <v>5</v>
      </c>
      <c r="M189" s="52">
        <f t="shared" si="17"/>
        <v>10</v>
      </c>
      <c r="N189" s="69">
        <v>13.48</v>
      </c>
      <c r="O189" s="2">
        <f t="shared" si="18"/>
        <v>67.400000000000006</v>
      </c>
      <c r="P189" s="2">
        <f t="shared" si="19"/>
        <v>67.400000000000006</v>
      </c>
      <c r="Q189" s="2">
        <f t="shared" si="20"/>
        <v>134.80000000000001</v>
      </c>
    </row>
    <row r="190" spans="2:17" ht="15.75" x14ac:dyDescent="0.25">
      <c r="B190" s="854">
        <v>188</v>
      </c>
      <c r="C190" s="854"/>
      <c r="D190" s="59" t="s">
        <v>1124</v>
      </c>
      <c r="E190" s="853" t="s">
        <v>1125</v>
      </c>
      <c r="F190" s="853"/>
      <c r="G190" s="54">
        <v>25</v>
      </c>
      <c r="H190" s="54"/>
      <c r="I190" s="57">
        <v>40</v>
      </c>
      <c r="J190" s="57"/>
      <c r="K190" s="55">
        <f t="shared" si="15"/>
        <v>25</v>
      </c>
      <c r="L190" s="58">
        <f t="shared" si="16"/>
        <v>40</v>
      </c>
      <c r="M190" s="52">
        <f t="shared" si="17"/>
        <v>65</v>
      </c>
      <c r="N190" s="69">
        <v>13.48</v>
      </c>
      <c r="O190" s="2">
        <f t="shared" si="18"/>
        <v>337</v>
      </c>
      <c r="P190" s="2">
        <f t="shared" si="19"/>
        <v>539.20000000000005</v>
      </c>
      <c r="Q190" s="2">
        <f t="shared" si="20"/>
        <v>876.2</v>
      </c>
    </row>
    <row r="191" spans="2:17" ht="15.75" x14ac:dyDescent="0.25">
      <c r="B191" s="854">
        <v>189</v>
      </c>
      <c r="C191" s="854"/>
      <c r="D191" s="59" t="s">
        <v>1126</v>
      </c>
      <c r="E191" s="853" t="s">
        <v>1127</v>
      </c>
      <c r="F191" s="853"/>
      <c r="G191" s="54">
        <v>40</v>
      </c>
      <c r="H191" s="54">
        <v>20</v>
      </c>
      <c r="I191" s="57">
        <v>100</v>
      </c>
      <c r="J191" s="57">
        <v>20</v>
      </c>
      <c r="K191" s="55">
        <f t="shared" si="15"/>
        <v>60</v>
      </c>
      <c r="L191" s="58">
        <f t="shared" si="16"/>
        <v>120</v>
      </c>
      <c r="M191" s="52">
        <f t="shared" si="17"/>
        <v>180</v>
      </c>
      <c r="N191" s="68">
        <v>10.31</v>
      </c>
      <c r="O191" s="2">
        <f t="shared" si="18"/>
        <v>618.6</v>
      </c>
      <c r="P191" s="2">
        <f t="shared" si="19"/>
        <v>1237.2</v>
      </c>
      <c r="Q191" s="2">
        <f t="shared" si="20"/>
        <v>1855.8000000000002</v>
      </c>
    </row>
    <row r="192" spans="2:17" ht="15.75" x14ac:dyDescent="0.25">
      <c r="B192" s="52">
        <v>190</v>
      </c>
      <c r="C192" s="853" t="s">
        <v>1128</v>
      </c>
      <c r="D192" s="853"/>
      <c r="E192" s="853"/>
      <c r="F192" s="60" t="s">
        <v>1129</v>
      </c>
      <c r="G192" s="54">
        <v>5</v>
      </c>
      <c r="H192" s="54"/>
      <c r="I192" s="57">
        <v>5</v>
      </c>
      <c r="J192" s="57"/>
      <c r="K192" s="55">
        <f t="shared" si="15"/>
        <v>5</v>
      </c>
      <c r="L192" s="58">
        <f t="shared" si="16"/>
        <v>5</v>
      </c>
      <c r="M192" s="52">
        <f t="shared" si="17"/>
        <v>10</v>
      </c>
      <c r="N192" s="67">
        <v>51.42</v>
      </c>
      <c r="O192" s="2">
        <f t="shared" si="18"/>
        <v>257.10000000000002</v>
      </c>
      <c r="P192" s="2">
        <f t="shared" si="19"/>
        <v>257.10000000000002</v>
      </c>
      <c r="Q192" s="2">
        <f t="shared" si="20"/>
        <v>514.20000000000005</v>
      </c>
    </row>
    <row r="193" spans="2:17" ht="15.75" x14ac:dyDescent="0.25">
      <c r="B193" s="52">
        <v>191</v>
      </c>
      <c r="C193" s="853" t="s">
        <v>1130</v>
      </c>
      <c r="D193" s="853"/>
      <c r="E193" s="853"/>
      <c r="F193" s="60" t="s">
        <v>1131</v>
      </c>
      <c r="G193" s="54">
        <v>5</v>
      </c>
      <c r="H193" s="54"/>
      <c r="I193" s="57">
        <v>10</v>
      </c>
      <c r="J193" s="57"/>
      <c r="K193" s="55">
        <f t="shared" si="15"/>
        <v>5</v>
      </c>
      <c r="L193" s="58">
        <f t="shared" si="16"/>
        <v>10</v>
      </c>
      <c r="M193" s="52">
        <f t="shared" si="17"/>
        <v>15</v>
      </c>
      <c r="N193" s="68">
        <v>11.53</v>
      </c>
      <c r="O193" s="2">
        <f t="shared" si="18"/>
        <v>57.65</v>
      </c>
      <c r="P193" s="2">
        <f t="shared" si="19"/>
        <v>115.3</v>
      </c>
      <c r="Q193" s="2">
        <f t="shared" si="20"/>
        <v>172.95</v>
      </c>
    </row>
    <row r="194" spans="2:17" ht="15.75" x14ac:dyDescent="0.25">
      <c r="B194" s="52">
        <v>192</v>
      </c>
      <c r="C194" s="853" t="s">
        <v>1132</v>
      </c>
      <c r="D194" s="853"/>
      <c r="E194" s="853"/>
      <c r="F194" s="60" t="s">
        <v>1133</v>
      </c>
      <c r="G194" s="54">
        <v>15</v>
      </c>
      <c r="H194" s="54">
        <v>6</v>
      </c>
      <c r="I194" s="57">
        <v>10</v>
      </c>
      <c r="J194" s="57">
        <v>6</v>
      </c>
      <c r="K194" s="55">
        <f t="shared" si="15"/>
        <v>21</v>
      </c>
      <c r="L194" s="58">
        <f t="shared" si="16"/>
        <v>16</v>
      </c>
      <c r="M194" s="52">
        <f t="shared" si="17"/>
        <v>37</v>
      </c>
      <c r="N194" s="67">
        <v>53.96</v>
      </c>
      <c r="O194" s="2">
        <f t="shared" si="18"/>
        <v>1133.1600000000001</v>
      </c>
      <c r="P194" s="2">
        <f t="shared" si="19"/>
        <v>863.36</v>
      </c>
      <c r="Q194" s="2">
        <f t="shared" si="20"/>
        <v>1996.52</v>
      </c>
    </row>
    <row r="195" spans="2:17" ht="15.75" x14ac:dyDescent="0.25">
      <c r="B195" s="52">
        <v>193</v>
      </c>
      <c r="C195" s="852" t="s">
        <v>1134</v>
      </c>
      <c r="D195" s="852"/>
      <c r="E195" s="852"/>
      <c r="F195" s="60" t="s">
        <v>1135</v>
      </c>
      <c r="G195" s="54">
        <v>15</v>
      </c>
      <c r="H195" s="54"/>
      <c r="I195" s="57">
        <v>15</v>
      </c>
      <c r="J195" s="57"/>
      <c r="K195" s="55">
        <f t="shared" si="15"/>
        <v>15</v>
      </c>
      <c r="L195" s="58">
        <f t="shared" si="16"/>
        <v>15</v>
      </c>
      <c r="M195" s="52">
        <f t="shared" si="17"/>
        <v>30</v>
      </c>
      <c r="N195" s="68">
        <v>3.07</v>
      </c>
      <c r="O195" s="2">
        <f t="shared" si="18"/>
        <v>46.05</v>
      </c>
      <c r="P195" s="2">
        <f t="shared" si="19"/>
        <v>46.05</v>
      </c>
      <c r="Q195" s="2">
        <f t="shared" si="20"/>
        <v>92.1</v>
      </c>
    </row>
    <row r="196" spans="2:17" ht="15.75" x14ac:dyDescent="0.25">
      <c r="B196" s="52">
        <v>194</v>
      </c>
      <c r="C196" s="852" t="s">
        <v>1136</v>
      </c>
      <c r="D196" s="852"/>
      <c r="E196" s="852"/>
      <c r="F196" s="60" t="s">
        <v>1137</v>
      </c>
      <c r="G196" s="54">
        <v>10</v>
      </c>
      <c r="H196" s="54"/>
      <c r="I196" s="57">
        <v>30</v>
      </c>
      <c r="J196" s="57"/>
      <c r="K196" s="55">
        <f t="shared" ref="K196:K225" si="21">G196+H196</f>
        <v>10</v>
      </c>
      <c r="L196" s="58">
        <f t="shared" ref="L196:L225" si="22">I196+J196</f>
        <v>30</v>
      </c>
      <c r="M196" s="52">
        <f t="shared" ref="M196:M225" si="23">K196+L196</f>
        <v>40</v>
      </c>
      <c r="N196" s="68">
        <v>4.28</v>
      </c>
      <c r="O196" s="2">
        <f t="shared" ref="O196:O225" si="24">N196*K196</f>
        <v>42.800000000000004</v>
      </c>
      <c r="P196" s="2">
        <f t="shared" ref="P196:P225" si="25">N196*L196</f>
        <v>128.4</v>
      </c>
      <c r="Q196" s="2">
        <f t="shared" ref="Q196:Q210" si="26">O196+P196</f>
        <v>171.20000000000002</v>
      </c>
    </row>
    <row r="197" spans="2:17" ht="15.75" x14ac:dyDescent="0.25">
      <c r="B197" s="855">
        <v>195</v>
      </c>
      <c r="C197" s="855"/>
      <c r="D197" s="59" t="s">
        <v>1138</v>
      </c>
      <c r="E197" s="853" t="s">
        <v>1139</v>
      </c>
      <c r="F197" s="853"/>
      <c r="G197" s="54">
        <v>1</v>
      </c>
      <c r="H197" s="54"/>
      <c r="I197" s="57">
        <v>5</v>
      </c>
      <c r="J197" s="57"/>
      <c r="K197" s="55">
        <f t="shared" si="21"/>
        <v>1</v>
      </c>
      <c r="L197" s="58">
        <f t="shared" si="22"/>
        <v>5</v>
      </c>
      <c r="M197" s="52">
        <f t="shared" si="23"/>
        <v>6</v>
      </c>
      <c r="N197" s="79">
        <v>28.43</v>
      </c>
      <c r="O197" s="2">
        <f t="shared" si="24"/>
        <v>28.43</v>
      </c>
      <c r="P197" s="2">
        <f t="shared" si="25"/>
        <v>142.15</v>
      </c>
      <c r="Q197" s="2">
        <f t="shared" si="26"/>
        <v>170.58</v>
      </c>
    </row>
    <row r="198" spans="2:17" ht="15.75" x14ac:dyDescent="0.25">
      <c r="B198" s="855">
        <v>196</v>
      </c>
      <c r="C198" s="855"/>
      <c r="D198" s="59" t="s">
        <v>1140</v>
      </c>
      <c r="E198" s="853" t="s">
        <v>1141</v>
      </c>
      <c r="F198" s="853"/>
      <c r="G198" s="54">
        <v>1</v>
      </c>
      <c r="H198" s="54"/>
      <c r="I198" s="57">
        <v>5</v>
      </c>
      <c r="J198" s="57"/>
      <c r="K198" s="55">
        <f t="shared" si="21"/>
        <v>1</v>
      </c>
      <c r="L198" s="58">
        <f t="shared" si="22"/>
        <v>5</v>
      </c>
      <c r="M198" s="52">
        <f t="shared" si="23"/>
        <v>6</v>
      </c>
      <c r="N198" s="79">
        <v>5.66</v>
      </c>
      <c r="O198" s="2">
        <f t="shared" si="24"/>
        <v>5.66</v>
      </c>
      <c r="P198" s="2">
        <f t="shared" si="25"/>
        <v>28.3</v>
      </c>
      <c r="Q198" s="2">
        <f t="shared" si="26"/>
        <v>33.96</v>
      </c>
    </row>
    <row r="199" spans="2:17" ht="15.75" x14ac:dyDescent="0.25">
      <c r="B199" s="855">
        <v>197</v>
      </c>
      <c r="C199" s="855"/>
      <c r="D199" s="59" t="s">
        <v>1142</v>
      </c>
      <c r="E199" s="853" t="s">
        <v>1143</v>
      </c>
      <c r="F199" s="853"/>
      <c r="G199" s="54">
        <v>10</v>
      </c>
      <c r="H199" s="54"/>
      <c r="I199" s="57">
        <v>10</v>
      </c>
      <c r="J199" s="57"/>
      <c r="K199" s="55">
        <f t="shared" si="21"/>
        <v>10</v>
      </c>
      <c r="L199" s="58">
        <f t="shared" si="22"/>
        <v>10</v>
      </c>
      <c r="M199" s="52">
        <f t="shared" si="23"/>
        <v>20</v>
      </c>
      <c r="N199" s="79">
        <v>45.71</v>
      </c>
      <c r="O199" s="2">
        <f t="shared" si="24"/>
        <v>457.1</v>
      </c>
      <c r="P199" s="2">
        <f t="shared" si="25"/>
        <v>457.1</v>
      </c>
      <c r="Q199" s="2">
        <f t="shared" si="26"/>
        <v>914.2</v>
      </c>
    </row>
    <row r="200" spans="2:17" ht="15.75" x14ac:dyDescent="0.25">
      <c r="B200" s="855">
        <v>198</v>
      </c>
      <c r="C200" s="855"/>
      <c r="D200" s="59" t="s">
        <v>1144</v>
      </c>
      <c r="E200" s="853" t="s">
        <v>1145</v>
      </c>
      <c r="F200" s="853"/>
      <c r="G200" s="54">
        <v>10</v>
      </c>
      <c r="H200" s="54"/>
      <c r="I200" s="57">
        <v>10</v>
      </c>
      <c r="J200" s="57"/>
      <c r="K200" s="55">
        <f t="shared" si="21"/>
        <v>10</v>
      </c>
      <c r="L200" s="58">
        <f t="shared" si="22"/>
        <v>10</v>
      </c>
      <c r="M200" s="52">
        <f t="shared" si="23"/>
        <v>20</v>
      </c>
      <c r="N200" s="79">
        <v>171.42</v>
      </c>
      <c r="O200" s="2">
        <f t="shared" si="24"/>
        <v>1714.1999999999998</v>
      </c>
      <c r="P200" s="2">
        <f t="shared" si="25"/>
        <v>1714.1999999999998</v>
      </c>
      <c r="Q200" s="2">
        <f t="shared" si="26"/>
        <v>3428.3999999999996</v>
      </c>
    </row>
    <row r="201" spans="2:17" ht="15.75" x14ac:dyDescent="0.25">
      <c r="B201" s="855">
        <v>199</v>
      </c>
      <c r="C201" s="855"/>
      <c r="D201" s="59" t="s">
        <v>1146</v>
      </c>
      <c r="E201" s="853" t="s">
        <v>1147</v>
      </c>
      <c r="F201" s="853"/>
      <c r="G201" s="54">
        <v>1</v>
      </c>
      <c r="H201" s="54"/>
      <c r="I201" s="57">
        <v>5</v>
      </c>
      <c r="J201" s="57"/>
      <c r="K201" s="55">
        <f t="shared" si="21"/>
        <v>1</v>
      </c>
      <c r="L201" s="58">
        <f t="shared" si="22"/>
        <v>5</v>
      </c>
      <c r="M201" s="52">
        <f t="shared" si="23"/>
        <v>6</v>
      </c>
      <c r="N201" s="79">
        <v>51.43</v>
      </c>
      <c r="O201" s="2">
        <f t="shared" si="24"/>
        <v>51.43</v>
      </c>
      <c r="P201" s="2">
        <f t="shared" si="25"/>
        <v>257.14999999999998</v>
      </c>
      <c r="Q201" s="2">
        <f t="shared" si="26"/>
        <v>308.58</v>
      </c>
    </row>
    <row r="202" spans="2:17" ht="15.75" x14ac:dyDescent="0.25">
      <c r="B202" s="854">
        <v>200</v>
      </c>
      <c r="C202" s="854"/>
      <c r="D202" s="59" t="s">
        <v>1148</v>
      </c>
      <c r="E202" s="853" t="s">
        <v>1149</v>
      </c>
      <c r="F202" s="853"/>
      <c r="G202" s="54">
        <v>1</v>
      </c>
      <c r="H202" s="54"/>
      <c r="I202" s="57">
        <v>2</v>
      </c>
      <c r="J202" s="57"/>
      <c r="K202" s="55">
        <f t="shared" si="21"/>
        <v>1</v>
      </c>
      <c r="L202" s="58">
        <f t="shared" si="22"/>
        <v>2</v>
      </c>
      <c r="M202" s="52">
        <f t="shared" si="23"/>
        <v>3</v>
      </c>
      <c r="N202" s="79">
        <v>9.56</v>
      </c>
      <c r="O202" s="2">
        <f t="shared" si="24"/>
        <v>9.56</v>
      </c>
      <c r="P202" s="2">
        <f t="shared" si="25"/>
        <v>19.12</v>
      </c>
      <c r="Q202" s="2">
        <f t="shared" si="26"/>
        <v>28.68</v>
      </c>
    </row>
    <row r="203" spans="2:17" ht="31.5" x14ac:dyDescent="0.25">
      <c r="B203" s="854">
        <v>201</v>
      </c>
      <c r="C203" s="854"/>
      <c r="D203" s="59" t="s">
        <v>1150</v>
      </c>
      <c r="E203" s="853" t="s">
        <v>1151</v>
      </c>
      <c r="F203" s="853"/>
      <c r="G203" s="54">
        <v>1</v>
      </c>
      <c r="H203" s="54"/>
      <c r="I203" s="57">
        <v>2</v>
      </c>
      <c r="J203" s="57"/>
      <c r="K203" s="55">
        <f t="shared" si="21"/>
        <v>1</v>
      </c>
      <c r="L203" s="58">
        <f t="shared" si="22"/>
        <v>2</v>
      </c>
      <c r="M203" s="52">
        <f t="shared" si="23"/>
        <v>3</v>
      </c>
      <c r="N203" s="79">
        <v>13.2</v>
      </c>
      <c r="O203" s="2">
        <f t="shared" si="24"/>
        <v>13.2</v>
      </c>
      <c r="P203" s="2">
        <f t="shared" si="25"/>
        <v>26.4</v>
      </c>
      <c r="Q203" s="2">
        <f t="shared" si="26"/>
        <v>39.599999999999994</v>
      </c>
    </row>
    <row r="204" spans="2:17" ht="15.75" x14ac:dyDescent="0.25">
      <c r="B204" s="854">
        <v>202</v>
      </c>
      <c r="C204" s="854"/>
      <c r="D204" s="59" t="s">
        <v>1152</v>
      </c>
      <c r="E204" s="853" t="s">
        <v>1153</v>
      </c>
      <c r="F204" s="853"/>
      <c r="G204" s="54">
        <v>16</v>
      </c>
      <c r="H204" s="54">
        <v>1</v>
      </c>
      <c r="I204" s="57">
        <v>16</v>
      </c>
      <c r="J204" s="57">
        <v>1</v>
      </c>
      <c r="K204" s="55">
        <f t="shared" si="21"/>
        <v>17</v>
      </c>
      <c r="L204" s="58">
        <f t="shared" si="22"/>
        <v>17</v>
      </c>
      <c r="M204" s="52">
        <f t="shared" si="23"/>
        <v>34</v>
      </c>
      <c r="N204" s="79">
        <v>68.64</v>
      </c>
      <c r="O204" s="2">
        <f t="shared" si="24"/>
        <v>1166.8800000000001</v>
      </c>
      <c r="P204" s="2">
        <f t="shared" si="25"/>
        <v>1166.8800000000001</v>
      </c>
      <c r="Q204" s="2">
        <f t="shared" si="26"/>
        <v>2333.7600000000002</v>
      </c>
    </row>
    <row r="205" spans="2:17" ht="15.75" x14ac:dyDescent="0.25">
      <c r="B205" s="854">
        <v>203</v>
      </c>
      <c r="C205" s="854"/>
      <c r="D205" s="59" t="s">
        <v>1154</v>
      </c>
      <c r="E205" s="853" t="s">
        <v>1155</v>
      </c>
      <c r="F205" s="853"/>
      <c r="G205" s="54">
        <v>6</v>
      </c>
      <c r="H205" s="54"/>
      <c r="I205" s="57">
        <v>6</v>
      </c>
      <c r="J205" s="57"/>
      <c r="K205" s="55">
        <f t="shared" si="21"/>
        <v>6</v>
      </c>
      <c r="L205" s="58">
        <f t="shared" si="22"/>
        <v>6</v>
      </c>
      <c r="M205" s="52">
        <f t="shared" si="23"/>
        <v>12</v>
      </c>
      <c r="N205" s="79">
        <v>11.26</v>
      </c>
      <c r="O205" s="2">
        <f t="shared" si="24"/>
        <v>67.56</v>
      </c>
      <c r="P205" s="2">
        <f t="shared" si="25"/>
        <v>67.56</v>
      </c>
      <c r="Q205" s="2">
        <f t="shared" si="26"/>
        <v>135.12</v>
      </c>
    </row>
    <row r="206" spans="2:17" ht="15.75" x14ac:dyDescent="0.25">
      <c r="B206" s="854">
        <v>204</v>
      </c>
      <c r="C206" s="854"/>
      <c r="D206" s="59" t="s">
        <v>1156</v>
      </c>
      <c r="E206" s="853" t="s">
        <v>1157</v>
      </c>
      <c r="F206" s="853"/>
      <c r="G206" s="54">
        <v>23</v>
      </c>
      <c r="H206" s="54"/>
      <c r="I206" s="57">
        <v>25</v>
      </c>
      <c r="J206" s="57"/>
      <c r="K206" s="55">
        <f t="shared" si="21"/>
        <v>23</v>
      </c>
      <c r="L206" s="58">
        <f t="shared" si="22"/>
        <v>25</v>
      </c>
      <c r="M206" s="52">
        <f t="shared" si="23"/>
        <v>48</v>
      </c>
      <c r="N206" s="79">
        <v>68.64</v>
      </c>
      <c r="O206" s="2">
        <f t="shared" si="24"/>
        <v>1578.72</v>
      </c>
      <c r="P206" s="2">
        <f t="shared" si="25"/>
        <v>1716</v>
      </c>
      <c r="Q206" s="2">
        <f t="shared" si="26"/>
        <v>3294.7200000000003</v>
      </c>
    </row>
    <row r="207" spans="2:17" ht="31.5" x14ac:dyDescent="0.25">
      <c r="B207" s="854">
        <v>205</v>
      </c>
      <c r="C207" s="854"/>
      <c r="D207" s="59" t="s">
        <v>1158</v>
      </c>
      <c r="E207" s="853" t="s">
        <v>1159</v>
      </c>
      <c r="F207" s="853"/>
      <c r="G207" s="54">
        <v>1</v>
      </c>
      <c r="H207" s="54"/>
      <c r="I207" s="57">
        <v>2</v>
      </c>
      <c r="J207" s="57"/>
      <c r="K207" s="55">
        <f t="shared" si="21"/>
        <v>1</v>
      </c>
      <c r="L207" s="58">
        <f t="shared" si="22"/>
        <v>2</v>
      </c>
      <c r="M207" s="52">
        <f t="shared" si="23"/>
        <v>3</v>
      </c>
      <c r="N207" s="79">
        <v>18.78</v>
      </c>
      <c r="O207" s="2">
        <f t="shared" si="24"/>
        <v>18.78</v>
      </c>
      <c r="P207" s="2">
        <f t="shared" si="25"/>
        <v>37.56</v>
      </c>
      <c r="Q207" s="2">
        <f t="shared" si="26"/>
        <v>56.34</v>
      </c>
    </row>
    <row r="208" spans="2:17" ht="31.5" x14ac:dyDescent="0.25">
      <c r="B208" s="854">
        <v>206</v>
      </c>
      <c r="C208" s="854"/>
      <c r="D208" s="59" t="s">
        <v>1160</v>
      </c>
      <c r="E208" s="852" t="s">
        <v>1161</v>
      </c>
      <c r="F208" s="852"/>
      <c r="G208" s="54">
        <v>1</v>
      </c>
      <c r="H208" s="54"/>
      <c r="I208" s="57">
        <v>2</v>
      </c>
      <c r="J208" s="57"/>
      <c r="K208" s="55">
        <f t="shared" si="21"/>
        <v>1</v>
      </c>
      <c r="L208" s="58">
        <f t="shared" si="22"/>
        <v>2</v>
      </c>
      <c r="M208" s="52">
        <f t="shared" si="23"/>
        <v>3</v>
      </c>
      <c r="N208" s="79">
        <v>5</v>
      </c>
      <c r="O208" s="2">
        <f t="shared" si="24"/>
        <v>5</v>
      </c>
      <c r="P208" s="2">
        <f t="shared" si="25"/>
        <v>10</v>
      </c>
      <c r="Q208" s="2">
        <f t="shared" si="26"/>
        <v>15</v>
      </c>
    </row>
    <row r="209" spans="2:17" ht="31.5" x14ac:dyDescent="0.25">
      <c r="B209" s="854">
        <v>207</v>
      </c>
      <c r="C209" s="854"/>
      <c r="D209" s="59" t="s">
        <v>1162</v>
      </c>
      <c r="E209" s="852" t="s">
        <v>1163</v>
      </c>
      <c r="F209" s="852"/>
      <c r="G209" s="54">
        <v>1</v>
      </c>
      <c r="H209" s="54"/>
      <c r="I209" s="57">
        <v>2</v>
      </c>
      <c r="J209" s="57"/>
      <c r="K209" s="55">
        <f t="shared" si="21"/>
        <v>1</v>
      </c>
      <c r="L209" s="58">
        <f t="shared" si="22"/>
        <v>2</v>
      </c>
      <c r="M209" s="52">
        <f t="shared" si="23"/>
        <v>3</v>
      </c>
      <c r="N209" s="79">
        <v>2</v>
      </c>
      <c r="O209" s="2">
        <f t="shared" si="24"/>
        <v>2</v>
      </c>
      <c r="P209" s="2">
        <f t="shared" si="25"/>
        <v>4</v>
      </c>
      <c r="Q209" s="2">
        <f t="shared" si="26"/>
        <v>6</v>
      </c>
    </row>
    <row r="210" spans="2:17" ht="31.5" x14ac:dyDescent="0.25">
      <c r="B210" s="854">
        <v>208</v>
      </c>
      <c r="C210" s="854"/>
      <c r="D210" s="59" t="s">
        <v>1164</v>
      </c>
      <c r="E210" s="852" t="s">
        <v>1165</v>
      </c>
      <c r="F210" s="852"/>
      <c r="G210" s="54">
        <v>1</v>
      </c>
      <c r="H210" s="54"/>
      <c r="I210" s="57">
        <v>2</v>
      </c>
      <c r="J210" s="57"/>
      <c r="K210" s="55">
        <f t="shared" si="21"/>
        <v>1</v>
      </c>
      <c r="L210" s="58">
        <f t="shared" si="22"/>
        <v>2</v>
      </c>
      <c r="M210" s="52">
        <f t="shared" si="23"/>
        <v>3</v>
      </c>
      <c r="N210" s="79">
        <v>5</v>
      </c>
      <c r="O210" s="2">
        <f t="shared" si="24"/>
        <v>5</v>
      </c>
      <c r="P210" s="2">
        <f t="shared" si="25"/>
        <v>10</v>
      </c>
      <c r="Q210" s="2">
        <f t="shared" si="26"/>
        <v>15</v>
      </c>
    </row>
    <row r="211" spans="2:17" ht="31.5" x14ac:dyDescent="0.25">
      <c r="B211" s="854">
        <v>209</v>
      </c>
      <c r="C211" s="854"/>
      <c r="D211" s="59" t="s">
        <v>1166</v>
      </c>
      <c r="E211" s="852" t="s">
        <v>1167</v>
      </c>
      <c r="F211" s="852"/>
      <c r="G211" s="54">
        <v>1</v>
      </c>
      <c r="H211" s="54"/>
      <c r="I211" s="57">
        <v>2</v>
      </c>
      <c r="J211" s="57"/>
      <c r="K211" s="55">
        <f t="shared" si="21"/>
        <v>1</v>
      </c>
      <c r="L211" s="58">
        <f t="shared" si="22"/>
        <v>2</v>
      </c>
      <c r="M211" s="52">
        <f t="shared" si="23"/>
        <v>3</v>
      </c>
      <c r="N211" s="79">
        <v>2.84</v>
      </c>
      <c r="O211" s="2">
        <f t="shared" si="24"/>
        <v>2.84</v>
      </c>
      <c r="P211" s="2">
        <f t="shared" si="25"/>
        <v>5.68</v>
      </c>
      <c r="Q211" s="2">
        <f>O211+P211</f>
        <v>8.52</v>
      </c>
    </row>
    <row r="212" spans="2:17" ht="31.5" x14ac:dyDescent="0.25">
      <c r="B212" s="854">
        <v>210</v>
      </c>
      <c r="C212" s="854"/>
      <c r="D212" s="59" t="s">
        <v>1168</v>
      </c>
      <c r="E212" s="852" t="s">
        <v>1169</v>
      </c>
      <c r="F212" s="852"/>
      <c r="G212" s="54">
        <v>1</v>
      </c>
      <c r="H212" s="54"/>
      <c r="I212" s="57">
        <v>2</v>
      </c>
      <c r="J212" s="57"/>
      <c r="K212" s="55">
        <f t="shared" si="21"/>
        <v>1</v>
      </c>
      <c r="L212" s="58">
        <f t="shared" si="22"/>
        <v>2</v>
      </c>
      <c r="M212" s="52">
        <f t="shared" si="23"/>
        <v>3</v>
      </c>
      <c r="N212" s="79">
        <v>33.840000000000003</v>
      </c>
      <c r="O212" s="2">
        <f t="shared" si="24"/>
        <v>33.840000000000003</v>
      </c>
      <c r="P212" s="2">
        <f t="shared" si="25"/>
        <v>67.680000000000007</v>
      </c>
      <c r="Q212" s="2">
        <f t="shared" ref="Q212:Q226" si="27">O212+P212</f>
        <v>101.52000000000001</v>
      </c>
    </row>
    <row r="213" spans="2:17" ht="15.75" x14ac:dyDescent="0.25">
      <c r="B213" s="855">
        <v>211</v>
      </c>
      <c r="C213" s="855"/>
      <c r="D213" s="59" t="s">
        <v>1174</v>
      </c>
      <c r="E213" s="853" t="s">
        <v>1175</v>
      </c>
      <c r="F213" s="853"/>
      <c r="G213" s="54">
        <v>1</v>
      </c>
      <c r="H213" s="54"/>
      <c r="I213" s="57">
        <v>1</v>
      </c>
      <c r="J213" s="57"/>
      <c r="K213" s="55">
        <f t="shared" si="21"/>
        <v>1</v>
      </c>
      <c r="L213" s="58">
        <f t="shared" si="22"/>
        <v>1</v>
      </c>
      <c r="M213" s="52">
        <f t="shared" si="23"/>
        <v>2</v>
      </c>
      <c r="N213" s="79">
        <v>11.45</v>
      </c>
      <c r="O213" s="2">
        <f t="shared" si="24"/>
        <v>11.45</v>
      </c>
      <c r="P213" s="2">
        <f t="shared" si="25"/>
        <v>11.45</v>
      </c>
      <c r="Q213" s="2">
        <f t="shared" si="27"/>
        <v>22.9</v>
      </c>
    </row>
    <row r="214" spans="2:17" ht="15.75" x14ac:dyDescent="0.25">
      <c r="B214" s="855">
        <v>212</v>
      </c>
      <c r="C214" s="855"/>
      <c r="D214" s="59" t="s">
        <v>1201</v>
      </c>
      <c r="E214" s="853" t="s">
        <v>1202</v>
      </c>
      <c r="F214" s="853"/>
      <c r="G214" s="54">
        <v>1</v>
      </c>
      <c r="H214" s="54"/>
      <c r="I214" s="57">
        <v>1</v>
      </c>
      <c r="J214" s="57"/>
      <c r="K214" s="55">
        <f t="shared" si="21"/>
        <v>1</v>
      </c>
      <c r="L214" s="58">
        <f t="shared" si="22"/>
        <v>1</v>
      </c>
      <c r="M214" s="52">
        <f t="shared" si="23"/>
        <v>2</v>
      </c>
      <c r="N214" s="68">
        <v>240.77</v>
      </c>
      <c r="O214" s="2">
        <f t="shared" si="24"/>
        <v>240.77</v>
      </c>
      <c r="P214" s="2">
        <f t="shared" si="25"/>
        <v>240.77</v>
      </c>
      <c r="Q214" s="2">
        <f t="shared" si="27"/>
        <v>481.54</v>
      </c>
    </row>
    <row r="215" spans="2:17" ht="15.75" x14ac:dyDescent="0.25">
      <c r="B215" s="855">
        <v>213</v>
      </c>
      <c r="C215" s="855"/>
      <c r="D215" s="59" t="s">
        <v>1176</v>
      </c>
      <c r="E215" s="853" t="s">
        <v>1177</v>
      </c>
      <c r="F215" s="853"/>
      <c r="G215" s="54">
        <v>1</v>
      </c>
      <c r="H215" s="54"/>
      <c r="I215" s="57">
        <v>1</v>
      </c>
      <c r="J215" s="57"/>
      <c r="K215" s="55">
        <f t="shared" si="21"/>
        <v>1</v>
      </c>
      <c r="L215" s="58">
        <f t="shared" si="22"/>
        <v>1</v>
      </c>
      <c r="M215" s="52">
        <f t="shared" si="23"/>
        <v>2</v>
      </c>
      <c r="N215" s="79">
        <v>46.04</v>
      </c>
      <c r="O215" s="2">
        <f t="shared" si="24"/>
        <v>46.04</v>
      </c>
      <c r="P215" s="2">
        <f t="shared" si="25"/>
        <v>46.04</v>
      </c>
      <c r="Q215" s="2">
        <f t="shared" si="27"/>
        <v>92.08</v>
      </c>
    </row>
    <row r="216" spans="2:17" ht="15.75" x14ac:dyDescent="0.25">
      <c r="B216" s="855">
        <v>214</v>
      </c>
      <c r="C216" s="855"/>
      <c r="D216" s="59" t="s">
        <v>1178</v>
      </c>
      <c r="E216" s="853" t="s">
        <v>1179</v>
      </c>
      <c r="F216" s="853"/>
      <c r="G216" s="54">
        <v>20</v>
      </c>
      <c r="H216" s="54">
        <v>5</v>
      </c>
      <c r="I216" s="57">
        <v>10</v>
      </c>
      <c r="J216" s="57">
        <v>5</v>
      </c>
      <c r="K216" s="55">
        <f t="shared" si="21"/>
        <v>25</v>
      </c>
      <c r="L216" s="58">
        <f t="shared" si="22"/>
        <v>15</v>
      </c>
      <c r="M216" s="52">
        <f t="shared" si="23"/>
        <v>40</v>
      </c>
      <c r="N216" s="79">
        <v>14.38</v>
      </c>
      <c r="O216" s="2">
        <f t="shared" si="24"/>
        <v>359.5</v>
      </c>
      <c r="P216" s="2">
        <f t="shared" si="25"/>
        <v>215.70000000000002</v>
      </c>
      <c r="Q216" s="2">
        <f t="shared" si="27"/>
        <v>575.20000000000005</v>
      </c>
    </row>
    <row r="217" spans="2:17" ht="15.75" x14ac:dyDescent="0.25">
      <c r="B217" s="855">
        <v>215</v>
      </c>
      <c r="C217" s="855"/>
      <c r="D217" s="60" t="s">
        <v>1189</v>
      </c>
      <c r="E217" s="853" t="s">
        <v>1190</v>
      </c>
      <c r="F217" s="853"/>
      <c r="G217" s="54">
        <v>35</v>
      </c>
      <c r="H217" s="54"/>
      <c r="I217" s="57">
        <v>30</v>
      </c>
      <c r="J217" s="57"/>
      <c r="K217" s="55">
        <f t="shared" si="21"/>
        <v>35</v>
      </c>
      <c r="L217" s="58">
        <f t="shared" si="22"/>
        <v>30</v>
      </c>
      <c r="M217" s="52">
        <f t="shared" si="23"/>
        <v>65</v>
      </c>
      <c r="N217" s="79">
        <v>4.2699999999999996</v>
      </c>
      <c r="O217" s="2">
        <f t="shared" si="24"/>
        <v>149.44999999999999</v>
      </c>
      <c r="P217" s="2">
        <f t="shared" si="25"/>
        <v>128.1</v>
      </c>
      <c r="Q217" s="2">
        <f t="shared" si="27"/>
        <v>277.54999999999995</v>
      </c>
    </row>
    <row r="218" spans="2:17" ht="15.75" x14ac:dyDescent="0.25">
      <c r="B218" s="855">
        <v>216</v>
      </c>
      <c r="C218" s="855"/>
      <c r="D218" s="59" t="s">
        <v>1191</v>
      </c>
      <c r="E218" s="853" t="s">
        <v>1192</v>
      </c>
      <c r="F218" s="853"/>
      <c r="G218" s="54">
        <v>30</v>
      </c>
      <c r="H218" s="54">
        <v>2</v>
      </c>
      <c r="I218" s="57">
        <v>250</v>
      </c>
      <c r="J218" s="57"/>
      <c r="K218" s="55">
        <f t="shared" si="21"/>
        <v>32</v>
      </c>
      <c r="L218" s="58">
        <f t="shared" si="22"/>
        <v>250</v>
      </c>
      <c r="M218" s="52">
        <f t="shared" si="23"/>
        <v>282</v>
      </c>
      <c r="N218" s="79">
        <v>7.82</v>
      </c>
      <c r="O218" s="2">
        <f t="shared" si="24"/>
        <v>250.24</v>
      </c>
      <c r="P218" s="2">
        <f t="shared" si="25"/>
        <v>1955</v>
      </c>
      <c r="Q218" s="2">
        <f t="shared" si="27"/>
        <v>2205.2399999999998</v>
      </c>
    </row>
    <row r="219" spans="2:17" ht="15.75" x14ac:dyDescent="0.25">
      <c r="B219" s="855">
        <v>217</v>
      </c>
      <c r="C219" s="855"/>
      <c r="D219" s="59" t="s">
        <v>1276</v>
      </c>
      <c r="E219" s="853" t="s">
        <v>1277</v>
      </c>
      <c r="F219" s="853"/>
      <c r="G219" s="54">
        <v>20</v>
      </c>
      <c r="H219" s="54">
        <v>2</v>
      </c>
      <c r="I219" s="57">
        <v>250</v>
      </c>
      <c r="J219" s="57"/>
      <c r="K219" s="55">
        <f t="shared" si="21"/>
        <v>22</v>
      </c>
      <c r="L219" s="58">
        <f t="shared" si="22"/>
        <v>250</v>
      </c>
      <c r="M219" s="52">
        <f t="shared" si="23"/>
        <v>272</v>
      </c>
      <c r="N219" s="68">
        <v>7.82</v>
      </c>
      <c r="O219" s="2">
        <f t="shared" si="24"/>
        <v>172.04000000000002</v>
      </c>
      <c r="P219" s="2">
        <f t="shared" si="25"/>
        <v>1955</v>
      </c>
      <c r="Q219" s="2">
        <f t="shared" si="27"/>
        <v>2127.04</v>
      </c>
    </row>
    <row r="220" spans="2:17" ht="15.75" x14ac:dyDescent="0.25">
      <c r="B220" s="855">
        <v>218</v>
      </c>
      <c r="C220" s="855"/>
      <c r="D220" s="59" t="s">
        <v>1193</v>
      </c>
      <c r="E220" s="853"/>
      <c r="F220" s="853"/>
      <c r="G220" s="54">
        <v>80</v>
      </c>
      <c r="H220" s="54"/>
      <c r="I220" s="57">
        <v>80</v>
      </c>
      <c r="J220" s="57"/>
      <c r="K220" s="55">
        <f t="shared" si="21"/>
        <v>80</v>
      </c>
      <c r="L220" s="58">
        <f t="shared" si="22"/>
        <v>80</v>
      </c>
      <c r="M220" s="52">
        <f t="shared" si="23"/>
        <v>160</v>
      </c>
      <c r="N220" s="79">
        <v>24.08</v>
      </c>
      <c r="O220" s="2">
        <f t="shared" si="24"/>
        <v>1926.3999999999999</v>
      </c>
      <c r="P220" s="2">
        <f t="shared" si="25"/>
        <v>1926.3999999999999</v>
      </c>
      <c r="Q220" s="2">
        <f t="shared" si="27"/>
        <v>3852.7999999999997</v>
      </c>
    </row>
    <row r="221" spans="2:17" ht="15.75" x14ac:dyDescent="0.25">
      <c r="B221" s="855">
        <v>219</v>
      </c>
      <c r="C221" s="855"/>
      <c r="D221" s="59" t="s">
        <v>1568</v>
      </c>
      <c r="E221" s="853"/>
      <c r="F221" s="853"/>
      <c r="G221" s="54">
        <v>80</v>
      </c>
      <c r="H221" s="54"/>
      <c r="I221" s="57">
        <v>80</v>
      </c>
      <c r="J221" s="57"/>
      <c r="K221" s="55">
        <f t="shared" si="21"/>
        <v>80</v>
      </c>
      <c r="L221" s="58">
        <f t="shared" si="22"/>
        <v>80</v>
      </c>
      <c r="M221" s="52">
        <f t="shared" si="23"/>
        <v>160</v>
      </c>
      <c r="N221" s="79">
        <v>24.08</v>
      </c>
      <c r="O221" s="2">
        <f t="shared" si="24"/>
        <v>1926.3999999999999</v>
      </c>
      <c r="P221" s="2">
        <f t="shared" si="25"/>
        <v>1926.3999999999999</v>
      </c>
      <c r="Q221" s="2">
        <f t="shared" si="27"/>
        <v>3852.7999999999997</v>
      </c>
    </row>
    <row r="222" spans="2:17" ht="15.75" x14ac:dyDescent="0.25">
      <c r="B222" s="854">
        <v>220</v>
      </c>
      <c r="C222" s="854"/>
      <c r="D222" s="59" t="s">
        <v>1194</v>
      </c>
      <c r="E222" s="853" t="s">
        <v>1195</v>
      </c>
      <c r="F222" s="853"/>
      <c r="G222" s="54">
        <v>25</v>
      </c>
      <c r="H222" s="54"/>
      <c r="I222" s="57">
        <v>25</v>
      </c>
      <c r="J222" s="57"/>
      <c r="K222" s="55">
        <f t="shared" si="21"/>
        <v>25</v>
      </c>
      <c r="L222" s="58">
        <f t="shared" si="22"/>
        <v>25</v>
      </c>
      <c r="M222" s="52">
        <f t="shared" si="23"/>
        <v>50</v>
      </c>
      <c r="N222" s="68">
        <v>12.87</v>
      </c>
      <c r="O222" s="2">
        <f t="shared" si="24"/>
        <v>321.75</v>
      </c>
      <c r="P222" s="2">
        <f t="shared" si="25"/>
        <v>321.75</v>
      </c>
      <c r="Q222" s="2">
        <f t="shared" si="27"/>
        <v>643.5</v>
      </c>
    </row>
    <row r="223" spans="2:17" ht="15.75" x14ac:dyDescent="0.25">
      <c r="B223" s="854">
        <v>221</v>
      </c>
      <c r="C223" s="854"/>
      <c r="D223" s="59" t="s">
        <v>1196</v>
      </c>
      <c r="E223" s="853" t="s">
        <v>1197</v>
      </c>
      <c r="F223" s="853"/>
      <c r="G223" s="54">
        <v>5</v>
      </c>
      <c r="H223" s="54"/>
      <c r="I223" s="57">
        <v>10</v>
      </c>
      <c r="J223" s="57"/>
      <c r="K223" s="55">
        <f t="shared" si="21"/>
        <v>5</v>
      </c>
      <c r="L223" s="58">
        <f t="shared" si="22"/>
        <v>10</v>
      </c>
      <c r="M223" s="52">
        <f t="shared" si="23"/>
        <v>15</v>
      </c>
      <c r="N223" s="67">
        <v>12.56</v>
      </c>
      <c r="O223" s="2">
        <f t="shared" si="24"/>
        <v>62.800000000000004</v>
      </c>
      <c r="P223" s="2">
        <f t="shared" si="25"/>
        <v>125.60000000000001</v>
      </c>
      <c r="Q223" s="2">
        <f t="shared" si="27"/>
        <v>188.4</v>
      </c>
    </row>
    <row r="224" spans="2:17" ht="31.5" x14ac:dyDescent="0.25">
      <c r="B224" s="854">
        <v>222</v>
      </c>
      <c r="C224" s="854"/>
      <c r="D224" s="59" t="s">
        <v>1198</v>
      </c>
      <c r="E224" s="853" t="s">
        <v>1197</v>
      </c>
      <c r="F224" s="853"/>
      <c r="G224" s="54">
        <v>100</v>
      </c>
      <c r="H224" s="54"/>
      <c r="I224" s="57">
        <v>200</v>
      </c>
      <c r="J224" s="57"/>
      <c r="K224" s="55">
        <f t="shared" si="21"/>
        <v>100</v>
      </c>
      <c r="L224" s="58">
        <f t="shared" si="22"/>
        <v>200</v>
      </c>
      <c r="M224" s="52">
        <f t="shared" si="23"/>
        <v>300</v>
      </c>
      <c r="N224" s="68">
        <v>13.48</v>
      </c>
      <c r="O224" s="2">
        <f t="shared" si="24"/>
        <v>1348</v>
      </c>
      <c r="P224" s="2">
        <f t="shared" si="25"/>
        <v>2696</v>
      </c>
      <c r="Q224" s="2">
        <f t="shared" si="27"/>
        <v>4044</v>
      </c>
    </row>
    <row r="225" spans="2:17" ht="31.5" x14ac:dyDescent="0.25">
      <c r="B225" s="854">
        <v>223</v>
      </c>
      <c r="C225" s="854"/>
      <c r="D225" s="59" t="s">
        <v>1199</v>
      </c>
      <c r="E225" s="853" t="s">
        <v>1200</v>
      </c>
      <c r="F225" s="853"/>
      <c r="G225" s="54">
        <v>90</v>
      </c>
      <c r="H225" s="54"/>
      <c r="I225" s="57">
        <v>100</v>
      </c>
      <c r="J225" s="57"/>
      <c r="K225" s="55">
        <f t="shared" si="21"/>
        <v>90</v>
      </c>
      <c r="L225" s="58">
        <f t="shared" si="22"/>
        <v>100</v>
      </c>
      <c r="M225" s="52">
        <f t="shared" si="23"/>
        <v>190</v>
      </c>
      <c r="N225" s="68">
        <v>6.5</v>
      </c>
      <c r="O225" s="2">
        <f t="shared" si="24"/>
        <v>585</v>
      </c>
      <c r="P225" s="2">
        <f t="shared" si="25"/>
        <v>650</v>
      </c>
      <c r="Q225" s="2">
        <f t="shared" si="27"/>
        <v>1235</v>
      </c>
    </row>
    <row r="226" spans="2:17" s="63" customFormat="1" x14ac:dyDescent="0.25">
      <c r="G226" s="64"/>
      <c r="H226" s="64"/>
      <c r="I226" s="65"/>
      <c r="J226" s="65"/>
      <c r="K226" s="64"/>
      <c r="L226" s="65"/>
      <c r="N226" s="63" t="s">
        <v>1884</v>
      </c>
      <c r="O226" s="63" t="e">
        <f>SUM(O3:O225)</f>
        <v>#REF!</v>
      </c>
      <c r="P226" s="63" t="e">
        <f>SUM(P3:P225)</f>
        <v>#REF!</v>
      </c>
      <c r="Q226" s="63" t="e">
        <f t="shared" si="27"/>
        <v>#REF!</v>
      </c>
    </row>
  </sheetData>
  <mergeCells count="440">
    <mergeCell ref="E219:F219"/>
    <mergeCell ref="B224:C224"/>
    <mergeCell ref="E224:F224"/>
    <mergeCell ref="B225:C225"/>
    <mergeCell ref="E225:F225"/>
    <mergeCell ref="B221:C221"/>
    <mergeCell ref="E221:F221"/>
    <mergeCell ref="B222:C222"/>
    <mergeCell ref="E222:F222"/>
    <mergeCell ref="B223:C223"/>
    <mergeCell ref="E223:F223"/>
    <mergeCell ref="E207:F207"/>
    <mergeCell ref="B220:C220"/>
    <mergeCell ref="E220:F220"/>
    <mergeCell ref="B209:C209"/>
    <mergeCell ref="E209:F209"/>
    <mergeCell ref="B210:C210"/>
    <mergeCell ref="E210:F210"/>
    <mergeCell ref="B211:C211"/>
    <mergeCell ref="E211:F211"/>
    <mergeCell ref="B212:C212"/>
    <mergeCell ref="E212:F212"/>
    <mergeCell ref="B213:C213"/>
    <mergeCell ref="E213:F213"/>
    <mergeCell ref="B214:C214"/>
    <mergeCell ref="E214:F214"/>
    <mergeCell ref="B215:C215"/>
    <mergeCell ref="E215:F215"/>
    <mergeCell ref="B216:C216"/>
    <mergeCell ref="E216:F216"/>
    <mergeCell ref="B217:C217"/>
    <mergeCell ref="E217:F217"/>
    <mergeCell ref="B218:C218"/>
    <mergeCell ref="E218:F218"/>
    <mergeCell ref="B219:C219"/>
    <mergeCell ref="B208:C208"/>
    <mergeCell ref="E208:F208"/>
    <mergeCell ref="C196:E196"/>
    <mergeCell ref="B197:C197"/>
    <mergeCell ref="E197:F197"/>
    <mergeCell ref="B198:C198"/>
    <mergeCell ref="E198:F198"/>
    <mergeCell ref="B199:C199"/>
    <mergeCell ref="E199:F199"/>
    <mergeCell ref="B200:C200"/>
    <mergeCell ref="E200:F200"/>
    <mergeCell ref="B201:C201"/>
    <mergeCell ref="E201:F201"/>
    <mergeCell ref="B202:C202"/>
    <mergeCell ref="E202:F202"/>
    <mergeCell ref="B203:C203"/>
    <mergeCell ref="E203:F203"/>
    <mergeCell ref="B204:C204"/>
    <mergeCell ref="E204:F204"/>
    <mergeCell ref="B205:C205"/>
    <mergeCell ref="E205:F205"/>
    <mergeCell ref="B206:C206"/>
    <mergeCell ref="E206:F206"/>
    <mergeCell ref="B207:C207"/>
    <mergeCell ref="C193:E193"/>
    <mergeCell ref="C194:E194"/>
    <mergeCell ref="C195:E195"/>
    <mergeCell ref="B182:C182"/>
    <mergeCell ref="E182:F182"/>
    <mergeCell ref="B183:C183"/>
    <mergeCell ref="E183:F183"/>
    <mergeCell ref="B184:C184"/>
    <mergeCell ref="E184:F184"/>
    <mergeCell ref="B185:C185"/>
    <mergeCell ref="E185:F185"/>
    <mergeCell ref="B186:C186"/>
    <mergeCell ref="E186:F186"/>
    <mergeCell ref="B187:C187"/>
    <mergeCell ref="E187:F187"/>
    <mergeCell ref="B188:C188"/>
    <mergeCell ref="E188:F188"/>
    <mergeCell ref="B189:C189"/>
    <mergeCell ref="E189:F189"/>
    <mergeCell ref="B190:C190"/>
    <mergeCell ref="E190:F190"/>
    <mergeCell ref="B191:C191"/>
    <mergeCell ref="E191:F191"/>
    <mergeCell ref="C192:E192"/>
    <mergeCell ref="B181:C181"/>
    <mergeCell ref="E181:F181"/>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76:C176"/>
    <mergeCell ref="E176:F176"/>
    <mergeCell ref="B177:C177"/>
    <mergeCell ref="E177:F177"/>
    <mergeCell ref="B178:C178"/>
    <mergeCell ref="E178:F178"/>
    <mergeCell ref="B179:C179"/>
    <mergeCell ref="E179:F179"/>
    <mergeCell ref="B180:C180"/>
    <mergeCell ref="E180:F180"/>
    <mergeCell ref="B169:C169"/>
    <mergeCell ref="E169:F169"/>
    <mergeCell ref="C158:D158"/>
    <mergeCell ref="E158:F158"/>
    <mergeCell ref="C159:D159"/>
    <mergeCell ref="E159:F159"/>
    <mergeCell ref="C160:D160"/>
    <mergeCell ref="E160:F160"/>
    <mergeCell ref="C161:D161"/>
    <mergeCell ref="E161:F161"/>
    <mergeCell ref="C162:D162"/>
    <mergeCell ref="E162:F162"/>
    <mergeCell ref="C163:D163"/>
    <mergeCell ref="E163:F163"/>
    <mergeCell ref="B164:C164"/>
    <mergeCell ref="E164:F164"/>
    <mergeCell ref="B165:C165"/>
    <mergeCell ref="E165:F165"/>
    <mergeCell ref="B166:C166"/>
    <mergeCell ref="E166:F166"/>
    <mergeCell ref="B167:C167"/>
    <mergeCell ref="E167:F167"/>
    <mergeCell ref="B168:C168"/>
    <mergeCell ref="E168:F168"/>
    <mergeCell ref="C157:D157"/>
    <mergeCell ref="E157:F157"/>
    <mergeCell ref="C146:D146"/>
    <mergeCell ref="E146:F146"/>
    <mergeCell ref="C147:D147"/>
    <mergeCell ref="E147:F147"/>
    <mergeCell ref="B148:C148"/>
    <mergeCell ref="E148:F148"/>
    <mergeCell ref="B149:C149"/>
    <mergeCell ref="E149:F149"/>
    <mergeCell ref="B150:C150"/>
    <mergeCell ref="E150:F150"/>
    <mergeCell ref="B151:C151"/>
    <mergeCell ref="E151:F151"/>
    <mergeCell ref="B152:C152"/>
    <mergeCell ref="E152:F152"/>
    <mergeCell ref="B153:C153"/>
    <mergeCell ref="E153:F153"/>
    <mergeCell ref="B154:C154"/>
    <mergeCell ref="E154:F154"/>
    <mergeCell ref="C155:D155"/>
    <mergeCell ref="E155:F155"/>
    <mergeCell ref="C156:D156"/>
    <mergeCell ref="E156:F156"/>
    <mergeCell ref="C145:D145"/>
    <mergeCell ref="E145:F145"/>
    <mergeCell ref="C134:D134"/>
    <mergeCell ref="E134:F134"/>
    <mergeCell ref="C135:D135"/>
    <mergeCell ref="E135:F135"/>
    <mergeCell ref="C136:D136"/>
    <mergeCell ref="E136:F136"/>
    <mergeCell ref="C137:D137"/>
    <mergeCell ref="E137:F137"/>
    <mergeCell ref="C138:D138"/>
    <mergeCell ref="E138:F138"/>
    <mergeCell ref="C139:D139"/>
    <mergeCell ref="E139:F139"/>
    <mergeCell ref="C140:D140"/>
    <mergeCell ref="E140:F140"/>
    <mergeCell ref="C141:D141"/>
    <mergeCell ref="E141:F141"/>
    <mergeCell ref="C142:D142"/>
    <mergeCell ref="E142:F142"/>
    <mergeCell ref="C143:D143"/>
    <mergeCell ref="E143:F143"/>
    <mergeCell ref="C144:D144"/>
    <mergeCell ref="E144:F144"/>
    <mergeCell ref="C133:D133"/>
    <mergeCell ref="E133:F133"/>
    <mergeCell ref="C122:D122"/>
    <mergeCell ref="E122:F122"/>
    <mergeCell ref="C123:D123"/>
    <mergeCell ref="E123:F123"/>
    <mergeCell ref="C124:D124"/>
    <mergeCell ref="E124:F124"/>
    <mergeCell ref="C125:D125"/>
    <mergeCell ref="E125:F125"/>
    <mergeCell ref="C126:D126"/>
    <mergeCell ref="E126:F126"/>
    <mergeCell ref="C127:D127"/>
    <mergeCell ref="E127:F127"/>
    <mergeCell ref="C128:D128"/>
    <mergeCell ref="E128:F128"/>
    <mergeCell ref="C129:D129"/>
    <mergeCell ref="E129:F129"/>
    <mergeCell ref="C130:D130"/>
    <mergeCell ref="E130:F130"/>
    <mergeCell ref="C131:D131"/>
    <mergeCell ref="E131:F131"/>
    <mergeCell ref="C132:D132"/>
    <mergeCell ref="E132:F132"/>
    <mergeCell ref="C121:D121"/>
    <mergeCell ref="E121:F121"/>
    <mergeCell ref="C110:D110"/>
    <mergeCell ref="E110:F110"/>
    <mergeCell ref="C111:D111"/>
    <mergeCell ref="E111:F111"/>
    <mergeCell ref="C112:D112"/>
    <mergeCell ref="E112:F112"/>
    <mergeCell ref="C113:D113"/>
    <mergeCell ref="E113:F113"/>
    <mergeCell ref="C114:D114"/>
    <mergeCell ref="E114:F114"/>
    <mergeCell ref="C115:D115"/>
    <mergeCell ref="E115:F115"/>
    <mergeCell ref="C116:D116"/>
    <mergeCell ref="E116:F116"/>
    <mergeCell ref="C117:D117"/>
    <mergeCell ref="E117:F117"/>
    <mergeCell ref="C118:D118"/>
    <mergeCell ref="E118:F118"/>
    <mergeCell ref="C119:D119"/>
    <mergeCell ref="E119:F119"/>
    <mergeCell ref="C120:D120"/>
    <mergeCell ref="E120:F120"/>
    <mergeCell ref="C109:D109"/>
    <mergeCell ref="E109:F109"/>
    <mergeCell ref="C98:D98"/>
    <mergeCell ref="E98:F98"/>
    <mergeCell ref="C99:D99"/>
    <mergeCell ref="E99:F99"/>
    <mergeCell ref="C100:D100"/>
    <mergeCell ref="E100:F100"/>
    <mergeCell ref="C101:D101"/>
    <mergeCell ref="E101:F101"/>
    <mergeCell ref="C102:D102"/>
    <mergeCell ref="E102:F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96:D96"/>
    <mergeCell ref="E96:F96"/>
    <mergeCell ref="C97:D97"/>
    <mergeCell ref="E97:F97"/>
    <mergeCell ref="C92:D92"/>
    <mergeCell ref="E92:F92"/>
    <mergeCell ref="C93:D93"/>
    <mergeCell ref="E93:F93"/>
    <mergeCell ref="C94:D94"/>
    <mergeCell ref="E94:F94"/>
    <mergeCell ref="C86:D86"/>
    <mergeCell ref="E86:F86"/>
    <mergeCell ref="C87:D87"/>
    <mergeCell ref="E87:F87"/>
    <mergeCell ref="C95:D95"/>
    <mergeCell ref="E95:F95"/>
    <mergeCell ref="C89:D89"/>
    <mergeCell ref="E89:F89"/>
    <mergeCell ref="C90:D90"/>
    <mergeCell ref="E90:F90"/>
    <mergeCell ref="C91:D91"/>
    <mergeCell ref="E91:F91"/>
    <mergeCell ref="C85:D85"/>
    <mergeCell ref="E85:F85"/>
    <mergeCell ref="C74:D74"/>
    <mergeCell ref="E74:F74"/>
    <mergeCell ref="C75:D75"/>
    <mergeCell ref="E75:F75"/>
    <mergeCell ref="C76:D76"/>
    <mergeCell ref="E76:F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73:D73"/>
    <mergeCell ref="E73:F73"/>
    <mergeCell ref="C62:D62"/>
    <mergeCell ref="E62:F62"/>
    <mergeCell ref="C63:D63"/>
    <mergeCell ref="E63:F63"/>
    <mergeCell ref="C64:D64"/>
    <mergeCell ref="E64:F64"/>
    <mergeCell ref="C65:D65"/>
    <mergeCell ref="E65:F65"/>
    <mergeCell ref="C66:D66"/>
    <mergeCell ref="E66:F66"/>
    <mergeCell ref="C67:D67"/>
    <mergeCell ref="E67:F67"/>
    <mergeCell ref="C68:D68"/>
    <mergeCell ref="E68:F68"/>
    <mergeCell ref="C69:D69"/>
    <mergeCell ref="E69:F69"/>
    <mergeCell ref="C70:D70"/>
    <mergeCell ref="E70:F70"/>
    <mergeCell ref="C71:D71"/>
    <mergeCell ref="E71:F71"/>
    <mergeCell ref="C72:D72"/>
    <mergeCell ref="E72:F72"/>
    <mergeCell ref="C61:D61"/>
    <mergeCell ref="E61:F61"/>
    <mergeCell ref="C50:D50"/>
    <mergeCell ref="E50:F50"/>
    <mergeCell ref="C51:D51"/>
    <mergeCell ref="E51:F51"/>
    <mergeCell ref="C52:D52"/>
    <mergeCell ref="E52:F52"/>
    <mergeCell ref="C53:D53"/>
    <mergeCell ref="E53:F53"/>
    <mergeCell ref="C54:D54"/>
    <mergeCell ref="E54:F54"/>
    <mergeCell ref="C55:D55"/>
    <mergeCell ref="E55:F55"/>
    <mergeCell ref="C56:D56"/>
    <mergeCell ref="E56:F56"/>
    <mergeCell ref="C57:D57"/>
    <mergeCell ref="E57:F57"/>
    <mergeCell ref="C58:D58"/>
    <mergeCell ref="E58:F58"/>
    <mergeCell ref="C59:D59"/>
    <mergeCell ref="E59:F59"/>
    <mergeCell ref="C60:D60"/>
    <mergeCell ref="E60:F60"/>
    <mergeCell ref="C49:D49"/>
    <mergeCell ref="E49:F49"/>
    <mergeCell ref="C38:D38"/>
    <mergeCell ref="E38:F38"/>
    <mergeCell ref="C39:D39"/>
    <mergeCell ref="E39:F39"/>
    <mergeCell ref="C40:D40"/>
    <mergeCell ref="E40:F40"/>
    <mergeCell ref="C41:D41"/>
    <mergeCell ref="E41:F41"/>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37:D37"/>
    <mergeCell ref="E37:F37"/>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25:D25"/>
    <mergeCell ref="E25:F25"/>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13:D13"/>
    <mergeCell ref="E13:F13"/>
    <mergeCell ref="C8:D8"/>
    <mergeCell ref="E8:F8"/>
    <mergeCell ref="C9:D9"/>
    <mergeCell ref="E9:F9"/>
    <mergeCell ref="C10:D10"/>
    <mergeCell ref="E10:F10"/>
    <mergeCell ref="C11:D11"/>
    <mergeCell ref="E11:F11"/>
    <mergeCell ref="C6:D6"/>
    <mergeCell ref="C12:D12"/>
    <mergeCell ref="E12:F12"/>
    <mergeCell ref="E6:F6"/>
    <mergeCell ref="C7:D7"/>
    <mergeCell ref="E7:F7"/>
    <mergeCell ref="C2:F2"/>
    <mergeCell ref="C3:D3"/>
    <mergeCell ref="E3:F3"/>
    <mergeCell ref="C4:D4"/>
    <mergeCell ref="E4:F4"/>
    <mergeCell ref="C5:D5"/>
    <mergeCell ref="E5:F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4:A73"/>
  <sheetViews>
    <sheetView workbookViewId="0">
      <selection activeCell="H11" sqref="H11"/>
    </sheetView>
  </sheetViews>
  <sheetFormatPr defaultRowHeight="15" x14ac:dyDescent="0.25"/>
  <sheetData>
    <row r="4" ht="60" customHeight="1" x14ac:dyDescent="0.25"/>
    <row r="5" ht="45" customHeight="1" x14ac:dyDescent="0.25"/>
    <row r="6" ht="30" customHeight="1" x14ac:dyDescent="0.25"/>
    <row r="7" ht="30" customHeight="1" x14ac:dyDescent="0.25"/>
    <row r="8" ht="30" customHeight="1" x14ac:dyDescent="0.25"/>
    <row r="9" ht="45" customHeight="1" x14ac:dyDescent="0.25"/>
    <row r="10" ht="45" customHeight="1" x14ac:dyDescent="0.25"/>
    <row r="11" ht="45" customHeight="1" x14ac:dyDescent="0.25"/>
    <row r="12" ht="30" customHeight="1" x14ac:dyDescent="0.25"/>
    <row r="13" ht="45" customHeight="1" x14ac:dyDescent="0.25"/>
    <row r="14" ht="45" customHeight="1" x14ac:dyDescent="0.25"/>
    <row r="15" ht="60" customHeight="1" x14ac:dyDescent="0.25"/>
    <row r="16" ht="45" customHeight="1" x14ac:dyDescent="0.25"/>
    <row r="17" ht="45" customHeight="1" x14ac:dyDescent="0.25"/>
    <row r="18" ht="30" customHeight="1" x14ac:dyDescent="0.25"/>
    <row r="19" ht="45" customHeight="1" x14ac:dyDescent="0.25"/>
    <row r="20" ht="45" customHeight="1" x14ac:dyDescent="0.25"/>
    <row r="21" ht="75" customHeight="1" x14ac:dyDescent="0.25"/>
    <row r="22" ht="45" customHeight="1" x14ac:dyDescent="0.25"/>
    <row r="23" ht="45" customHeight="1" x14ac:dyDescent="0.25"/>
    <row r="24" ht="60" customHeight="1" x14ac:dyDescent="0.25"/>
    <row r="25" ht="60" customHeight="1" x14ac:dyDescent="0.25"/>
    <row r="26" ht="45" customHeight="1" x14ac:dyDescent="0.25"/>
    <row r="27" ht="60" customHeight="1" x14ac:dyDescent="0.25"/>
    <row r="28" ht="60" customHeight="1" x14ac:dyDescent="0.25"/>
    <row r="29" ht="60" customHeight="1" x14ac:dyDescent="0.25"/>
    <row r="30" ht="60" customHeight="1" x14ac:dyDescent="0.25"/>
    <row r="31" ht="45" customHeight="1" x14ac:dyDescent="0.25"/>
    <row r="32" ht="60" customHeight="1" x14ac:dyDescent="0.25"/>
    <row r="33" ht="60" customHeight="1" x14ac:dyDescent="0.25"/>
    <row r="34" ht="45" customHeight="1" x14ac:dyDescent="0.25"/>
    <row r="35" ht="45" customHeight="1" x14ac:dyDescent="0.25"/>
    <row r="36" ht="45" customHeight="1" x14ac:dyDescent="0.25"/>
    <row r="37" ht="60" customHeight="1" x14ac:dyDescent="0.25"/>
    <row r="38" ht="45" customHeight="1" x14ac:dyDescent="0.25"/>
    <row r="39" ht="60" customHeight="1" x14ac:dyDescent="0.25"/>
    <row r="40" ht="60" customHeight="1" x14ac:dyDescent="0.25"/>
    <row r="41" ht="45" customHeight="1" x14ac:dyDescent="0.25"/>
    <row r="42" ht="75" customHeight="1" x14ac:dyDescent="0.25"/>
    <row r="43" ht="90" customHeight="1" x14ac:dyDescent="0.25"/>
    <row r="44" ht="150" customHeight="1" x14ac:dyDescent="0.25"/>
    <row r="45" ht="90" customHeight="1" x14ac:dyDescent="0.25"/>
    <row r="46" ht="90" customHeight="1" x14ac:dyDescent="0.25"/>
    <row r="47" ht="90" customHeight="1" x14ac:dyDescent="0.25"/>
    <row r="48" ht="90" customHeight="1" x14ac:dyDescent="0.25"/>
    <row r="49" ht="90" customHeight="1" x14ac:dyDescent="0.25"/>
    <row r="50" ht="90" customHeight="1" x14ac:dyDescent="0.25"/>
    <row r="51" ht="90" customHeight="1" x14ac:dyDescent="0.25"/>
    <row r="52" ht="90" customHeight="1" x14ac:dyDescent="0.25"/>
    <row r="53" ht="90" customHeight="1" x14ac:dyDescent="0.25"/>
    <row r="54" ht="90" customHeight="1" x14ac:dyDescent="0.25"/>
    <row r="55" ht="30" customHeight="1" x14ac:dyDescent="0.25"/>
    <row r="56" ht="45" customHeight="1" x14ac:dyDescent="0.25"/>
    <row r="57" ht="45" customHeight="1" x14ac:dyDescent="0.25"/>
    <row r="58" ht="45" customHeight="1" x14ac:dyDescent="0.25"/>
    <row r="59" ht="30" customHeight="1" x14ac:dyDescent="0.25"/>
    <row r="60" ht="45" customHeight="1" x14ac:dyDescent="0.25"/>
    <row r="61" ht="30" customHeight="1" x14ac:dyDescent="0.25"/>
    <row r="62" ht="45" customHeight="1" x14ac:dyDescent="0.25"/>
    <row r="63" ht="45" customHeight="1" x14ac:dyDescent="0.25"/>
    <row r="64" ht="45" customHeight="1" x14ac:dyDescent="0.25"/>
    <row r="65" ht="45" customHeight="1" x14ac:dyDescent="0.25"/>
    <row r="66" ht="45" customHeight="1" x14ac:dyDescent="0.25"/>
    <row r="73" ht="60" customHeight="1" x14ac:dyDescent="0.25"/>
  </sheetData>
  <pageMargins left="0.7" right="0.7"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P71"/>
  <sheetViews>
    <sheetView topLeftCell="A31" workbookViewId="0">
      <selection activeCell="K1" sqref="K1:N65536"/>
    </sheetView>
  </sheetViews>
  <sheetFormatPr defaultRowHeight="15" x14ac:dyDescent="0.25"/>
  <cols>
    <col min="1" max="2" width="26.140625" customWidth="1"/>
    <col min="3" max="4" width="0" hidden="1" customWidth="1"/>
    <col min="6" max="9" width="0" hidden="1" customWidth="1"/>
    <col min="11" max="14" width="0" hidden="1" customWidth="1"/>
  </cols>
  <sheetData>
    <row r="2" spans="1:16" ht="60" customHeight="1" x14ac:dyDescent="0.25">
      <c r="A2" s="856" t="s">
        <v>1451</v>
      </c>
      <c r="B2" s="92" t="s">
        <v>282</v>
      </c>
      <c r="C2" s="92"/>
      <c r="D2" s="92"/>
      <c r="E2" s="170" t="s">
        <v>37</v>
      </c>
      <c r="F2" s="171"/>
      <c r="G2" s="171"/>
      <c r="H2" s="171">
        <v>3</v>
      </c>
      <c r="I2" s="171"/>
      <c r="J2" s="155">
        <f>I2+H2+G2+F2</f>
        <v>3</v>
      </c>
      <c r="K2" s="171"/>
      <c r="L2" s="171"/>
      <c r="M2" s="171">
        <v>12</v>
      </c>
      <c r="N2" s="171"/>
      <c r="O2" s="153">
        <f>N2+M2+L2+K2</f>
        <v>12</v>
      </c>
      <c r="P2" s="154">
        <f>O2+J2</f>
        <v>15</v>
      </c>
    </row>
    <row r="3" spans="1:16" ht="45" customHeight="1" x14ac:dyDescent="0.25">
      <c r="A3" s="857"/>
      <c r="B3" s="92" t="s">
        <v>281</v>
      </c>
      <c r="C3" s="92"/>
      <c r="D3" s="92"/>
      <c r="E3" s="170" t="s">
        <v>37</v>
      </c>
      <c r="F3" s="171"/>
      <c r="G3" s="171"/>
      <c r="H3" s="171">
        <v>10</v>
      </c>
      <c r="I3" s="171"/>
      <c r="J3" s="155">
        <f t="shared" ref="J3:J66" si="0">I3+H3+G3+F3</f>
        <v>10</v>
      </c>
      <c r="K3" s="171"/>
      <c r="L3" s="171"/>
      <c r="M3" s="171">
        <v>20</v>
      </c>
      <c r="N3" s="171"/>
      <c r="O3" s="153">
        <f t="shared" ref="O3:O66" si="1">N3+M3+L3+K3</f>
        <v>20</v>
      </c>
      <c r="P3" s="154">
        <f t="shared" ref="P3:P66" si="2">O3+J3</f>
        <v>30</v>
      </c>
    </row>
    <row r="4" spans="1:16" ht="30" customHeight="1" x14ac:dyDescent="0.25">
      <c r="A4" s="857"/>
      <c r="B4" s="92" t="s">
        <v>283</v>
      </c>
      <c r="C4" s="92"/>
      <c r="D4" s="92"/>
      <c r="E4" s="170" t="s">
        <v>37</v>
      </c>
      <c r="F4" s="171"/>
      <c r="G4" s="171"/>
      <c r="H4" s="171">
        <v>15</v>
      </c>
      <c r="I4" s="171"/>
      <c r="J4" s="155">
        <f t="shared" si="0"/>
        <v>15</v>
      </c>
      <c r="K4" s="171"/>
      <c r="L4" s="171"/>
      <c r="M4" s="171">
        <v>26</v>
      </c>
      <c r="N4" s="171"/>
      <c r="O4" s="153">
        <f t="shared" si="1"/>
        <v>26</v>
      </c>
      <c r="P4" s="154">
        <f t="shared" si="2"/>
        <v>41</v>
      </c>
    </row>
    <row r="5" spans="1:16" ht="30" customHeight="1" x14ac:dyDescent="0.25">
      <c r="A5" s="857"/>
      <c r="B5" s="92" t="s">
        <v>284</v>
      </c>
      <c r="C5" s="92"/>
      <c r="D5" s="92"/>
      <c r="E5" s="170" t="s">
        <v>37</v>
      </c>
      <c r="F5" s="171"/>
      <c r="G5" s="171"/>
      <c r="H5" s="171">
        <v>30</v>
      </c>
      <c r="I5" s="171"/>
      <c r="J5" s="155">
        <f t="shared" si="0"/>
        <v>30</v>
      </c>
      <c r="K5" s="171"/>
      <c r="L5" s="171"/>
      <c r="M5" s="171">
        <v>60</v>
      </c>
      <c r="N5" s="171"/>
      <c r="O5" s="153">
        <f t="shared" si="1"/>
        <v>60</v>
      </c>
      <c r="P5" s="154">
        <f t="shared" si="2"/>
        <v>90</v>
      </c>
    </row>
    <row r="6" spans="1:16" ht="30" customHeight="1" x14ac:dyDescent="0.25">
      <c r="A6" s="857"/>
      <c r="B6" s="92" t="s">
        <v>285</v>
      </c>
      <c r="C6" s="92"/>
      <c r="D6" s="92"/>
      <c r="E6" s="170" t="s">
        <v>37</v>
      </c>
      <c r="F6" s="171"/>
      <c r="G6" s="171"/>
      <c r="H6" s="171">
        <v>30</v>
      </c>
      <c r="I6" s="171"/>
      <c r="J6" s="155">
        <f t="shared" si="0"/>
        <v>30</v>
      </c>
      <c r="K6" s="171"/>
      <c r="L6" s="171"/>
      <c r="M6" s="171">
        <v>60</v>
      </c>
      <c r="N6" s="171"/>
      <c r="O6" s="153">
        <f t="shared" si="1"/>
        <v>60</v>
      </c>
      <c r="P6" s="154">
        <f t="shared" si="2"/>
        <v>90</v>
      </c>
    </row>
    <row r="7" spans="1:16" ht="45" customHeight="1" x14ac:dyDescent="0.25">
      <c r="A7" s="857"/>
      <c r="B7" s="92" t="s">
        <v>286</v>
      </c>
      <c r="C7" s="92"/>
      <c r="D7" s="92"/>
      <c r="E7" s="170" t="s">
        <v>37</v>
      </c>
      <c r="F7" s="171"/>
      <c r="G7" s="171"/>
      <c r="H7" s="171">
        <v>24</v>
      </c>
      <c r="I7" s="171"/>
      <c r="J7" s="155">
        <f t="shared" si="0"/>
        <v>24</v>
      </c>
      <c r="K7" s="171"/>
      <c r="L7" s="171"/>
      <c r="M7" s="171">
        <v>36</v>
      </c>
      <c r="N7" s="171"/>
      <c r="O7" s="153">
        <f t="shared" si="1"/>
        <v>36</v>
      </c>
      <c r="P7" s="154">
        <f t="shared" si="2"/>
        <v>60</v>
      </c>
    </row>
    <row r="8" spans="1:16" ht="45" customHeight="1" x14ac:dyDescent="0.25">
      <c r="A8" s="857"/>
      <c r="B8" s="92" t="s">
        <v>287</v>
      </c>
      <c r="C8" s="92"/>
      <c r="D8" s="92"/>
      <c r="E8" s="170" t="s">
        <v>37</v>
      </c>
      <c r="F8" s="171"/>
      <c r="G8" s="171"/>
      <c r="H8" s="171">
        <v>10</v>
      </c>
      <c r="I8" s="171"/>
      <c r="J8" s="155">
        <f t="shared" si="0"/>
        <v>10</v>
      </c>
      <c r="K8" s="171"/>
      <c r="L8" s="171"/>
      <c r="M8" s="171">
        <v>10</v>
      </c>
      <c r="N8" s="171"/>
      <c r="O8" s="153">
        <f t="shared" si="1"/>
        <v>10</v>
      </c>
      <c r="P8" s="154">
        <f t="shared" si="2"/>
        <v>20</v>
      </c>
    </row>
    <row r="9" spans="1:16" ht="45" customHeight="1" x14ac:dyDescent="0.25">
      <c r="A9" s="857"/>
      <c r="B9" s="92" t="s">
        <v>288</v>
      </c>
      <c r="C9" s="92"/>
      <c r="D9" s="92"/>
      <c r="E9" s="170" t="s">
        <v>37</v>
      </c>
      <c r="F9" s="171"/>
      <c r="G9" s="171"/>
      <c r="H9" s="171">
        <v>10</v>
      </c>
      <c r="I9" s="171"/>
      <c r="J9" s="155">
        <f t="shared" si="0"/>
        <v>10</v>
      </c>
      <c r="K9" s="171"/>
      <c r="L9" s="171"/>
      <c r="M9" s="171">
        <v>10</v>
      </c>
      <c r="N9" s="171"/>
      <c r="O9" s="153">
        <f t="shared" si="1"/>
        <v>10</v>
      </c>
      <c r="P9" s="154">
        <f t="shared" si="2"/>
        <v>20</v>
      </c>
    </row>
    <row r="10" spans="1:16" ht="30" customHeight="1" x14ac:dyDescent="0.25">
      <c r="A10" s="857"/>
      <c r="B10" s="92" t="s">
        <v>289</v>
      </c>
      <c r="C10" s="92"/>
      <c r="D10" s="92"/>
      <c r="E10" s="170" t="s">
        <v>37</v>
      </c>
      <c r="F10" s="171"/>
      <c r="G10" s="171"/>
      <c r="H10" s="171">
        <v>50</v>
      </c>
      <c r="I10" s="171"/>
      <c r="J10" s="155">
        <f t="shared" si="0"/>
        <v>50</v>
      </c>
      <c r="K10" s="171"/>
      <c r="L10" s="171"/>
      <c r="M10" s="171">
        <v>50</v>
      </c>
      <c r="N10" s="171"/>
      <c r="O10" s="153">
        <f t="shared" si="1"/>
        <v>50</v>
      </c>
      <c r="P10" s="154">
        <f t="shared" si="2"/>
        <v>100</v>
      </c>
    </row>
    <row r="11" spans="1:16" ht="45" customHeight="1" x14ac:dyDescent="0.25">
      <c r="A11" s="857"/>
      <c r="B11" s="92" t="s">
        <v>290</v>
      </c>
      <c r="C11" s="92"/>
      <c r="D11" s="92"/>
      <c r="E11" s="170" t="s">
        <v>37</v>
      </c>
      <c r="F11" s="171"/>
      <c r="G11" s="171"/>
      <c r="H11" s="171">
        <v>10</v>
      </c>
      <c r="I11" s="171"/>
      <c r="J11" s="155">
        <f t="shared" si="0"/>
        <v>10</v>
      </c>
      <c r="K11" s="171"/>
      <c r="L11" s="171"/>
      <c r="M11" s="171">
        <v>10</v>
      </c>
      <c r="N11" s="171"/>
      <c r="O11" s="153">
        <f t="shared" si="1"/>
        <v>10</v>
      </c>
      <c r="P11" s="154">
        <f t="shared" si="2"/>
        <v>20</v>
      </c>
    </row>
    <row r="12" spans="1:16" ht="45" customHeight="1" x14ac:dyDescent="0.25">
      <c r="A12" s="857"/>
      <c r="B12" s="92" t="s">
        <v>291</v>
      </c>
      <c r="C12" s="92"/>
      <c r="D12" s="92"/>
      <c r="E12" s="170" t="s">
        <v>37</v>
      </c>
      <c r="F12" s="171"/>
      <c r="G12" s="171"/>
      <c r="H12" s="119">
        <v>60</v>
      </c>
      <c r="I12" s="171"/>
      <c r="J12" s="155">
        <f t="shared" si="0"/>
        <v>60</v>
      </c>
      <c r="K12" s="171"/>
      <c r="L12" s="171"/>
      <c r="M12" s="171">
        <v>120</v>
      </c>
      <c r="N12" s="171"/>
      <c r="O12" s="153">
        <f t="shared" si="1"/>
        <v>120</v>
      </c>
      <c r="P12" s="154">
        <f t="shared" si="2"/>
        <v>180</v>
      </c>
    </row>
    <row r="13" spans="1:16" ht="60" customHeight="1" x14ac:dyDescent="0.25">
      <c r="A13" s="857"/>
      <c r="B13" s="92" t="s">
        <v>496</v>
      </c>
      <c r="C13" s="92"/>
      <c r="D13" s="92"/>
      <c r="E13" s="170" t="s">
        <v>37</v>
      </c>
      <c r="F13" s="171"/>
      <c r="G13" s="171"/>
      <c r="H13" s="171">
        <v>6</v>
      </c>
      <c r="I13" s="171"/>
      <c r="J13" s="155">
        <f t="shared" si="0"/>
        <v>6</v>
      </c>
      <c r="K13" s="171"/>
      <c r="L13" s="171"/>
      <c r="M13" s="171">
        <v>0</v>
      </c>
      <c r="N13" s="171"/>
      <c r="O13" s="153">
        <f t="shared" si="1"/>
        <v>0</v>
      </c>
      <c r="P13" s="154">
        <f t="shared" si="2"/>
        <v>6</v>
      </c>
    </row>
    <row r="14" spans="1:16" ht="45" customHeight="1" x14ac:dyDescent="0.25">
      <c r="A14" s="857"/>
      <c r="B14" s="92" t="s">
        <v>292</v>
      </c>
      <c r="C14" s="92"/>
      <c r="D14" s="92"/>
      <c r="E14" s="170" t="s">
        <v>37</v>
      </c>
      <c r="F14" s="171"/>
      <c r="G14" s="171"/>
      <c r="H14" s="171">
        <v>10</v>
      </c>
      <c r="I14" s="171"/>
      <c r="J14" s="155">
        <f t="shared" si="0"/>
        <v>10</v>
      </c>
      <c r="K14" s="171"/>
      <c r="L14" s="171"/>
      <c r="M14" s="171">
        <v>10</v>
      </c>
      <c r="N14" s="171"/>
      <c r="O14" s="153">
        <f t="shared" si="1"/>
        <v>10</v>
      </c>
      <c r="P14" s="154">
        <f t="shared" si="2"/>
        <v>20</v>
      </c>
    </row>
    <row r="15" spans="1:16" ht="45" customHeight="1" x14ac:dyDescent="0.25">
      <c r="A15" s="857"/>
      <c r="B15" s="92" t="s">
        <v>293</v>
      </c>
      <c r="C15" s="92"/>
      <c r="D15" s="92"/>
      <c r="E15" s="170" t="s">
        <v>37</v>
      </c>
      <c r="F15" s="171"/>
      <c r="G15" s="171"/>
      <c r="H15" s="171">
        <v>10</v>
      </c>
      <c r="I15" s="171"/>
      <c r="J15" s="155">
        <f t="shared" si="0"/>
        <v>10</v>
      </c>
      <c r="K15" s="171"/>
      <c r="L15" s="171"/>
      <c r="M15" s="171">
        <v>10</v>
      </c>
      <c r="N15" s="171"/>
      <c r="O15" s="153">
        <f t="shared" si="1"/>
        <v>10</v>
      </c>
      <c r="P15" s="154">
        <f t="shared" si="2"/>
        <v>20</v>
      </c>
    </row>
    <row r="16" spans="1:16" ht="30" customHeight="1" x14ac:dyDescent="0.25">
      <c r="A16" s="857"/>
      <c r="B16" s="92" t="s">
        <v>294</v>
      </c>
      <c r="C16" s="92"/>
      <c r="D16" s="92"/>
      <c r="E16" s="170" t="s">
        <v>37</v>
      </c>
      <c r="F16" s="171"/>
      <c r="G16" s="171"/>
      <c r="H16" s="171">
        <v>10</v>
      </c>
      <c r="I16" s="171"/>
      <c r="J16" s="155">
        <f t="shared" si="0"/>
        <v>10</v>
      </c>
      <c r="K16" s="171"/>
      <c r="L16" s="171"/>
      <c r="M16" s="171">
        <v>10</v>
      </c>
      <c r="N16" s="171"/>
      <c r="O16" s="153">
        <f t="shared" si="1"/>
        <v>10</v>
      </c>
      <c r="P16" s="154">
        <f t="shared" si="2"/>
        <v>20</v>
      </c>
    </row>
    <row r="17" spans="1:16" ht="45" customHeight="1" x14ac:dyDescent="0.25">
      <c r="A17" s="857"/>
      <c r="B17" s="92" t="s">
        <v>295</v>
      </c>
      <c r="C17" s="92"/>
      <c r="D17" s="92"/>
      <c r="E17" s="170" t="s">
        <v>37</v>
      </c>
      <c r="F17" s="171"/>
      <c r="G17" s="171"/>
      <c r="H17" s="171">
        <v>10</v>
      </c>
      <c r="I17" s="171"/>
      <c r="J17" s="155">
        <f t="shared" si="0"/>
        <v>10</v>
      </c>
      <c r="K17" s="171"/>
      <c r="L17" s="171"/>
      <c r="M17" s="171">
        <v>10</v>
      </c>
      <c r="N17" s="171"/>
      <c r="O17" s="153">
        <f t="shared" si="1"/>
        <v>10</v>
      </c>
      <c r="P17" s="154">
        <f t="shared" si="2"/>
        <v>20</v>
      </c>
    </row>
    <row r="18" spans="1:16" ht="45" customHeight="1" x14ac:dyDescent="0.25">
      <c r="A18" s="857"/>
      <c r="B18" s="92" t="s">
        <v>296</v>
      </c>
      <c r="C18" s="92"/>
      <c r="D18" s="92"/>
      <c r="E18" s="170" t="s">
        <v>37</v>
      </c>
      <c r="F18" s="171"/>
      <c r="G18" s="171"/>
      <c r="H18" s="171">
        <v>10</v>
      </c>
      <c r="I18" s="171"/>
      <c r="J18" s="155">
        <f t="shared" si="0"/>
        <v>10</v>
      </c>
      <c r="K18" s="171"/>
      <c r="L18" s="171"/>
      <c r="M18" s="171">
        <v>10</v>
      </c>
      <c r="N18" s="171"/>
      <c r="O18" s="153">
        <f t="shared" si="1"/>
        <v>10</v>
      </c>
      <c r="P18" s="154">
        <f t="shared" si="2"/>
        <v>20</v>
      </c>
    </row>
    <row r="19" spans="1:16" ht="75" customHeight="1" x14ac:dyDescent="0.25">
      <c r="A19" s="857"/>
      <c r="B19" s="92" t="s">
        <v>1452</v>
      </c>
      <c r="C19" s="92"/>
      <c r="D19" s="92"/>
      <c r="E19" s="170" t="s">
        <v>37</v>
      </c>
      <c r="F19" s="171"/>
      <c r="G19" s="171"/>
      <c r="H19" s="171">
        <v>6</v>
      </c>
      <c r="I19" s="171"/>
      <c r="J19" s="155">
        <f t="shared" si="0"/>
        <v>6</v>
      </c>
      <c r="K19" s="171"/>
      <c r="L19" s="171"/>
      <c r="M19" s="171">
        <v>8</v>
      </c>
      <c r="N19" s="171"/>
      <c r="O19" s="153">
        <f t="shared" si="1"/>
        <v>8</v>
      </c>
      <c r="P19" s="154">
        <f t="shared" si="2"/>
        <v>14</v>
      </c>
    </row>
    <row r="20" spans="1:16" ht="45" customHeight="1" x14ac:dyDescent="0.25">
      <c r="A20" s="857"/>
      <c r="B20" s="92" t="s">
        <v>297</v>
      </c>
      <c r="C20" s="92"/>
      <c r="D20" s="92"/>
      <c r="E20" s="170" t="s">
        <v>37</v>
      </c>
      <c r="F20" s="171"/>
      <c r="G20" s="171"/>
      <c r="H20" s="171">
        <v>24</v>
      </c>
      <c r="I20" s="171"/>
      <c r="J20" s="155">
        <f t="shared" si="0"/>
        <v>24</v>
      </c>
      <c r="K20" s="171"/>
      <c r="L20" s="171"/>
      <c r="M20" s="171">
        <v>120</v>
      </c>
      <c r="N20" s="171"/>
      <c r="O20" s="153">
        <f t="shared" si="1"/>
        <v>120</v>
      </c>
      <c r="P20" s="154">
        <f t="shared" si="2"/>
        <v>144</v>
      </c>
    </row>
    <row r="21" spans="1:16" ht="45" customHeight="1" x14ac:dyDescent="0.25">
      <c r="A21" s="857"/>
      <c r="B21" s="92" t="s">
        <v>298</v>
      </c>
      <c r="C21" s="92"/>
      <c r="D21" s="92"/>
      <c r="E21" s="170" t="s">
        <v>37</v>
      </c>
      <c r="F21" s="171"/>
      <c r="G21" s="171"/>
      <c r="H21" s="171">
        <v>50</v>
      </c>
      <c r="I21" s="171"/>
      <c r="J21" s="155">
        <f t="shared" si="0"/>
        <v>50</v>
      </c>
      <c r="K21" s="171"/>
      <c r="L21" s="171"/>
      <c r="M21" s="171">
        <v>100</v>
      </c>
      <c r="N21" s="171"/>
      <c r="O21" s="153">
        <f t="shared" si="1"/>
        <v>100</v>
      </c>
      <c r="P21" s="154">
        <f t="shared" si="2"/>
        <v>150</v>
      </c>
    </row>
    <row r="22" spans="1:16" ht="60" customHeight="1" x14ac:dyDescent="0.25">
      <c r="A22" s="857"/>
      <c r="B22" s="92" t="s">
        <v>299</v>
      </c>
      <c r="C22" s="92"/>
      <c r="D22" s="92"/>
      <c r="E22" s="170" t="s">
        <v>37</v>
      </c>
      <c r="F22" s="171"/>
      <c r="G22" s="171"/>
      <c r="H22" s="171"/>
      <c r="I22" s="171"/>
      <c r="J22" s="155">
        <f t="shared" si="0"/>
        <v>0</v>
      </c>
      <c r="K22" s="171"/>
      <c r="L22" s="171"/>
      <c r="M22" s="171">
        <v>3</v>
      </c>
      <c r="N22" s="171"/>
      <c r="O22" s="153">
        <f t="shared" si="1"/>
        <v>3</v>
      </c>
      <c r="P22" s="154">
        <f t="shared" si="2"/>
        <v>3</v>
      </c>
    </row>
    <row r="23" spans="1:16" ht="60" customHeight="1" x14ac:dyDescent="0.25">
      <c r="A23" s="857"/>
      <c r="B23" s="92" t="s">
        <v>300</v>
      </c>
      <c r="C23" s="92"/>
      <c r="D23" s="92"/>
      <c r="E23" s="170" t="s">
        <v>37</v>
      </c>
      <c r="F23" s="171"/>
      <c r="G23" s="171"/>
      <c r="H23" s="171"/>
      <c r="I23" s="171"/>
      <c r="J23" s="155">
        <f t="shared" si="0"/>
        <v>0</v>
      </c>
      <c r="K23" s="171"/>
      <c r="L23" s="171"/>
      <c r="M23" s="171">
        <v>3</v>
      </c>
      <c r="N23" s="171"/>
      <c r="O23" s="153">
        <f t="shared" si="1"/>
        <v>3</v>
      </c>
      <c r="P23" s="154">
        <f t="shared" si="2"/>
        <v>3</v>
      </c>
    </row>
    <row r="24" spans="1:16" ht="45" customHeight="1" x14ac:dyDescent="0.25">
      <c r="A24" s="857"/>
      <c r="B24" s="92" t="s">
        <v>301</v>
      </c>
      <c r="C24" s="92"/>
      <c r="D24" s="92"/>
      <c r="E24" s="170" t="s">
        <v>37</v>
      </c>
      <c r="F24" s="171"/>
      <c r="G24" s="171"/>
      <c r="H24" s="171">
        <v>2</v>
      </c>
      <c r="I24" s="171"/>
      <c r="J24" s="155">
        <f t="shared" si="0"/>
        <v>2</v>
      </c>
      <c r="K24" s="171"/>
      <c r="L24" s="171"/>
      <c r="M24" s="171">
        <v>12</v>
      </c>
      <c r="N24" s="171"/>
      <c r="O24" s="153">
        <f t="shared" si="1"/>
        <v>12</v>
      </c>
      <c r="P24" s="154">
        <f t="shared" si="2"/>
        <v>14</v>
      </c>
    </row>
    <row r="25" spans="1:16" ht="60" customHeight="1" x14ac:dyDescent="0.25">
      <c r="A25" s="857"/>
      <c r="B25" s="92" t="s">
        <v>302</v>
      </c>
      <c r="C25" s="92"/>
      <c r="D25" s="92"/>
      <c r="E25" s="170" t="s">
        <v>37</v>
      </c>
      <c r="F25" s="171"/>
      <c r="G25" s="171"/>
      <c r="H25" s="171"/>
      <c r="I25" s="171"/>
      <c r="J25" s="155">
        <f t="shared" si="0"/>
        <v>0</v>
      </c>
      <c r="K25" s="171"/>
      <c r="L25" s="171"/>
      <c r="M25" s="171">
        <v>2</v>
      </c>
      <c r="N25" s="171"/>
      <c r="O25" s="153">
        <f t="shared" si="1"/>
        <v>2</v>
      </c>
      <c r="P25" s="154">
        <f t="shared" si="2"/>
        <v>2</v>
      </c>
    </row>
    <row r="26" spans="1:16" ht="60" customHeight="1" x14ac:dyDescent="0.25">
      <c r="A26" s="857"/>
      <c r="B26" s="92" t="s">
        <v>303</v>
      </c>
      <c r="C26" s="92"/>
      <c r="D26" s="92"/>
      <c r="E26" s="170" t="s">
        <v>37</v>
      </c>
      <c r="F26" s="171"/>
      <c r="G26" s="171"/>
      <c r="H26" s="171">
        <v>20</v>
      </c>
      <c r="I26" s="171"/>
      <c r="J26" s="155">
        <f t="shared" si="0"/>
        <v>20</v>
      </c>
      <c r="K26" s="171"/>
      <c r="L26" s="171"/>
      <c r="M26" s="171">
        <v>20</v>
      </c>
      <c r="N26" s="171"/>
      <c r="O26" s="153">
        <f t="shared" si="1"/>
        <v>20</v>
      </c>
      <c r="P26" s="154">
        <f t="shared" si="2"/>
        <v>40</v>
      </c>
    </row>
    <row r="27" spans="1:16" ht="60" customHeight="1" x14ac:dyDescent="0.25">
      <c r="A27" s="857"/>
      <c r="B27" s="92" t="s">
        <v>304</v>
      </c>
      <c r="C27" s="92"/>
      <c r="D27" s="92"/>
      <c r="E27" s="170" t="s">
        <v>37</v>
      </c>
      <c r="F27" s="171"/>
      <c r="G27" s="171"/>
      <c r="H27" s="171">
        <v>12</v>
      </c>
      <c r="I27" s="171"/>
      <c r="J27" s="155">
        <f t="shared" si="0"/>
        <v>12</v>
      </c>
      <c r="K27" s="171"/>
      <c r="L27" s="171"/>
      <c r="M27" s="171">
        <v>36</v>
      </c>
      <c r="N27" s="171"/>
      <c r="O27" s="153">
        <f t="shared" si="1"/>
        <v>36</v>
      </c>
      <c r="P27" s="154">
        <f t="shared" si="2"/>
        <v>48</v>
      </c>
    </row>
    <row r="28" spans="1:16" ht="60" customHeight="1" x14ac:dyDescent="0.25">
      <c r="A28" s="857"/>
      <c r="B28" s="92" t="s">
        <v>305</v>
      </c>
      <c r="C28" s="92"/>
      <c r="D28" s="92"/>
      <c r="E28" s="170" t="s">
        <v>37</v>
      </c>
      <c r="F28" s="171"/>
      <c r="G28" s="171"/>
      <c r="H28" s="171">
        <v>12</v>
      </c>
      <c r="I28" s="171"/>
      <c r="J28" s="155">
        <f t="shared" si="0"/>
        <v>12</v>
      </c>
      <c r="K28" s="171"/>
      <c r="L28" s="171"/>
      <c r="M28" s="171">
        <v>24</v>
      </c>
      <c r="N28" s="171"/>
      <c r="O28" s="153">
        <f t="shared" si="1"/>
        <v>24</v>
      </c>
      <c r="P28" s="154">
        <f t="shared" si="2"/>
        <v>36</v>
      </c>
    </row>
    <row r="29" spans="1:16" ht="45" customHeight="1" x14ac:dyDescent="0.25">
      <c r="A29" s="857"/>
      <c r="B29" s="92" t="s">
        <v>306</v>
      </c>
      <c r="C29" s="92"/>
      <c r="D29" s="92"/>
      <c r="E29" s="170" t="s">
        <v>37</v>
      </c>
      <c r="F29" s="171"/>
      <c r="G29" s="171"/>
      <c r="H29" s="171">
        <v>1</v>
      </c>
      <c r="I29" s="171"/>
      <c r="J29" s="155">
        <f t="shared" si="0"/>
        <v>1</v>
      </c>
      <c r="K29" s="171"/>
      <c r="L29" s="171"/>
      <c r="M29" s="171">
        <v>5</v>
      </c>
      <c r="N29" s="171"/>
      <c r="O29" s="153">
        <f t="shared" si="1"/>
        <v>5</v>
      </c>
      <c r="P29" s="154">
        <f t="shared" si="2"/>
        <v>6</v>
      </c>
    </row>
    <row r="30" spans="1:16" ht="60" customHeight="1" x14ac:dyDescent="0.25">
      <c r="A30" s="857"/>
      <c r="B30" s="92" t="s">
        <v>307</v>
      </c>
      <c r="C30" s="92"/>
      <c r="D30" s="92"/>
      <c r="E30" s="170" t="s">
        <v>37</v>
      </c>
      <c r="F30" s="171"/>
      <c r="G30" s="171"/>
      <c r="H30" s="171">
        <v>20</v>
      </c>
      <c r="I30" s="171"/>
      <c r="J30" s="155">
        <f t="shared" si="0"/>
        <v>20</v>
      </c>
      <c r="K30" s="171"/>
      <c r="L30" s="171"/>
      <c r="M30" s="171">
        <v>100</v>
      </c>
      <c r="N30" s="171"/>
      <c r="O30" s="153">
        <f t="shared" si="1"/>
        <v>100</v>
      </c>
      <c r="P30" s="154">
        <f t="shared" si="2"/>
        <v>120</v>
      </c>
    </row>
    <row r="31" spans="1:16" ht="60" customHeight="1" x14ac:dyDescent="0.25">
      <c r="A31" s="857"/>
      <c r="B31" s="92" t="s">
        <v>308</v>
      </c>
      <c r="C31" s="92"/>
      <c r="D31" s="92"/>
      <c r="E31" s="170" t="s">
        <v>37</v>
      </c>
      <c r="F31" s="171"/>
      <c r="G31" s="171"/>
      <c r="H31" s="171">
        <v>15</v>
      </c>
      <c r="I31" s="171"/>
      <c r="J31" s="155">
        <f t="shared" si="0"/>
        <v>15</v>
      </c>
      <c r="K31" s="171"/>
      <c r="L31" s="171"/>
      <c r="M31" s="171">
        <v>0</v>
      </c>
      <c r="N31" s="171"/>
      <c r="O31" s="153">
        <f t="shared" si="1"/>
        <v>0</v>
      </c>
      <c r="P31" s="154">
        <f t="shared" si="2"/>
        <v>15</v>
      </c>
    </row>
    <row r="32" spans="1:16" ht="45" customHeight="1" x14ac:dyDescent="0.25">
      <c r="A32" s="857"/>
      <c r="B32" s="92" t="s">
        <v>309</v>
      </c>
      <c r="C32" s="92"/>
      <c r="D32" s="92"/>
      <c r="E32" s="170" t="s">
        <v>37</v>
      </c>
      <c r="F32" s="171"/>
      <c r="G32" s="171"/>
      <c r="H32" s="171">
        <v>10</v>
      </c>
      <c r="I32" s="171"/>
      <c r="J32" s="155">
        <f t="shared" si="0"/>
        <v>10</v>
      </c>
      <c r="K32" s="171"/>
      <c r="L32" s="171"/>
      <c r="M32" s="171">
        <v>10</v>
      </c>
      <c r="N32" s="171"/>
      <c r="O32" s="153">
        <f t="shared" si="1"/>
        <v>10</v>
      </c>
      <c r="P32" s="154">
        <f t="shared" si="2"/>
        <v>20</v>
      </c>
    </row>
    <row r="33" spans="1:16" ht="45" customHeight="1" x14ac:dyDescent="0.25">
      <c r="A33" s="857"/>
      <c r="B33" s="92" t="s">
        <v>310</v>
      </c>
      <c r="C33" s="92"/>
      <c r="D33" s="92"/>
      <c r="E33" s="170" t="s">
        <v>37</v>
      </c>
      <c r="F33" s="171"/>
      <c r="G33" s="171"/>
      <c r="H33" s="171">
        <v>10</v>
      </c>
      <c r="I33" s="171"/>
      <c r="J33" s="155">
        <f t="shared" si="0"/>
        <v>10</v>
      </c>
      <c r="K33" s="171"/>
      <c r="L33" s="171"/>
      <c r="M33" s="171">
        <v>10</v>
      </c>
      <c r="N33" s="171"/>
      <c r="O33" s="153">
        <f t="shared" si="1"/>
        <v>10</v>
      </c>
      <c r="P33" s="154">
        <f t="shared" si="2"/>
        <v>20</v>
      </c>
    </row>
    <row r="34" spans="1:16" ht="45" customHeight="1" x14ac:dyDescent="0.25">
      <c r="A34" s="857"/>
      <c r="B34" s="92" t="s">
        <v>311</v>
      </c>
      <c r="C34" s="92"/>
      <c r="D34" s="92"/>
      <c r="E34" s="170" t="s">
        <v>37</v>
      </c>
      <c r="F34" s="171"/>
      <c r="G34" s="171"/>
      <c r="H34" s="171">
        <v>10</v>
      </c>
      <c r="I34" s="171"/>
      <c r="J34" s="155">
        <f t="shared" si="0"/>
        <v>10</v>
      </c>
      <c r="K34" s="171"/>
      <c r="L34" s="171"/>
      <c r="M34" s="171">
        <v>10</v>
      </c>
      <c r="N34" s="171"/>
      <c r="O34" s="153">
        <f t="shared" si="1"/>
        <v>10</v>
      </c>
      <c r="P34" s="154">
        <f t="shared" si="2"/>
        <v>20</v>
      </c>
    </row>
    <row r="35" spans="1:16" ht="60" customHeight="1" x14ac:dyDescent="0.25">
      <c r="A35" s="857"/>
      <c r="B35" s="92" t="s">
        <v>312</v>
      </c>
      <c r="C35" s="92"/>
      <c r="D35" s="92"/>
      <c r="E35" s="170" t="s">
        <v>37</v>
      </c>
      <c r="F35" s="171"/>
      <c r="G35" s="171"/>
      <c r="H35" s="171">
        <v>1</v>
      </c>
      <c r="I35" s="171"/>
      <c r="J35" s="155">
        <f t="shared" si="0"/>
        <v>1</v>
      </c>
      <c r="K35" s="171"/>
      <c r="L35" s="171"/>
      <c r="M35" s="171">
        <v>4</v>
      </c>
      <c r="N35" s="171"/>
      <c r="O35" s="153">
        <f t="shared" si="1"/>
        <v>4</v>
      </c>
      <c r="P35" s="154">
        <f t="shared" si="2"/>
        <v>5</v>
      </c>
    </row>
    <row r="36" spans="1:16" ht="45" customHeight="1" x14ac:dyDescent="0.25">
      <c r="A36" s="857"/>
      <c r="B36" s="92" t="s">
        <v>313</v>
      </c>
      <c r="C36" s="92"/>
      <c r="D36" s="92"/>
      <c r="E36" s="170" t="s">
        <v>37</v>
      </c>
      <c r="F36" s="171"/>
      <c r="G36" s="171"/>
      <c r="H36" s="171">
        <v>20</v>
      </c>
      <c r="I36" s="171"/>
      <c r="J36" s="155">
        <f t="shared" si="0"/>
        <v>20</v>
      </c>
      <c r="K36" s="171"/>
      <c r="L36" s="171"/>
      <c r="M36" s="171">
        <v>20</v>
      </c>
      <c r="N36" s="171"/>
      <c r="O36" s="153">
        <f t="shared" si="1"/>
        <v>20</v>
      </c>
      <c r="P36" s="154">
        <f t="shared" si="2"/>
        <v>40</v>
      </c>
    </row>
    <row r="37" spans="1:16" ht="60" customHeight="1" x14ac:dyDescent="0.25">
      <c r="A37" s="857"/>
      <c r="B37" s="92" t="s">
        <v>314</v>
      </c>
      <c r="C37" s="92"/>
      <c r="D37" s="92"/>
      <c r="E37" s="170" t="s">
        <v>37</v>
      </c>
      <c r="F37" s="171"/>
      <c r="G37" s="171"/>
      <c r="H37" s="171">
        <v>12</v>
      </c>
      <c r="I37" s="171"/>
      <c r="J37" s="155">
        <f t="shared" si="0"/>
        <v>12</v>
      </c>
      <c r="K37" s="171"/>
      <c r="L37" s="171"/>
      <c r="M37" s="171">
        <v>0</v>
      </c>
      <c r="N37" s="171"/>
      <c r="O37" s="153">
        <f t="shared" si="1"/>
        <v>0</v>
      </c>
      <c r="P37" s="154">
        <f t="shared" si="2"/>
        <v>12</v>
      </c>
    </row>
    <row r="38" spans="1:16" ht="60" customHeight="1" x14ac:dyDescent="0.25">
      <c r="A38" s="857"/>
      <c r="B38" s="92" t="s">
        <v>315</v>
      </c>
      <c r="C38" s="92"/>
      <c r="D38" s="92"/>
      <c r="E38" s="170" t="s">
        <v>37</v>
      </c>
      <c r="F38" s="171"/>
      <c r="G38" s="171"/>
      <c r="H38" s="171">
        <v>12</v>
      </c>
      <c r="I38" s="171"/>
      <c r="J38" s="155">
        <f t="shared" si="0"/>
        <v>12</v>
      </c>
      <c r="K38" s="171"/>
      <c r="L38" s="171"/>
      <c r="M38" s="171">
        <v>36</v>
      </c>
      <c r="N38" s="171"/>
      <c r="O38" s="153">
        <f t="shared" si="1"/>
        <v>36</v>
      </c>
      <c r="P38" s="154">
        <f t="shared" si="2"/>
        <v>48</v>
      </c>
    </row>
    <row r="39" spans="1:16" ht="45" customHeight="1" x14ac:dyDescent="0.25">
      <c r="A39" s="857"/>
      <c r="B39" s="92" t="s">
        <v>316</v>
      </c>
      <c r="C39" s="92"/>
      <c r="D39" s="92"/>
      <c r="E39" s="170" t="s">
        <v>37</v>
      </c>
      <c r="F39" s="171"/>
      <c r="G39" s="171"/>
      <c r="H39" s="171">
        <v>30</v>
      </c>
      <c r="I39" s="171"/>
      <c r="J39" s="155">
        <f t="shared" si="0"/>
        <v>30</v>
      </c>
      <c r="K39" s="171"/>
      <c r="L39" s="171"/>
      <c r="M39" s="171">
        <v>60</v>
      </c>
      <c r="N39" s="171"/>
      <c r="O39" s="153">
        <f t="shared" si="1"/>
        <v>60</v>
      </c>
      <c r="P39" s="154">
        <f t="shared" si="2"/>
        <v>90</v>
      </c>
    </row>
    <row r="40" spans="1:16" ht="75" customHeight="1" x14ac:dyDescent="0.25">
      <c r="A40" s="857"/>
      <c r="B40" s="92" t="s">
        <v>317</v>
      </c>
      <c r="C40" s="92"/>
      <c r="D40" s="92"/>
      <c r="E40" s="170" t="s">
        <v>37</v>
      </c>
      <c r="F40" s="171"/>
      <c r="G40" s="171"/>
      <c r="H40" s="171">
        <v>20</v>
      </c>
      <c r="I40" s="171"/>
      <c r="J40" s="155">
        <f t="shared" si="0"/>
        <v>20</v>
      </c>
      <c r="K40" s="171"/>
      <c r="L40" s="171"/>
      <c r="M40" s="171">
        <v>30</v>
      </c>
      <c r="N40" s="171"/>
      <c r="O40" s="153">
        <f t="shared" si="1"/>
        <v>30</v>
      </c>
      <c r="P40" s="154">
        <f t="shared" si="2"/>
        <v>50</v>
      </c>
    </row>
    <row r="41" spans="1:16" ht="90" customHeight="1" x14ac:dyDescent="0.25">
      <c r="A41" s="857"/>
      <c r="B41" s="92" t="s">
        <v>318</v>
      </c>
      <c r="C41" s="92"/>
      <c r="D41" s="92"/>
      <c r="E41" s="170" t="s">
        <v>37</v>
      </c>
      <c r="F41" s="171"/>
      <c r="G41" s="171"/>
      <c r="H41" s="171">
        <v>2</v>
      </c>
      <c r="I41" s="171"/>
      <c r="J41" s="155">
        <f t="shared" si="0"/>
        <v>2</v>
      </c>
      <c r="K41" s="171"/>
      <c r="L41" s="171"/>
      <c r="M41" s="171">
        <v>100</v>
      </c>
      <c r="N41" s="171"/>
      <c r="O41" s="153">
        <f t="shared" si="1"/>
        <v>100</v>
      </c>
      <c r="P41" s="154">
        <f t="shared" si="2"/>
        <v>102</v>
      </c>
    </row>
    <row r="42" spans="1:16" ht="150" customHeight="1" x14ac:dyDescent="0.25">
      <c r="A42" s="857"/>
      <c r="B42" s="92" t="s">
        <v>1453</v>
      </c>
      <c r="C42" s="92"/>
      <c r="D42" s="92"/>
      <c r="E42" s="170" t="s">
        <v>37</v>
      </c>
      <c r="F42" s="171"/>
      <c r="G42" s="171"/>
      <c r="H42" s="171">
        <v>1</v>
      </c>
      <c r="I42" s="171"/>
      <c r="J42" s="155">
        <f t="shared" si="0"/>
        <v>1</v>
      </c>
      <c r="K42" s="171"/>
      <c r="L42" s="171"/>
      <c r="M42" s="171">
        <v>3</v>
      </c>
      <c r="N42" s="171"/>
      <c r="O42" s="153">
        <f t="shared" si="1"/>
        <v>3</v>
      </c>
      <c r="P42" s="154">
        <f t="shared" si="2"/>
        <v>4</v>
      </c>
    </row>
    <row r="43" spans="1:16" ht="90" customHeight="1" x14ac:dyDescent="0.25">
      <c r="A43" s="857"/>
      <c r="B43" s="92" t="s">
        <v>319</v>
      </c>
      <c r="C43" s="92"/>
      <c r="D43" s="92"/>
      <c r="E43" s="170" t="s">
        <v>37</v>
      </c>
      <c r="F43" s="171"/>
      <c r="G43" s="171"/>
      <c r="H43" s="119">
        <v>3</v>
      </c>
      <c r="I43" s="171"/>
      <c r="J43" s="155">
        <f t="shared" si="0"/>
        <v>3</v>
      </c>
      <c r="K43" s="171"/>
      <c r="L43" s="171"/>
      <c r="M43" s="171">
        <v>6</v>
      </c>
      <c r="N43" s="171"/>
      <c r="O43" s="153">
        <f t="shared" si="1"/>
        <v>6</v>
      </c>
      <c r="P43" s="154">
        <f t="shared" si="2"/>
        <v>9</v>
      </c>
    </row>
    <row r="44" spans="1:16" ht="90" customHeight="1" x14ac:dyDescent="0.25">
      <c r="A44" s="857"/>
      <c r="B44" s="92" t="s">
        <v>320</v>
      </c>
      <c r="C44" s="92"/>
      <c r="D44" s="92"/>
      <c r="E44" s="170" t="s">
        <v>37</v>
      </c>
      <c r="F44" s="171"/>
      <c r="G44" s="171"/>
      <c r="H44" s="119">
        <v>3</v>
      </c>
      <c r="I44" s="171"/>
      <c r="J44" s="155">
        <f t="shared" si="0"/>
        <v>3</v>
      </c>
      <c r="K44" s="171"/>
      <c r="L44" s="171"/>
      <c r="M44" s="171">
        <v>6</v>
      </c>
      <c r="N44" s="171"/>
      <c r="O44" s="153">
        <f t="shared" si="1"/>
        <v>6</v>
      </c>
      <c r="P44" s="154">
        <f t="shared" si="2"/>
        <v>9</v>
      </c>
    </row>
    <row r="45" spans="1:16" ht="90" customHeight="1" x14ac:dyDescent="0.25">
      <c r="A45" s="857"/>
      <c r="B45" s="92" t="s">
        <v>321</v>
      </c>
      <c r="C45" s="92"/>
      <c r="D45" s="92"/>
      <c r="E45" s="170" t="s">
        <v>37</v>
      </c>
      <c r="F45" s="171"/>
      <c r="G45" s="171"/>
      <c r="H45" s="119">
        <v>12</v>
      </c>
      <c r="I45" s="171"/>
      <c r="J45" s="155">
        <f t="shared" si="0"/>
        <v>12</v>
      </c>
      <c r="K45" s="171"/>
      <c r="L45" s="171"/>
      <c r="M45" s="171">
        <v>24</v>
      </c>
      <c r="N45" s="171"/>
      <c r="O45" s="153">
        <f t="shared" si="1"/>
        <v>24</v>
      </c>
      <c r="P45" s="154">
        <f t="shared" si="2"/>
        <v>36</v>
      </c>
    </row>
    <row r="46" spans="1:16" ht="90" customHeight="1" x14ac:dyDescent="0.25">
      <c r="A46" s="857"/>
      <c r="B46" s="92" t="s">
        <v>322</v>
      </c>
      <c r="C46" s="92"/>
      <c r="D46" s="92"/>
      <c r="E46" s="170" t="s">
        <v>37</v>
      </c>
      <c r="F46" s="171"/>
      <c r="G46" s="171"/>
      <c r="H46" s="119">
        <v>12</v>
      </c>
      <c r="I46" s="171"/>
      <c r="J46" s="155">
        <f t="shared" si="0"/>
        <v>12</v>
      </c>
      <c r="K46" s="171"/>
      <c r="L46" s="171"/>
      <c r="M46" s="171">
        <v>24</v>
      </c>
      <c r="N46" s="171"/>
      <c r="O46" s="153">
        <f t="shared" si="1"/>
        <v>24</v>
      </c>
      <c r="P46" s="154">
        <f t="shared" si="2"/>
        <v>36</v>
      </c>
    </row>
    <row r="47" spans="1:16" ht="90" customHeight="1" x14ac:dyDescent="0.25">
      <c r="A47" s="857"/>
      <c r="B47" s="92" t="s">
        <v>323</v>
      </c>
      <c r="C47" s="92"/>
      <c r="D47" s="92"/>
      <c r="E47" s="170" t="s">
        <v>37</v>
      </c>
      <c r="F47" s="171"/>
      <c r="G47" s="171"/>
      <c r="H47" s="119">
        <v>3</v>
      </c>
      <c r="I47" s="171"/>
      <c r="J47" s="155">
        <f t="shared" si="0"/>
        <v>3</v>
      </c>
      <c r="K47" s="171"/>
      <c r="L47" s="171"/>
      <c r="M47" s="171">
        <v>6</v>
      </c>
      <c r="N47" s="171"/>
      <c r="O47" s="153">
        <f t="shared" si="1"/>
        <v>6</v>
      </c>
      <c r="P47" s="154">
        <f t="shared" si="2"/>
        <v>9</v>
      </c>
    </row>
    <row r="48" spans="1:16" ht="90" customHeight="1" x14ac:dyDescent="0.25">
      <c r="A48" s="857"/>
      <c r="B48" s="92" t="s">
        <v>324</v>
      </c>
      <c r="C48" s="92"/>
      <c r="D48" s="92"/>
      <c r="E48" s="170" t="s">
        <v>37</v>
      </c>
      <c r="F48" s="171"/>
      <c r="G48" s="171"/>
      <c r="H48" s="119">
        <v>3</v>
      </c>
      <c r="I48" s="171"/>
      <c r="J48" s="155">
        <f t="shared" si="0"/>
        <v>3</v>
      </c>
      <c r="K48" s="171"/>
      <c r="L48" s="171"/>
      <c r="M48" s="171">
        <v>6</v>
      </c>
      <c r="N48" s="171"/>
      <c r="O48" s="153">
        <f t="shared" si="1"/>
        <v>6</v>
      </c>
      <c r="P48" s="154">
        <f t="shared" si="2"/>
        <v>9</v>
      </c>
    </row>
    <row r="49" spans="1:16" ht="90" customHeight="1" x14ac:dyDescent="0.25">
      <c r="A49" s="857"/>
      <c r="B49" s="92" t="s">
        <v>325</v>
      </c>
      <c r="C49" s="92"/>
      <c r="D49" s="92"/>
      <c r="E49" s="170" t="s">
        <v>37</v>
      </c>
      <c r="F49" s="171"/>
      <c r="G49" s="171"/>
      <c r="H49" s="119">
        <v>3</v>
      </c>
      <c r="I49" s="171"/>
      <c r="J49" s="155">
        <f t="shared" si="0"/>
        <v>3</v>
      </c>
      <c r="K49" s="171"/>
      <c r="L49" s="171"/>
      <c r="M49" s="171">
        <v>6</v>
      </c>
      <c r="N49" s="171"/>
      <c r="O49" s="153">
        <f t="shared" si="1"/>
        <v>6</v>
      </c>
      <c r="P49" s="154">
        <f t="shared" si="2"/>
        <v>9</v>
      </c>
    </row>
    <row r="50" spans="1:16" ht="90" customHeight="1" x14ac:dyDescent="0.25">
      <c r="A50" s="857"/>
      <c r="B50" s="92" t="s">
        <v>326</v>
      </c>
      <c r="C50" s="92"/>
      <c r="D50" s="92"/>
      <c r="E50" s="170" t="s">
        <v>37</v>
      </c>
      <c r="F50" s="171"/>
      <c r="G50" s="171"/>
      <c r="H50" s="119">
        <v>3</v>
      </c>
      <c r="I50" s="171"/>
      <c r="J50" s="155">
        <f t="shared" si="0"/>
        <v>3</v>
      </c>
      <c r="K50" s="171"/>
      <c r="L50" s="171"/>
      <c r="M50" s="171">
        <v>6</v>
      </c>
      <c r="N50" s="171"/>
      <c r="O50" s="153">
        <f t="shared" si="1"/>
        <v>6</v>
      </c>
      <c r="P50" s="154">
        <f t="shared" si="2"/>
        <v>9</v>
      </c>
    </row>
    <row r="51" spans="1:16" ht="90" customHeight="1" x14ac:dyDescent="0.25">
      <c r="A51" s="857"/>
      <c r="B51" s="92" t="s">
        <v>327</v>
      </c>
      <c r="C51" s="92"/>
      <c r="D51" s="92"/>
      <c r="E51" s="170" t="s">
        <v>37</v>
      </c>
      <c r="F51" s="171"/>
      <c r="G51" s="171"/>
      <c r="H51" s="171">
        <v>18</v>
      </c>
      <c r="I51" s="171"/>
      <c r="J51" s="155">
        <f t="shared" si="0"/>
        <v>18</v>
      </c>
      <c r="K51" s="171"/>
      <c r="L51" s="171"/>
      <c r="M51" s="171">
        <v>36</v>
      </c>
      <c r="N51" s="171"/>
      <c r="O51" s="153">
        <f t="shared" si="1"/>
        <v>36</v>
      </c>
      <c r="P51" s="154">
        <f t="shared" si="2"/>
        <v>54</v>
      </c>
    </row>
    <row r="52" spans="1:16" ht="90" customHeight="1" x14ac:dyDescent="0.25">
      <c r="A52" s="857"/>
      <c r="B52" s="92" t="s">
        <v>328</v>
      </c>
      <c r="C52" s="92"/>
      <c r="D52" s="92"/>
      <c r="E52" s="170" t="s">
        <v>37</v>
      </c>
      <c r="F52" s="171"/>
      <c r="G52" s="171"/>
      <c r="H52" s="171">
        <v>18</v>
      </c>
      <c r="I52" s="171"/>
      <c r="J52" s="155">
        <f t="shared" si="0"/>
        <v>18</v>
      </c>
      <c r="K52" s="171"/>
      <c r="L52" s="171"/>
      <c r="M52" s="171">
        <v>36</v>
      </c>
      <c r="N52" s="171"/>
      <c r="O52" s="153">
        <f t="shared" si="1"/>
        <v>36</v>
      </c>
      <c r="P52" s="154">
        <f t="shared" si="2"/>
        <v>54</v>
      </c>
    </row>
    <row r="53" spans="1:16" ht="30" customHeight="1" x14ac:dyDescent="0.25">
      <c r="A53" s="857"/>
      <c r="B53" s="93" t="s">
        <v>329</v>
      </c>
      <c r="C53" s="93"/>
      <c r="D53" s="93"/>
      <c r="E53" s="170" t="s">
        <v>37</v>
      </c>
      <c r="F53" s="171"/>
      <c r="G53" s="171"/>
      <c r="H53" s="171">
        <v>40</v>
      </c>
      <c r="I53" s="171"/>
      <c r="J53" s="155">
        <f t="shared" si="0"/>
        <v>40</v>
      </c>
      <c r="K53" s="171"/>
      <c r="L53" s="171"/>
      <c r="M53" s="171">
        <v>40</v>
      </c>
      <c r="N53" s="171"/>
      <c r="O53" s="153">
        <f t="shared" si="1"/>
        <v>40</v>
      </c>
      <c r="P53" s="154">
        <f t="shared" si="2"/>
        <v>80</v>
      </c>
    </row>
    <row r="54" spans="1:16" ht="45" customHeight="1" x14ac:dyDescent="0.25">
      <c r="A54" s="857"/>
      <c r="B54" s="93" t="s">
        <v>330</v>
      </c>
      <c r="C54" s="93"/>
      <c r="D54" s="93"/>
      <c r="E54" s="170" t="s">
        <v>37</v>
      </c>
      <c r="F54" s="171"/>
      <c r="G54" s="171"/>
      <c r="H54" s="171">
        <v>12</v>
      </c>
      <c r="I54" s="171"/>
      <c r="J54" s="155">
        <f t="shared" si="0"/>
        <v>12</v>
      </c>
      <c r="K54" s="171"/>
      <c r="L54" s="171"/>
      <c r="M54" s="171">
        <v>24</v>
      </c>
      <c r="N54" s="171"/>
      <c r="O54" s="153">
        <f t="shared" si="1"/>
        <v>24</v>
      </c>
      <c r="P54" s="154">
        <f t="shared" si="2"/>
        <v>36</v>
      </c>
    </row>
    <row r="55" spans="1:16" ht="45" customHeight="1" x14ac:dyDescent="0.25">
      <c r="A55" s="857"/>
      <c r="B55" s="93" t="s">
        <v>331</v>
      </c>
      <c r="C55" s="93"/>
      <c r="D55" s="93"/>
      <c r="E55" s="170" t="s">
        <v>37</v>
      </c>
      <c r="F55" s="171"/>
      <c r="G55" s="171"/>
      <c r="H55" s="171">
        <v>12</v>
      </c>
      <c r="I55" s="171"/>
      <c r="J55" s="155">
        <f t="shared" si="0"/>
        <v>12</v>
      </c>
      <c r="K55" s="171"/>
      <c r="L55" s="171"/>
      <c r="M55" s="171">
        <v>36</v>
      </c>
      <c r="N55" s="171"/>
      <c r="O55" s="153">
        <f t="shared" si="1"/>
        <v>36</v>
      </c>
      <c r="P55" s="154">
        <f t="shared" si="2"/>
        <v>48</v>
      </c>
    </row>
    <row r="56" spans="1:16" ht="45" customHeight="1" x14ac:dyDescent="0.25">
      <c r="A56" s="857"/>
      <c r="B56" s="93" t="s">
        <v>332</v>
      </c>
      <c r="C56" s="93"/>
      <c r="D56" s="93"/>
      <c r="E56" s="170" t="s">
        <v>37</v>
      </c>
      <c r="F56" s="171"/>
      <c r="G56" s="171"/>
      <c r="H56" s="171">
        <v>10</v>
      </c>
      <c r="I56" s="171"/>
      <c r="J56" s="155">
        <f t="shared" si="0"/>
        <v>10</v>
      </c>
      <c r="K56" s="171"/>
      <c r="L56" s="171"/>
      <c r="M56" s="171">
        <v>10</v>
      </c>
      <c r="N56" s="171"/>
      <c r="O56" s="153">
        <f t="shared" si="1"/>
        <v>10</v>
      </c>
      <c r="P56" s="154">
        <f t="shared" si="2"/>
        <v>20</v>
      </c>
    </row>
    <row r="57" spans="1:16" ht="30" customHeight="1" x14ac:dyDescent="0.25">
      <c r="A57" s="857"/>
      <c r="B57" s="93" t="s">
        <v>339</v>
      </c>
      <c r="C57" s="93"/>
      <c r="D57" s="93"/>
      <c r="E57" s="170" t="s">
        <v>37</v>
      </c>
      <c r="F57" s="171"/>
      <c r="G57" s="171"/>
      <c r="H57" s="171">
        <v>10</v>
      </c>
      <c r="I57" s="171"/>
      <c r="J57" s="155">
        <f t="shared" si="0"/>
        <v>10</v>
      </c>
      <c r="K57" s="171"/>
      <c r="L57" s="171"/>
      <c r="M57" s="171">
        <v>10</v>
      </c>
      <c r="N57" s="171"/>
      <c r="O57" s="153">
        <f t="shared" si="1"/>
        <v>10</v>
      </c>
      <c r="P57" s="154">
        <f t="shared" si="2"/>
        <v>20</v>
      </c>
    </row>
    <row r="58" spans="1:16" ht="45" customHeight="1" x14ac:dyDescent="0.25">
      <c r="A58" s="857"/>
      <c r="B58" s="93" t="s">
        <v>340</v>
      </c>
      <c r="C58" s="93"/>
      <c r="D58" s="93"/>
      <c r="E58" s="170" t="s">
        <v>37</v>
      </c>
      <c r="F58" s="171"/>
      <c r="G58" s="171"/>
      <c r="H58" s="171">
        <v>10</v>
      </c>
      <c r="I58" s="171"/>
      <c r="J58" s="155">
        <f t="shared" si="0"/>
        <v>10</v>
      </c>
      <c r="K58" s="171"/>
      <c r="L58" s="171"/>
      <c r="M58" s="171">
        <v>10</v>
      </c>
      <c r="N58" s="171"/>
      <c r="O58" s="153">
        <f t="shared" si="1"/>
        <v>10</v>
      </c>
      <c r="P58" s="154">
        <f t="shared" si="2"/>
        <v>20</v>
      </c>
    </row>
    <row r="59" spans="1:16" ht="30" customHeight="1" x14ac:dyDescent="0.25">
      <c r="A59" s="857"/>
      <c r="B59" s="93" t="s">
        <v>333</v>
      </c>
      <c r="C59" s="93"/>
      <c r="D59" s="93"/>
      <c r="E59" s="170" t="s">
        <v>37</v>
      </c>
      <c r="F59" s="171"/>
      <c r="G59" s="171"/>
      <c r="H59" s="171">
        <v>6</v>
      </c>
      <c r="I59" s="171"/>
      <c r="J59" s="155">
        <f t="shared" si="0"/>
        <v>6</v>
      </c>
      <c r="K59" s="171"/>
      <c r="L59" s="171"/>
      <c r="M59" s="171">
        <v>6</v>
      </c>
      <c r="N59" s="171"/>
      <c r="O59" s="153">
        <f t="shared" si="1"/>
        <v>6</v>
      </c>
      <c r="P59" s="154">
        <f t="shared" si="2"/>
        <v>12</v>
      </c>
    </row>
    <row r="60" spans="1:16" ht="45" customHeight="1" x14ac:dyDescent="0.25">
      <c r="A60" s="857"/>
      <c r="B60" s="93" t="s">
        <v>334</v>
      </c>
      <c r="C60" s="93"/>
      <c r="D60" s="93"/>
      <c r="E60" s="170" t="s">
        <v>37</v>
      </c>
      <c r="F60" s="171"/>
      <c r="G60" s="171"/>
      <c r="H60" s="119">
        <v>60</v>
      </c>
      <c r="I60" s="171"/>
      <c r="J60" s="155">
        <f t="shared" si="0"/>
        <v>60</v>
      </c>
      <c r="K60" s="171"/>
      <c r="L60" s="171"/>
      <c r="M60" s="171">
        <v>120</v>
      </c>
      <c r="N60" s="171"/>
      <c r="O60" s="153">
        <f t="shared" si="1"/>
        <v>120</v>
      </c>
      <c r="P60" s="154">
        <f t="shared" si="2"/>
        <v>180</v>
      </c>
    </row>
    <row r="61" spans="1:16" ht="45" customHeight="1" x14ac:dyDescent="0.25">
      <c r="A61" s="857"/>
      <c r="B61" s="93" t="s">
        <v>335</v>
      </c>
      <c r="C61" s="93"/>
      <c r="D61" s="93"/>
      <c r="E61" s="170" t="s">
        <v>37</v>
      </c>
      <c r="F61" s="171"/>
      <c r="G61" s="171"/>
      <c r="H61" s="119">
        <v>60</v>
      </c>
      <c r="I61" s="171"/>
      <c r="J61" s="155">
        <f t="shared" si="0"/>
        <v>60</v>
      </c>
      <c r="K61" s="171"/>
      <c r="L61" s="171"/>
      <c r="M61" s="171">
        <v>120</v>
      </c>
      <c r="N61" s="171"/>
      <c r="O61" s="153">
        <f t="shared" si="1"/>
        <v>120</v>
      </c>
      <c r="P61" s="154">
        <f t="shared" si="2"/>
        <v>180</v>
      </c>
    </row>
    <row r="62" spans="1:16" ht="45" customHeight="1" x14ac:dyDescent="0.25">
      <c r="A62" s="857"/>
      <c r="B62" s="93" t="s">
        <v>336</v>
      </c>
      <c r="C62" s="93"/>
      <c r="D62" s="93"/>
      <c r="E62" s="170" t="s">
        <v>37</v>
      </c>
      <c r="F62" s="171"/>
      <c r="G62" s="171"/>
      <c r="H62" s="119">
        <v>60</v>
      </c>
      <c r="I62" s="171"/>
      <c r="J62" s="155">
        <f t="shared" si="0"/>
        <v>60</v>
      </c>
      <c r="K62" s="171"/>
      <c r="L62" s="171"/>
      <c r="M62" s="171">
        <v>120</v>
      </c>
      <c r="N62" s="171"/>
      <c r="O62" s="153">
        <f t="shared" si="1"/>
        <v>120</v>
      </c>
      <c r="P62" s="154">
        <f t="shared" si="2"/>
        <v>180</v>
      </c>
    </row>
    <row r="63" spans="1:16" ht="45" customHeight="1" x14ac:dyDescent="0.25">
      <c r="A63" s="857"/>
      <c r="B63" s="93" t="s">
        <v>337</v>
      </c>
      <c r="C63" s="93"/>
      <c r="D63" s="93"/>
      <c r="E63" s="170" t="s">
        <v>37</v>
      </c>
      <c r="F63" s="171"/>
      <c r="G63" s="171"/>
      <c r="H63" s="119">
        <v>60</v>
      </c>
      <c r="I63" s="171"/>
      <c r="J63" s="155">
        <f t="shared" si="0"/>
        <v>60</v>
      </c>
      <c r="K63" s="171"/>
      <c r="L63" s="171"/>
      <c r="M63" s="171">
        <v>120</v>
      </c>
      <c r="N63" s="171"/>
      <c r="O63" s="153">
        <f t="shared" si="1"/>
        <v>120</v>
      </c>
      <c r="P63" s="154">
        <f t="shared" si="2"/>
        <v>180</v>
      </c>
    </row>
    <row r="64" spans="1:16" ht="45" customHeight="1" x14ac:dyDescent="0.25">
      <c r="A64" s="857"/>
      <c r="B64" s="93" t="s">
        <v>338</v>
      </c>
      <c r="C64" s="93"/>
      <c r="D64" s="93"/>
      <c r="E64" s="170" t="s">
        <v>37</v>
      </c>
      <c r="F64" s="171"/>
      <c r="G64" s="171"/>
      <c r="H64" s="119">
        <v>60</v>
      </c>
      <c r="I64" s="171"/>
      <c r="J64" s="155">
        <f t="shared" si="0"/>
        <v>60</v>
      </c>
      <c r="K64" s="171"/>
      <c r="L64" s="171"/>
      <c r="M64" s="171">
        <v>120</v>
      </c>
      <c r="N64" s="171"/>
      <c r="O64" s="153">
        <f t="shared" si="1"/>
        <v>120</v>
      </c>
      <c r="P64" s="154">
        <f t="shared" si="2"/>
        <v>180</v>
      </c>
    </row>
    <row r="65" spans="1:16" ht="60" customHeight="1" x14ac:dyDescent="0.25">
      <c r="A65" s="857"/>
      <c r="B65" s="93" t="s">
        <v>1454</v>
      </c>
      <c r="C65" s="93"/>
      <c r="D65" s="93"/>
      <c r="E65" s="170" t="s">
        <v>37</v>
      </c>
      <c r="F65" s="171"/>
      <c r="G65" s="171"/>
      <c r="H65" s="171">
        <v>3</v>
      </c>
      <c r="I65" s="171"/>
      <c r="J65" s="155">
        <f t="shared" si="0"/>
        <v>3</v>
      </c>
      <c r="K65" s="171"/>
      <c r="L65" s="171"/>
      <c r="M65" s="171">
        <v>4</v>
      </c>
      <c r="N65" s="171"/>
      <c r="O65" s="153">
        <f t="shared" si="1"/>
        <v>4</v>
      </c>
      <c r="P65" s="154">
        <f t="shared" si="2"/>
        <v>7</v>
      </c>
    </row>
    <row r="66" spans="1:16" ht="45" customHeight="1" x14ac:dyDescent="0.25">
      <c r="A66" s="857"/>
      <c r="B66" s="149" t="s">
        <v>1980</v>
      </c>
      <c r="C66" s="149"/>
      <c r="D66" s="149"/>
      <c r="E66" s="170" t="s">
        <v>37</v>
      </c>
      <c r="F66" s="171"/>
      <c r="G66" s="171"/>
      <c r="H66" s="171"/>
      <c r="I66" s="171"/>
      <c r="J66" s="155">
        <f t="shared" si="0"/>
        <v>0</v>
      </c>
      <c r="K66" s="171"/>
      <c r="L66" s="171"/>
      <c r="M66" s="171">
        <v>3</v>
      </c>
      <c r="N66" s="171"/>
      <c r="O66" s="153">
        <f t="shared" si="1"/>
        <v>3</v>
      </c>
      <c r="P66" s="154">
        <f t="shared" si="2"/>
        <v>3</v>
      </c>
    </row>
    <row r="67" spans="1:16" ht="60" customHeight="1" x14ac:dyDescent="0.25">
      <c r="A67" s="857"/>
      <c r="B67" s="149" t="s">
        <v>1981</v>
      </c>
      <c r="C67" s="149"/>
      <c r="D67" s="149"/>
      <c r="E67" s="170" t="s">
        <v>37</v>
      </c>
      <c r="F67" s="171"/>
      <c r="G67" s="171"/>
      <c r="H67" s="171"/>
      <c r="I67" s="171"/>
      <c r="J67" s="155">
        <f>I67+H67+G67+F67</f>
        <v>0</v>
      </c>
      <c r="K67" s="171"/>
      <c r="L67" s="171"/>
      <c r="M67" s="171">
        <v>36</v>
      </c>
      <c r="N67" s="171"/>
      <c r="O67" s="153">
        <f>N67+M67+L67+K67</f>
        <v>36</v>
      </c>
      <c r="P67" s="154">
        <f>O67+J67</f>
        <v>36</v>
      </c>
    </row>
    <row r="68" spans="1:16" ht="45" customHeight="1" x14ac:dyDescent="0.25">
      <c r="A68" s="857"/>
      <c r="B68" s="149" t="s">
        <v>1982</v>
      </c>
      <c r="C68" s="149"/>
      <c r="D68" s="149"/>
      <c r="E68" s="170" t="s">
        <v>37</v>
      </c>
      <c r="F68" s="171"/>
      <c r="G68" s="171"/>
      <c r="H68" s="171"/>
      <c r="I68" s="171"/>
      <c r="J68" s="155">
        <f>I68+H68+G68+F68</f>
        <v>0</v>
      </c>
      <c r="K68" s="171"/>
      <c r="L68" s="171"/>
      <c r="M68" s="171">
        <v>10</v>
      </c>
      <c r="N68" s="171"/>
      <c r="O68" s="153">
        <f>N68+M68+L68+K68</f>
        <v>10</v>
      </c>
      <c r="P68" s="154">
        <f>O68+J68</f>
        <v>10</v>
      </c>
    </row>
    <row r="69" spans="1:16" ht="45" customHeight="1" x14ac:dyDescent="0.25">
      <c r="A69" s="857"/>
      <c r="B69" s="149" t="s">
        <v>1983</v>
      </c>
      <c r="C69" s="149"/>
      <c r="D69" s="149"/>
      <c r="E69" s="170" t="s">
        <v>37</v>
      </c>
      <c r="F69" s="171"/>
      <c r="G69" s="171"/>
      <c r="H69" s="171"/>
      <c r="I69" s="171"/>
      <c r="J69" s="155">
        <f>I69+H69+G69+F69</f>
        <v>0</v>
      </c>
      <c r="K69" s="171"/>
      <c r="L69" s="171"/>
      <c r="M69" s="171">
        <v>10</v>
      </c>
      <c r="N69" s="171"/>
      <c r="O69" s="153">
        <f>N69+M69+L69+K69</f>
        <v>10</v>
      </c>
      <c r="P69" s="154">
        <f>O69+J69</f>
        <v>10</v>
      </c>
    </row>
    <row r="70" spans="1:16" ht="45" customHeight="1" x14ac:dyDescent="0.25">
      <c r="A70" s="857"/>
      <c r="B70" s="149" t="s">
        <v>1984</v>
      </c>
      <c r="C70" s="149"/>
      <c r="D70" s="149"/>
      <c r="E70" s="170" t="s">
        <v>37</v>
      </c>
      <c r="F70" s="171"/>
      <c r="G70" s="171"/>
      <c r="H70" s="171"/>
      <c r="I70" s="171"/>
      <c r="J70" s="155">
        <f>I70+H70+G70+F70</f>
        <v>0</v>
      </c>
      <c r="K70" s="171"/>
      <c r="L70" s="171"/>
      <c r="M70" s="171">
        <v>20</v>
      </c>
      <c r="N70" s="171"/>
      <c r="O70" s="153">
        <f>N70+M70+L70+K70</f>
        <v>20</v>
      </c>
      <c r="P70" s="154">
        <f>O70+J70</f>
        <v>20</v>
      </c>
    </row>
    <row r="71" spans="1:16" ht="60" customHeight="1" x14ac:dyDescent="0.25">
      <c r="A71" s="858"/>
      <c r="B71" s="149" t="s">
        <v>1985</v>
      </c>
      <c r="C71" s="149"/>
      <c r="D71" s="149"/>
      <c r="E71" s="170" t="s">
        <v>37</v>
      </c>
      <c r="F71" s="171"/>
      <c r="G71" s="171"/>
      <c r="H71" s="171"/>
      <c r="I71" s="171"/>
      <c r="J71" s="155">
        <f>I71+H71+G71+F71</f>
        <v>0</v>
      </c>
      <c r="K71" s="171"/>
      <c r="L71" s="171"/>
      <c r="M71" s="171">
        <v>1</v>
      </c>
      <c r="N71" s="171"/>
      <c r="O71" s="153">
        <f>N71+M71+L71+K71</f>
        <v>1</v>
      </c>
      <c r="P71" s="154">
        <f>O71+J71</f>
        <v>1</v>
      </c>
    </row>
  </sheetData>
  <mergeCells count="1">
    <mergeCell ref="A2:A7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V1247"/>
  <sheetViews>
    <sheetView zoomScale="80" zoomScaleNormal="80" workbookViewId="0">
      <selection activeCell="K9" sqref="K9"/>
    </sheetView>
  </sheetViews>
  <sheetFormatPr defaultColWidth="9.140625" defaultRowHeight="15" x14ac:dyDescent="0.25"/>
  <cols>
    <col min="1" max="1" width="9.28515625" style="3" bestFit="1" customWidth="1"/>
    <col min="2" max="2" width="17" style="3" customWidth="1"/>
    <col min="3" max="3" width="35.85546875" style="38" customWidth="1"/>
    <col min="4" max="4" width="13.140625" style="4" customWidth="1"/>
    <col min="5" max="8" width="9.28515625" style="4" bestFit="1" customWidth="1"/>
    <col min="9" max="9" width="13.5703125" style="193" customWidth="1"/>
    <col min="10" max="13" width="9.28515625" style="4" bestFit="1" customWidth="1"/>
    <col min="14" max="14" width="13.85546875" style="194" customWidth="1"/>
    <col min="15" max="15" width="13.140625" style="195" customWidth="1"/>
    <col min="16" max="16" width="9.5703125" style="4" bestFit="1" customWidth="1"/>
    <col min="17" max="16384" width="9.140625" style="150"/>
  </cols>
  <sheetData>
    <row r="1" spans="1:16" x14ac:dyDescent="0.25">
      <c r="A1" s="192" t="s">
        <v>1320</v>
      </c>
    </row>
    <row r="2" spans="1:16" ht="15.75" thickBot="1" x14ac:dyDescent="0.3"/>
    <row r="3" spans="1:16" ht="15" customHeight="1" x14ac:dyDescent="0.25">
      <c r="A3" s="849" t="s">
        <v>0</v>
      </c>
      <c r="B3" s="849" t="s">
        <v>1321</v>
      </c>
      <c r="C3" s="904" t="s">
        <v>1629</v>
      </c>
      <c r="D3" s="849" t="s">
        <v>1322</v>
      </c>
      <c r="E3" s="891" t="s">
        <v>1323</v>
      </c>
      <c r="F3" s="892"/>
      <c r="G3" s="893"/>
      <c r="H3" s="894"/>
      <c r="I3" s="895"/>
      <c r="J3" s="896" t="s">
        <v>1324</v>
      </c>
      <c r="K3" s="897"/>
      <c r="L3" s="898"/>
      <c r="M3" s="899"/>
      <c r="N3" s="900"/>
      <c r="O3" s="901" t="s">
        <v>1325</v>
      </c>
      <c r="P3" s="888" t="s">
        <v>1326</v>
      </c>
    </row>
    <row r="4" spans="1:16" ht="45" x14ac:dyDescent="0.25">
      <c r="A4" s="851"/>
      <c r="B4" s="851"/>
      <c r="C4" s="905"/>
      <c r="D4" s="851"/>
      <c r="E4" s="196" t="s">
        <v>1327</v>
      </c>
      <c r="F4" s="197" t="s">
        <v>1328</v>
      </c>
      <c r="G4" s="87" t="s">
        <v>1329</v>
      </c>
      <c r="H4" s="88" t="s">
        <v>1330</v>
      </c>
      <c r="I4" s="91" t="s">
        <v>1331</v>
      </c>
      <c r="J4" s="196" t="s">
        <v>1327</v>
      </c>
      <c r="K4" s="197" t="s">
        <v>1328</v>
      </c>
      <c r="L4" s="87" t="s">
        <v>1329</v>
      </c>
      <c r="M4" s="88" t="s">
        <v>1330</v>
      </c>
      <c r="N4" s="5" t="s">
        <v>1331</v>
      </c>
      <c r="O4" s="902"/>
      <c r="P4" s="903"/>
    </row>
    <row r="5" spans="1:16" x14ac:dyDescent="0.25">
      <c r="A5" s="859">
        <v>1</v>
      </c>
      <c r="B5" s="859" t="s">
        <v>1332</v>
      </c>
      <c r="C5" s="93" t="s">
        <v>275</v>
      </c>
      <c r="D5" s="180" t="s">
        <v>112</v>
      </c>
      <c r="E5" s="181"/>
      <c r="F5" s="183"/>
      <c r="G5" s="181"/>
      <c r="H5" s="89"/>
      <c r="I5" s="198">
        <f>E5+F5+G5+H5</f>
        <v>0</v>
      </c>
      <c r="J5" s="176"/>
      <c r="K5" s="183"/>
      <c r="L5" s="176"/>
      <c r="M5" s="89"/>
      <c r="N5" s="199">
        <f>J5+K5+L5+M5</f>
        <v>0</v>
      </c>
      <c r="O5" s="200">
        <f>I5+N5</f>
        <v>0</v>
      </c>
      <c r="P5" s="85">
        <v>5.86</v>
      </c>
    </row>
    <row r="6" spans="1:16" x14ac:dyDescent="0.25">
      <c r="A6" s="859"/>
      <c r="B6" s="859"/>
      <c r="C6" s="93" t="s">
        <v>274</v>
      </c>
      <c r="D6" s="180" t="s">
        <v>112</v>
      </c>
      <c r="E6" s="181"/>
      <c r="F6" s="183"/>
      <c r="G6" s="181"/>
      <c r="H6" s="89"/>
      <c r="I6" s="198">
        <f t="shared" ref="I6:I93" si="0">E6+F6+G6+H6</f>
        <v>0</v>
      </c>
      <c r="J6" s="176"/>
      <c r="K6" s="183"/>
      <c r="L6" s="176">
        <v>50</v>
      </c>
      <c r="M6" s="89"/>
      <c r="N6" s="199">
        <f t="shared" ref="N6:N93" si="1">J6+K6+L6+M6</f>
        <v>50</v>
      </c>
      <c r="O6" s="200">
        <f t="shared" ref="O6:O93" si="2">I6+N6</f>
        <v>50</v>
      </c>
      <c r="P6" s="85">
        <v>9.68</v>
      </c>
    </row>
    <row r="7" spans="1:16" x14ac:dyDescent="0.25">
      <c r="A7" s="859"/>
      <c r="B7" s="859"/>
      <c r="C7" s="93" t="s">
        <v>271</v>
      </c>
      <c r="D7" s="180" t="s">
        <v>112</v>
      </c>
      <c r="E7" s="181"/>
      <c r="F7" s="183"/>
      <c r="G7" s="181"/>
      <c r="H7" s="181">
        <v>50</v>
      </c>
      <c r="I7" s="198">
        <f t="shared" si="0"/>
        <v>50</v>
      </c>
      <c r="J7" s="176"/>
      <c r="K7" s="183"/>
      <c r="L7" s="176"/>
      <c r="M7" s="181">
        <v>50</v>
      </c>
      <c r="N7" s="199">
        <f t="shared" si="1"/>
        <v>50</v>
      </c>
      <c r="O7" s="200">
        <f t="shared" si="2"/>
        <v>100</v>
      </c>
      <c r="P7" s="85">
        <v>1.88</v>
      </c>
    </row>
    <row r="8" spans="1:16" x14ac:dyDescent="0.25">
      <c r="A8" s="859"/>
      <c r="B8" s="859"/>
      <c r="C8" s="93" t="s">
        <v>272</v>
      </c>
      <c r="D8" s="180" t="s">
        <v>112</v>
      </c>
      <c r="E8" s="181">
        <v>1000</v>
      </c>
      <c r="F8" s="183"/>
      <c r="G8" s="181"/>
      <c r="H8" s="181"/>
      <c r="I8" s="198">
        <f t="shared" si="0"/>
        <v>1000</v>
      </c>
      <c r="J8" s="176">
        <v>1500</v>
      </c>
      <c r="K8" s="183"/>
      <c r="L8" s="176">
        <v>2000</v>
      </c>
      <c r="M8" s="181"/>
      <c r="N8" s="199">
        <f t="shared" si="1"/>
        <v>3500</v>
      </c>
      <c r="O8" s="200">
        <f t="shared" si="2"/>
        <v>4500</v>
      </c>
      <c r="P8" s="85">
        <v>0.18</v>
      </c>
    </row>
    <row r="9" spans="1:16" x14ac:dyDescent="0.25">
      <c r="A9" s="859"/>
      <c r="B9" s="859"/>
      <c r="C9" s="93" t="s">
        <v>273</v>
      </c>
      <c r="D9" s="180" t="s">
        <v>112</v>
      </c>
      <c r="E9" s="181"/>
      <c r="F9" s="183"/>
      <c r="G9" s="181"/>
      <c r="H9" s="181"/>
      <c r="I9" s="198">
        <f t="shared" si="0"/>
        <v>0</v>
      </c>
      <c r="J9" s="176"/>
      <c r="K9" s="183"/>
      <c r="L9" s="176">
        <v>100</v>
      </c>
      <c r="M9" s="181"/>
      <c r="N9" s="199">
        <f t="shared" si="1"/>
        <v>100</v>
      </c>
      <c r="O9" s="200">
        <f t="shared" si="2"/>
        <v>100</v>
      </c>
      <c r="P9" s="85">
        <v>0.52</v>
      </c>
    </row>
    <row r="10" spans="1:16" x14ac:dyDescent="0.25">
      <c r="A10" s="859"/>
      <c r="B10" s="859"/>
      <c r="C10" s="93" t="s">
        <v>269</v>
      </c>
      <c r="D10" s="180" t="s">
        <v>112</v>
      </c>
      <c r="E10" s="181"/>
      <c r="F10" s="183"/>
      <c r="G10" s="181"/>
      <c r="H10" s="181"/>
      <c r="I10" s="198">
        <f t="shared" si="0"/>
        <v>0</v>
      </c>
      <c r="J10" s="176"/>
      <c r="K10" s="183"/>
      <c r="L10" s="176"/>
      <c r="M10" s="181"/>
      <c r="N10" s="199">
        <f t="shared" si="1"/>
        <v>0</v>
      </c>
      <c r="O10" s="200">
        <f t="shared" si="2"/>
        <v>0</v>
      </c>
      <c r="P10" s="85">
        <v>7.9</v>
      </c>
    </row>
    <row r="11" spans="1:16" x14ac:dyDescent="0.25">
      <c r="A11" s="859"/>
      <c r="B11" s="859"/>
      <c r="C11" s="93" t="s">
        <v>270</v>
      </c>
      <c r="D11" s="180" t="s">
        <v>112</v>
      </c>
      <c r="E11" s="181"/>
      <c r="F11" s="183"/>
      <c r="G11" s="181"/>
      <c r="H11" s="181"/>
      <c r="I11" s="198">
        <f t="shared" si="0"/>
        <v>0</v>
      </c>
      <c r="J11" s="176"/>
      <c r="K11" s="183"/>
      <c r="L11" s="176">
        <v>100</v>
      </c>
      <c r="M11" s="181"/>
      <c r="N11" s="199">
        <f t="shared" si="1"/>
        <v>100</v>
      </c>
      <c r="O11" s="200">
        <f t="shared" si="2"/>
        <v>100</v>
      </c>
      <c r="P11" s="85">
        <v>1.43</v>
      </c>
    </row>
    <row r="12" spans="1:16" x14ac:dyDescent="0.25">
      <c r="A12" s="859"/>
      <c r="B12" s="859"/>
      <c r="C12" s="93" t="s">
        <v>268</v>
      </c>
      <c r="D12" s="180" t="s">
        <v>112</v>
      </c>
      <c r="E12" s="181">
        <v>200</v>
      </c>
      <c r="F12" s="183"/>
      <c r="G12" s="181"/>
      <c r="H12" s="181"/>
      <c r="I12" s="198">
        <f t="shared" si="0"/>
        <v>200</v>
      </c>
      <c r="J12" s="176">
        <v>600</v>
      </c>
      <c r="K12" s="183"/>
      <c r="L12" s="176">
        <v>500</v>
      </c>
      <c r="M12" s="181"/>
      <c r="N12" s="199">
        <f t="shared" si="1"/>
        <v>1100</v>
      </c>
      <c r="O12" s="200">
        <f t="shared" si="2"/>
        <v>1300</v>
      </c>
      <c r="P12" s="85">
        <v>0.17</v>
      </c>
    </row>
    <row r="13" spans="1:16" x14ac:dyDescent="0.25">
      <c r="A13" s="859"/>
      <c r="B13" s="859"/>
      <c r="C13" s="93" t="s">
        <v>266</v>
      </c>
      <c r="D13" s="180" t="s">
        <v>112</v>
      </c>
      <c r="E13" s="181">
        <v>3000</v>
      </c>
      <c r="F13" s="183"/>
      <c r="G13" s="181"/>
      <c r="H13" s="181"/>
      <c r="I13" s="198">
        <f t="shared" si="0"/>
        <v>3000</v>
      </c>
      <c r="J13" s="176">
        <v>3000</v>
      </c>
      <c r="K13" s="183"/>
      <c r="L13" s="176">
        <v>3000</v>
      </c>
      <c r="M13" s="181"/>
      <c r="N13" s="199">
        <f t="shared" si="1"/>
        <v>6000</v>
      </c>
      <c r="O13" s="200">
        <f t="shared" si="2"/>
        <v>9000</v>
      </c>
      <c r="P13" s="85">
        <v>0.21199999999999999</v>
      </c>
    </row>
    <row r="14" spans="1:16" x14ac:dyDescent="0.25">
      <c r="A14" s="859"/>
      <c r="B14" s="859"/>
      <c r="C14" s="93" t="s">
        <v>267</v>
      </c>
      <c r="D14" s="180" t="s">
        <v>112</v>
      </c>
      <c r="E14" s="181"/>
      <c r="F14" s="183"/>
      <c r="G14" s="181"/>
      <c r="H14" s="181"/>
      <c r="I14" s="198">
        <f t="shared" si="0"/>
        <v>0</v>
      </c>
      <c r="J14" s="176">
        <v>200</v>
      </c>
      <c r="K14" s="183"/>
      <c r="L14" s="176">
        <v>100</v>
      </c>
      <c r="M14" s="181"/>
      <c r="N14" s="199">
        <f t="shared" si="1"/>
        <v>300</v>
      </c>
      <c r="O14" s="200">
        <f t="shared" si="2"/>
        <v>300</v>
      </c>
      <c r="P14" s="85">
        <v>0.37</v>
      </c>
    </row>
    <row r="15" spans="1:16" x14ac:dyDescent="0.25">
      <c r="A15" s="859"/>
      <c r="B15" s="859"/>
      <c r="C15" s="93" t="s">
        <v>640</v>
      </c>
      <c r="D15" s="180" t="s">
        <v>112</v>
      </c>
      <c r="E15" s="181"/>
      <c r="F15" s="183"/>
      <c r="G15" s="181"/>
      <c r="H15" s="181">
        <v>100</v>
      </c>
      <c r="I15" s="198">
        <f t="shared" si="0"/>
        <v>100</v>
      </c>
      <c r="J15" s="176"/>
      <c r="K15" s="183"/>
      <c r="L15" s="176"/>
      <c r="M15" s="181">
        <v>100</v>
      </c>
      <c r="N15" s="199">
        <f t="shared" si="1"/>
        <v>100</v>
      </c>
      <c r="O15" s="200">
        <f t="shared" si="2"/>
        <v>200</v>
      </c>
      <c r="P15" s="85">
        <v>0.3</v>
      </c>
    </row>
    <row r="16" spans="1:16" x14ac:dyDescent="0.25">
      <c r="A16" s="859"/>
      <c r="B16" s="859"/>
      <c r="C16" s="93" t="s">
        <v>641</v>
      </c>
      <c r="D16" s="180" t="s">
        <v>112</v>
      </c>
      <c r="E16" s="181"/>
      <c r="F16" s="183"/>
      <c r="G16" s="181"/>
      <c r="H16" s="181">
        <v>100</v>
      </c>
      <c r="I16" s="198">
        <f t="shared" si="0"/>
        <v>100</v>
      </c>
      <c r="J16" s="176"/>
      <c r="K16" s="183"/>
      <c r="L16" s="176"/>
      <c r="M16" s="181">
        <v>100</v>
      </c>
      <c r="N16" s="199">
        <f t="shared" si="1"/>
        <v>100</v>
      </c>
      <c r="O16" s="200">
        <f t="shared" si="2"/>
        <v>200</v>
      </c>
      <c r="P16" s="85">
        <v>0.3</v>
      </c>
    </row>
    <row r="17" spans="1:16" x14ac:dyDescent="0.25">
      <c r="A17" s="859"/>
      <c r="B17" s="859"/>
      <c r="C17" s="93" t="s">
        <v>642</v>
      </c>
      <c r="D17" s="180" t="s">
        <v>112</v>
      </c>
      <c r="E17" s="181"/>
      <c r="F17" s="183"/>
      <c r="G17" s="181"/>
      <c r="H17" s="181">
        <v>100</v>
      </c>
      <c r="I17" s="198">
        <f t="shared" si="0"/>
        <v>100</v>
      </c>
      <c r="J17" s="176">
        <v>100</v>
      </c>
      <c r="K17" s="183"/>
      <c r="L17" s="176"/>
      <c r="M17" s="181">
        <v>100</v>
      </c>
      <c r="N17" s="199">
        <f t="shared" si="1"/>
        <v>200</v>
      </c>
      <c r="O17" s="200">
        <f t="shared" si="2"/>
        <v>300</v>
      </c>
      <c r="P17" s="85">
        <v>0.5</v>
      </c>
    </row>
    <row r="18" spans="1:16" x14ac:dyDescent="0.25">
      <c r="A18" s="859"/>
      <c r="B18" s="859"/>
      <c r="C18" s="93" t="s">
        <v>643</v>
      </c>
      <c r="D18" s="180" t="s">
        <v>112</v>
      </c>
      <c r="E18" s="181"/>
      <c r="F18" s="183"/>
      <c r="G18" s="181"/>
      <c r="H18" s="181">
        <v>100</v>
      </c>
      <c r="I18" s="198">
        <f t="shared" si="0"/>
        <v>100</v>
      </c>
      <c r="J18" s="176">
        <v>200</v>
      </c>
      <c r="K18" s="183"/>
      <c r="L18" s="176"/>
      <c r="M18" s="181">
        <v>100</v>
      </c>
      <c r="N18" s="199">
        <f t="shared" si="1"/>
        <v>300</v>
      </c>
      <c r="O18" s="200">
        <f t="shared" si="2"/>
        <v>400</v>
      </c>
      <c r="P18" s="85">
        <v>0.5</v>
      </c>
    </row>
    <row r="19" spans="1:16" x14ac:dyDescent="0.25">
      <c r="A19" s="859"/>
      <c r="B19" s="859"/>
      <c r="C19" s="93" t="s">
        <v>644</v>
      </c>
      <c r="D19" s="180" t="s">
        <v>112</v>
      </c>
      <c r="E19" s="181"/>
      <c r="F19" s="183"/>
      <c r="G19" s="181"/>
      <c r="H19" s="181">
        <v>100</v>
      </c>
      <c r="I19" s="198">
        <f t="shared" si="0"/>
        <v>100</v>
      </c>
      <c r="J19" s="176"/>
      <c r="K19" s="183"/>
      <c r="L19" s="176"/>
      <c r="M19" s="181">
        <v>100</v>
      </c>
      <c r="N19" s="199">
        <f t="shared" si="1"/>
        <v>100</v>
      </c>
      <c r="O19" s="200">
        <f t="shared" si="2"/>
        <v>200</v>
      </c>
      <c r="P19" s="85">
        <v>0.5</v>
      </c>
    </row>
    <row r="20" spans="1:16" x14ac:dyDescent="0.25">
      <c r="A20" s="859"/>
      <c r="B20" s="859"/>
      <c r="C20" s="93" t="s">
        <v>645</v>
      </c>
      <c r="D20" s="180" t="s">
        <v>112</v>
      </c>
      <c r="E20" s="181"/>
      <c r="F20" s="183"/>
      <c r="G20" s="181"/>
      <c r="H20" s="181">
        <v>100</v>
      </c>
      <c r="I20" s="198">
        <f t="shared" si="0"/>
        <v>100</v>
      </c>
      <c r="J20" s="176"/>
      <c r="K20" s="183"/>
      <c r="L20" s="176"/>
      <c r="M20" s="181">
        <v>100</v>
      </c>
      <c r="N20" s="199">
        <f t="shared" si="1"/>
        <v>100</v>
      </c>
      <c r="O20" s="200">
        <f t="shared" si="2"/>
        <v>200</v>
      </c>
      <c r="P20" s="85">
        <v>0.5</v>
      </c>
    </row>
    <row r="21" spans="1:16" x14ac:dyDescent="0.25">
      <c r="A21" s="859"/>
      <c r="B21" s="859"/>
      <c r="C21" s="93" t="s">
        <v>646</v>
      </c>
      <c r="D21" s="180" t="s">
        <v>112</v>
      </c>
      <c r="E21" s="180"/>
      <c r="F21" s="183"/>
      <c r="G21" s="180"/>
      <c r="H21" s="180">
        <v>100</v>
      </c>
      <c r="I21" s="198">
        <f t="shared" si="0"/>
        <v>100</v>
      </c>
      <c r="J21" s="176"/>
      <c r="K21" s="183"/>
      <c r="L21" s="176"/>
      <c r="M21" s="180">
        <v>100</v>
      </c>
      <c r="N21" s="199">
        <f t="shared" si="1"/>
        <v>100</v>
      </c>
      <c r="O21" s="200">
        <f t="shared" si="2"/>
        <v>200</v>
      </c>
      <c r="P21" s="85">
        <v>0.5</v>
      </c>
    </row>
    <row r="22" spans="1:16" x14ac:dyDescent="0.25">
      <c r="A22" s="859"/>
      <c r="B22" s="859"/>
      <c r="C22" s="93" t="s">
        <v>648</v>
      </c>
      <c r="D22" s="180" t="s">
        <v>112</v>
      </c>
      <c r="E22" s="180"/>
      <c r="F22" s="183"/>
      <c r="G22" s="180"/>
      <c r="H22" s="180">
        <v>100</v>
      </c>
      <c r="I22" s="198">
        <f t="shared" si="0"/>
        <v>100</v>
      </c>
      <c r="J22" s="176"/>
      <c r="K22" s="183"/>
      <c r="L22" s="176"/>
      <c r="M22" s="180">
        <v>100</v>
      </c>
      <c r="N22" s="199">
        <f t="shared" si="1"/>
        <v>100</v>
      </c>
      <c r="O22" s="200">
        <f t="shared" si="2"/>
        <v>200</v>
      </c>
      <c r="P22" s="85">
        <v>0.18</v>
      </c>
    </row>
    <row r="23" spans="1:16" x14ac:dyDescent="0.25">
      <c r="A23" s="859"/>
      <c r="B23" s="859"/>
      <c r="C23" s="93" t="s">
        <v>649</v>
      </c>
      <c r="D23" s="180" t="s">
        <v>112</v>
      </c>
      <c r="E23" s="180"/>
      <c r="F23" s="183"/>
      <c r="G23" s="180"/>
      <c r="H23" s="180">
        <v>100</v>
      </c>
      <c r="I23" s="198">
        <f t="shared" si="0"/>
        <v>100</v>
      </c>
      <c r="J23" s="176"/>
      <c r="K23" s="183"/>
      <c r="L23" s="176"/>
      <c r="M23" s="180">
        <v>100</v>
      </c>
      <c r="N23" s="199">
        <f t="shared" si="1"/>
        <v>100</v>
      </c>
      <c r="O23" s="200">
        <f t="shared" si="2"/>
        <v>200</v>
      </c>
      <c r="P23" s="85">
        <v>0.5</v>
      </c>
    </row>
    <row r="24" spans="1:16" x14ac:dyDescent="0.25">
      <c r="A24" s="859"/>
      <c r="B24" s="859"/>
      <c r="C24" s="93" t="s">
        <v>650</v>
      </c>
      <c r="D24" s="180" t="s">
        <v>112</v>
      </c>
      <c r="E24" s="180"/>
      <c r="F24" s="183"/>
      <c r="G24" s="180"/>
      <c r="H24" s="180">
        <v>100</v>
      </c>
      <c r="I24" s="198">
        <f t="shared" si="0"/>
        <v>100</v>
      </c>
      <c r="J24" s="176"/>
      <c r="K24" s="183"/>
      <c r="L24" s="176">
        <v>100</v>
      </c>
      <c r="M24" s="180">
        <v>100</v>
      </c>
      <c r="N24" s="199">
        <f t="shared" si="1"/>
        <v>200</v>
      </c>
      <c r="O24" s="200">
        <f t="shared" si="2"/>
        <v>300</v>
      </c>
      <c r="P24" s="85">
        <v>0.3</v>
      </c>
    </row>
    <row r="25" spans="1:16" x14ac:dyDescent="0.25">
      <c r="A25" s="859"/>
      <c r="B25" s="859"/>
      <c r="C25" s="93" t="s">
        <v>651</v>
      </c>
      <c r="D25" s="180" t="s">
        <v>112</v>
      </c>
      <c r="E25" s="180"/>
      <c r="F25" s="183"/>
      <c r="G25" s="180"/>
      <c r="H25" s="180">
        <v>100</v>
      </c>
      <c r="I25" s="198">
        <f t="shared" si="0"/>
        <v>100</v>
      </c>
      <c r="J25" s="176"/>
      <c r="K25" s="183"/>
      <c r="L25" s="176"/>
      <c r="M25" s="180">
        <v>100</v>
      </c>
      <c r="N25" s="199">
        <f t="shared" si="1"/>
        <v>100</v>
      </c>
      <c r="O25" s="200">
        <f t="shared" si="2"/>
        <v>200</v>
      </c>
      <c r="P25" s="85">
        <v>0.5</v>
      </c>
    </row>
    <row r="26" spans="1:16" x14ac:dyDescent="0.25">
      <c r="A26" s="859"/>
      <c r="B26" s="859"/>
      <c r="C26" s="93" t="s">
        <v>876</v>
      </c>
      <c r="D26" s="180" t="s">
        <v>112</v>
      </c>
      <c r="E26" s="181"/>
      <c r="F26" s="183"/>
      <c r="G26" s="181"/>
      <c r="H26" s="181"/>
      <c r="I26" s="198">
        <f t="shared" si="0"/>
        <v>0</v>
      </c>
      <c r="J26" s="176"/>
      <c r="K26" s="183"/>
      <c r="L26" s="176">
        <v>60</v>
      </c>
      <c r="M26" s="181"/>
      <c r="N26" s="199">
        <f t="shared" si="1"/>
        <v>60</v>
      </c>
      <c r="O26" s="200">
        <f t="shared" si="2"/>
        <v>60</v>
      </c>
      <c r="P26" s="85">
        <v>2.2711999999999999</v>
      </c>
    </row>
    <row r="27" spans="1:16" x14ac:dyDescent="0.25">
      <c r="A27" s="859"/>
      <c r="B27" s="859"/>
      <c r="C27" s="93" t="s">
        <v>264</v>
      </c>
      <c r="D27" s="180" t="s">
        <v>112</v>
      </c>
      <c r="E27" s="181"/>
      <c r="F27" s="183"/>
      <c r="G27" s="181"/>
      <c r="H27" s="181"/>
      <c r="I27" s="198">
        <f t="shared" si="0"/>
        <v>0</v>
      </c>
      <c r="J27" s="176"/>
      <c r="K27" s="183"/>
      <c r="L27" s="176">
        <v>500</v>
      </c>
      <c r="M27" s="181"/>
      <c r="N27" s="199">
        <f t="shared" si="1"/>
        <v>500</v>
      </c>
      <c r="O27" s="200">
        <f t="shared" si="2"/>
        <v>500</v>
      </c>
      <c r="P27" s="85">
        <v>0.51219999999999999</v>
      </c>
    </row>
    <row r="28" spans="1:16" x14ac:dyDescent="0.25">
      <c r="A28" s="859"/>
      <c r="B28" s="859"/>
      <c r="C28" s="93" t="s">
        <v>265</v>
      </c>
      <c r="D28" s="180" t="s">
        <v>112</v>
      </c>
      <c r="E28" s="181"/>
      <c r="F28" s="183"/>
      <c r="G28" s="181"/>
      <c r="H28" s="181"/>
      <c r="I28" s="198">
        <f t="shared" si="0"/>
        <v>0</v>
      </c>
      <c r="J28" s="176"/>
      <c r="K28" s="183"/>
      <c r="L28" s="176">
        <v>200</v>
      </c>
      <c r="M28" s="181"/>
      <c r="N28" s="199">
        <f t="shared" si="1"/>
        <v>200</v>
      </c>
      <c r="O28" s="200">
        <f t="shared" si="2"/>
        <v>200</v>
      </c>
      <c r="P28" s="85">
        <v>0.70430000000000004</v>
      </c>
    </row>
    <row r="29" spans="1:16" ht="30" x14ac:dyDescent="0.25">
      <c r="A29" s="859"/>
      <c r="B29" s="859"/>
      <c r="C29" s="93" t="s">
        <v>875</v>
      </c>
      <c r="D29" s="180" t="s">
        <v>112</v>
      </c>
      <c r="E29" s="181"/>
      <c r="F29" s="183"/>
      <c r="G29" s="181"/>
      <c r="H29" s="181"/>
      <c r="I29" s="198">
        <f t="shared" si="0"/>
        <v>0</v>
      </c>
      <c r="J29" s="176"/>
      <c r="K29" s="183"/>
      <c r="L29" s="176">
        <v>100</v>
      </c>
      <c r="M29" s="181"/>
      <c r="N29" s="199">
        <f t="shared" si="1"/>
        <v>100</v>
      </c>
      <c r="O29" s="200">
        <f t="shared" si="2"/>
        <v>100</v>
      </c>
      <c r="P29" s="85">
        <v>3.4759000000000002</v>
      </c>
    </row>
    <row r="30" spans="1:16" x14ac:dyDescent="0.25">
      <c r="A30" s="859"/>
      <c r="B30" s="859"/>
      <c r="C30" s="93" t="s">
        <v>652</v>
      </c>
      <c r="D30" s="180" t="s">
        <v>112</v>
      </c>
      <c r="E30" s="181">
        <v>300</v>
      </c>
      <c r="F30" s="183"/>
      <c r="G30" s="181"/>
      <c r="H30" s="181"/>
      <c r="I30" s="198">
        <f t="shared" si="0"/>
        <v>300</v>
      </c>
      <c r="J30" s="176">
        <v>700</v>
      </c>
      <c r="K30" s="183"/>
      <c r="L30" s="176"/>
      <c r="M30" s="181"/>
      <c r="N30" s="199">
        <f t="shared" si="1"/>
        <v>700</v>
      </c>
      <c r="O30" s="200">
        <f t="shared" si="2"/>
        <v>1000</v>
      </c>
      <c r="P30" s="85">
        <v>6</v>
      </c>
    </row>
    <row r="31" spans="1:16" x14ac:dyDescent="0.25">
      <c r="A31" s="859"/>
      <c r="B31" s="859"/>
      <c r="C31" s="93" t="s">
        <v>276</v>
      </c>
      <c r="D31" s="180" t="s">
        <v>112</v>
      </c>
      <c r="E31" s="180">
        <v>300</v>
      </c>
      <c r="F31" s="183"/>
      <c r="G31" s="180"/>
      <c r="H31" s="180"/>
      <c r="I31" s="198">
        <f t="shared" si="0"/>
        <v>300</v>
      </c>
      <c r="J31" s="176">
        <v>500</v>
      </c>
      <c r="K31" s="183"/>
      <c r="L31" s="176"/>
      <c r="M31" s="180"/>
      <c r="N31" s="199">
        <f t="shared" si="1"/>
        <v>500</v>
      </c>
      <c r="O31" s="200">
        <f t="shared" si="2"/>
        <v>800</v>
      </c>
      <c r="P31" s="152">
        <v>6.17</v>
      </c>
    </row>
    <row r="32" spans="1:16" x14ac:dyDescent="0.25">
      <c r="A32" s="859"/>
      <c r="B32" s="859"/>
      <c r="C32" s="93" t="s">
        <v>277</v>
      </c>
      <c r="D32" s="180" t="s">
        <v>112</v>
      </c>
      <c r="E32" s="180">
        <v>500</v>
      </c>
      <c r="F32" s="183"/>
      <c r="G32" s="180"/>
      <c r="H32" s="180"/>
      <c r="I32" s="198">
        <f t="shared" si="0"/>
        <v>500</v>
      </c>
      <c r="J32" s="176">
        <v>700</v>
      </c>
      <c r="K32" s="183"/>
      <c r="L32" s="176"/>
      <c r="M32" s="180"/>
      <c r="N32" s="199">
        <f t="shared" si="1"/>
        <v>700</v>
      </c>
      <c r="O32" s="200">
        <f t="shared" si="2"/>
        <v>1200</v>
      </c>
      <c r="P32" s="152">
        <v>3.31</v>
      </c>
    </row>
    <row r="33" spans="1:16" x14ac:dyDescent="0.25">
      <c r="A33" s="859"/>
      <c r="B33" s="859"/>
      <c r="C33" s="93" t="s">
        <v>873</v>
      </c>
      <c r="D33" s="180" t="s">
        <v>112</v>
      </c>
      <c r="E33" s="180">
        <v>120</v>
      </c>
      <c r="F33" s="183"/>
      <c r="G33" s="180"/>
      <c r="H33" s="180"/>
      <c r="I33" s="198">
        <f t="shared" si="0"/>
        <v>120</v>
      </c>
      <c r="J33" s="176">
        <v>800</v>
      </c>
      <c r="K33" s="183"/>
      <c r="L33" s="176"/>
      <c r="M33" s="180"/>
      <c r="N33" s="199">
        <f t="shared" si="1"/>
        <v>800</v>
      </c>
      <c r="O33" s="200">
        <f t="shared" si="2"/>
        <v>920</v>
      </c>
      <c r="P33" s="152">
        <v>2.15</v>
      </c>
    </row>
    <row r="34" spans="1:16" x14ac:dyDescent="0.25">
      <c r="A34" s="859"/>
      <c r="B34" s="859"/>
      <c r="C34" s="93" t="s">
        <v>874</v>
      </c>
      <c r="D34" s="180" t="s">
        <v>112</v>
      </c>
      <c r="E34" s="180">
        <v>400</v>
      </c>
      <c r="F34" s="183"/>
      <c r="G34" s="180"/>
      <c r="H34" s="180"/>
      <c r="I34" s="198">
        <f t="shared" si="0"/>
        <v>400</v>
      </c>
      <c r="J34" s="176">
        <v>1300</v>
      </c>
      <c r="K34" s="183"/>
      <c r="L34" s="176"/>
      <c r="M34" s="180"/>
      <c r="N34" s="199">
        <f t="shared" si="1"/>
        <v>1300</v>
      </c>
      <c r="O34" s="200">
        <f t="shared" si="2"/>
        <v>1700</v>
      </c>
      <c r="P34" s="152">
        <v>0.49</v>
      </c>
    </row>
    <row r="35" spans="1:16" x14ac:dyDescent="0.25">
      <c r="A35" s="859"/>
      <c r="B35" s="859"/>
      <c r="C35" s="93" t="s">
        <v>653</v>
      </c>
      <c r="D35" s="180" t="s">
        <v>112</v>
      </c>
      <c r="E35" s="180">
        <v>150</v>
      </c>
      <c r="F35" s="183"/>
      <c r="G35" s="180"/>
      <c r="H35" s="180">
        <v>200</v>
      </c>
      <c r="I35" s="198">
        <f t="shared" si="0"/>
        <v>350</v>
      </c>
      <c r="J35" s="183"/>
      <c r="K35" s="183"/>
      <c r="L35" s="183"/>
      <c r="M35" s="180">
        <v>200</v>
      </c>
      <c r="N35" s="199">
        <f t="shared" si="1"/>
        <v>200</v>
      </c>
      <c r="O35" s="200">
        <f t="shared" si="2"/>
        <v>550</v>
      </c>
      <c r="P35" s="152">
        <v>0.5</v>
      </c>
    </row>
    <row r="36" spans="1:16" x14ac:dyDescent="0.25">
      <c r="A36" s="859"/>
      <c r="B36" s="859"/>
      <c r="C36" s="93" t="s">
        <v>654</v>
      </c>
      <c r="D36" s="180" t="s">
        <v>112</v>
      </c>
      <c r="E36" s="180">
        <v>140</v>
      </c>
      <c r="F36" s="183"/>
      <c r="G36" s="180"/>
      <c r="H36" s="180">
        <v>200</v>
      </c>
      <c r="I36" s="198">
        <f t="shared" si="0"/>
        <v>340</v>
      </c>
      <c r="J36" s="183"/>
      <c r="K36" s="183"/>
      <c r="L36" s="183"/>
      <c r="M36" s="180">
        <v>200</v>
      </c>
      <c r="N36" s="199">
        <f t="shared" si="1"/>
        <v>200</v>
      </c>
      <c r="O36" s="200">
        <f t="shared" si="2"/>
        <v>540</v>
      </c>
      <c r="P36" s="152">
        <v>1</v>
      </c>
    </row>
    <row r="37" spans="1:16" x14ac:dyDescent="0.25">
      <c r="A37" s="859"/>
      <c r="B37" s="859"/>
      <c r="C37" s="93" t="s">
        <v>655</v>
      </c>
      <c r="D37" s="180" t="s">
        <v>112</v>
      </c>
      <c r="E37" s="180">
        <v>150</v>
      </c>
      <c r="F37" s="183"/>
      <c r="G37" s="180"/>
      <c r="H37" s="180">
        <v>200</v>
      </c>
      <c r="I37" s="198">
        <f t="shared" si="0"/>
        <v>350</v>
      </c>
      <c r="J37" s="183"/>
      <c r="K37" s="183"/>
      <c r="L37" s="183"/>
      <c r="M37" s="180">
        <v>200</v>
      </c>
      <c r="N37" s="199">
        <f t="shared" si="1"/>
        <v>200</v>
      </c>
      <c r="O37" s="200">
        <f t="shared" si="2"/>
        <v>550</v>
      </c>
      <c r="P37" s="152">
        <v>1</v>
      </c>
    </row>
    <row r="38" spans="1:16" x14ac:dyDescent="0.25">
      <c r="A38" s="859"/>
      <c r="B38" s="859"/>
      <c r="C38" s="93" t="s">
        <v>656</v>
      </c>
      <c r="D38" s="180" t="s">
        <v>112</v>
      </c>
      <c r="E38" s="180">
        <v>130</v>
      </c>
      <c r="F38" s="183"/>
      <c r="G38" s="180"/>
      <c r="H38" s="180">
        <v>200</v>
      </c>
      <c r="I38" s="198">
        <f t="shared" si="0"/>
        <v>330</v>
      </c>
      <c r="J38" s="183"/>
      <c r="K38" s="183"/>
      <c r="L38" s="183"/>
      <c r="M38" s="180">
        <v>200</v>
      </c>
      <c r="N38" s="199">
        <f t="shared" si="1"/>
        <v>200</v>
      </c>
      <c r="O38" s="200">
        <f t="shared" si="2"/>
        <v>530</v>
      </c>
      <c r="P38" s="152">
        <v>0.7</v>
      </c>
    </row>
    <row r="39" spans="1:16" x14ac:dyDescent="0.25">
      <c r="A39" s="859"/>
      <c r="B39" s="859"/>
      <c r="C39" s="93" t="s">
        <v>657</v>
      </c>
      <c r="D39" s="180" t="s">
        <v>112</v>
      </c>
      <c r="E39" s="180">
        <v>50</v>
      </c>
      <c r="F39" s="183"/>
      <c r="G39" s="180"/>
      <c r="H39" s="180">
        <v>50</v>
      </c>
      <c r="I39" s="198">
        <f t="shared" si="0"/>
        <v>100</v>
      </c>
      <c r="J39" s="183"/>
      <c r="K39" s="183"/>
      <c r="L39" s="183"/>
      <c r="M39" s="180">
        <v>50</v>
      </c>
      <c r="N39" s="199">
        <f t="shared" si="1"/>
        <v>50</v>
      </c>
      <c r="O39" s="200">
        <f t="shared" si="2"/>
        <v>150</v>
      </c>
      <c r="P39" s="152">
        <v>2.7</v>
      </c>
    </row>
    <row r="40" spans="1:16" x14ac:dyDescent="0.25">
      <c r="A40" s="859"/>
      <c r="B40" s="859"/>
      <c r="C40" s="93" t="s">
        <v>877</v>
      </c>
      <c r="D40" s="180" t="s">
        <v>112</v>
      </c>
      <c r="E40" s="180">
        <v>80</v>
      </c>
      <c r="F40" s="183"/>
      <c r="G40" s="180"/>
      <c r="H40" s="180"/>
      <c r="I40" s="198">
        <f t="shared" si="0"/>
        <v>80</v>
      </c>
      <c r="J40" s="180"/>
      <c r="K40" s="183"/>
      <c r="L40" s="180"/>
      <c r="M40" s="180"/>
      <c r="N40" s="199">
        <f t="shared" si="1"/>
        <v>0</v>
      </c>
      <c r="O40" s="200">
        <f t="shared" si="2"/>
        <v>80</v>
      </c>
      <c r="P40" s="152">
        <v>0.34</v>
      </c>
    </row>
    <row r="41" spans="1:16" x14ac:dyDescent="0.25">
      <c r="A41" s="859"/>
      <c r="B41" s="859"/>
      <c r="C41" s="93" t="s">
        <v>658</v>
      </c>
      <c r="D41" s="180" t="s">
        <v>112</v>
      </c>
      <c r="E41" s="180">
        <v>15</v>
      </c>
      <c r="F41" s="183"/>
      <c r="G41" s="180"/>
      <c r="H41" s="180">
        <v>15</v>
      </c>
      <c r="I41" s="198">
        <f t="shared" si="0"/>
        <v>30</v>
      </c>
      <c r="J41" s="183"/>
      <c r="K41" s="183"/>
      <c r="L41" s="183"/>
      <c r="M41" s="180">
        <v>15</v>
      </c>
      <c r="N41" s="199">
        <f t="shared" si="1"/>
        <v>15</v>
      </c>
      <c r="O41" s="200">
        <f t="shared" si="2"/>
        <v>45</v>
      </c>
      <c r="P41" s="152">
        <v>15</v>
      </c>
    </row>
    <row r="42" spans="1:16" x14ac:dyDescent="0.25">
      <c r="A42" s="859"/>
      <c r="B42" s="859"/>
      <c r="C42" s="93" t="s">
        <v>659</v>
      </c>
      <c r="D42" s="180" t="s">
        <v>112</v>
      </c>
      <c r="E42" s="180">
        <v>15</v>
      </c>
      <c r="F42" s="183"/>
      <c r="G42" s="180"/>
      <c r="H42" s="180">
        <v>15</v>
      </c>
      <c r="I42" s="198">
        <f t="shared" si="0"/>
        <v>30</v>
      </c>
      <c r="J42" s="183"/>
      <c r="K42" s="183"/>
      <c r="L42" s="183"/>
      <c r="M42" s="180">
        <v>15</v>
      </c>
      <c r="N42" s="199">
        <f t="shared" si="1"/>
        <v>15</v>
      </c>
      <c r="O42" s="200">
        <f t="shared" si="2"/>
        <v>45</v>
      </c>
      <c r="P42" s="152">
        <v>12</v>
      </c>
    </row>
    <row r="43" spans="1:16" x14ac:dyDescent="0.25">
      <c r="A43" s="859"/>
      <c r="B43" s="859"/>
      <c r="C43" s="93" t="s">
        <v>660</v>
      </c>
      <c r="D43" s="180" t="s">
        <v>112</v>
      </c>
      <c r="E43" s="180">
        <v>15</v>
      </c>
      <c r="F43" s="183"/>
      <c r="G43" s="180"/>
      <c r="H43" s="180">
        <v>15</v>
      </c>
      <c r="I43" s="198">
        <f t="shared" si="0"/>
        <v>30</v>
      </c>
      <c r="J43" s="183"/>
      <c r="K43" s="183"/>
      <c r="L43" s="183"/>
      <c r="M43" s="180">
        <v>15</v>
      </c>
      <c r="N43" s="199">
        <f t="shared" si="1"/>
        <v>15</v>
      </c>
      <c r="O43" s="200">
        <f t="shared" si="2"/>
        <v>45</v>
      </c>
      <c r="P43" s="152">
        <v>14</v>
      </c>
    </row>
    <row r="44" spans="1:16" ht="30" x14ac:dyDescent="0.25">
      <c r="A44" s="861">
        <v>2</v>
      </c>
      <c r="B44" s="861" t="s">
        <v>1</v>
      </c>
      <c r="C44" s="93" t="s">
        <v>471</v>
      </c>
      <c r="D44" s="180" t="s">
        <v>37</v>
      </c>
      <c r="E44" s="180">
        <v>400</v>
      </c>
      <c r="F44" s="181"/>
      <c r="G44" s="180"/>
      <c r="H44" s="180"/>
      <c r="I44" s="198">
        <f t="shared" si="0"/>
        <v>400</v>
      </c>
      <c r="J44" s="183">
        <v>1650</v>
      </c>
      <c r="K44" s="183"/>
      <c r="L44" s="183"/>
      <c r="M44" s="180"/>
      <c r="N44" s="199">
        <f t="shared" si="1"/>
        <v>1650</v>
      </c>
      <c r="O44" s="200">
        <f t="shared" si="2"/>
        <v>2050</v>
      </c>
      <c r="P44" s="152">
        <v>2.42</v>
      </c>
    </row>
    <row r="45" spans="1:16" x14ac:dyDescent="0.25">
      <c r="A45" s="862"/>
      <c r="B45" s="862"/>
      <c r="C45" s="93" t="s">
        <v>545</v>
      </c>
      <c r="D45" s="180" t="s">
        <v>37</v>
      </c>
      <c r="E45" s="180">
        <v>10</v>
      </c>
      <c r="F45" s="181"/>
      <c r="G45" s="180"/>
      <c r="H45" s="180"/>
      <c r="I45" s="198">
        <f t="shared" si="0"/>
        <v>10</v>
      </c>
      <c r="J45" s="183">
        <v>50</v>
      </c>
      <c r="K45" s="183"/>
      <c r="L45" s="183"/>
      <c r="M45" s="180"/>
      <c r="N45" s="199">
        <f>J45+K45+L45+M45</f>
        <v>50</v>
      </c>
      <c r="O45" s="200">
        <f t="shared" si="2"/>
        <v>60</v>
      </c>
      <c r="P45" s="152">
        <v>9.93</v>
      </c>
    </row>
    <row r="46" spans="1:16" ht="18" customHeight="1" x14ac:dyDescent="0.25">
      <c r="A46" s="862"/>
      <c r="B46" s="862"/>
      <c r="C46" s="93" t="s">
        <v>548</v>
      </c>
      <c r="D46" s="180" t="s">
        <v>37</v>
      </c>
      <c r="E46" s="180">
        <v>150</v>
      </c>
      <c r="F46" s="181"/>
      <c r="G46" s="180"/>
      <c r="H46" s="180"/>
      <c r="I46" s="198">
        <f t="shared" si="0"/>
        <v>150</v>
      </c>
      <c r="J46" s="183">
        <v>500</v>
      </c>
      <c r="K46" s="183"/>
      <c r="L46" s="183"/>
      <c r="M46" s="180"/>
      <c r="N46" s="199">
        <f>J46+K46+L46+M46</f>
        <v>500</v>
      </c>
      <c r="O46" s="200">
        <f t="shared" si="2"/>
        <v>650</v>
      </c>
      <c r="P46" s="152">
        <v>6.19</v>
      </c>
    </row>
    <row r="47" spans="1:16" ht="18" customHeight="1" x14ac:dyDescent="0.25">
      <c r="A47" s="862"/>
      <c r="B47" s="862"/>
      <c r="C47" s="93" t="s">
        <v>546</v>
      </c>
      <c r="D47" s="180" t="s">
        <v>37</v>
      </c>
      <c r="E47" s="180">
        <v>1</v>
      </c>
      <c r="F47" s="181"/>
      <c r="G47" s="180"/>
      <c r="H47" s="180"/>
      <c r="I47" s="198">
        <f t="shared" si="0"/>
        <v>1</v>
      </c>
      <c r="J47" s="183">
        <v>1</v>
      </c>
      <c r="K47" s="183"/>
      <c r="L47" s="183"/>
      <c r="M47" s="180"/>
      <c r="N47" s="199">
        <f>J47+K47+L47+M47</f>
        <v>1</v>
      </c>
      <c r="O47" s="200">
        <f t="shared" si="2"/>
        <v>2</v>
      </c>
      <c r="P47" s="152">
        <v>33.200000000000003</v>
      </c>
    </row>
    <row r="48" spans="1:16" ht="18" customHeight="1" x14ac:dyDescent="0.25">
      <c r="A48" s="862"/>
      <c r="B48" s="862"/>
      <c r="C48" s="93" t="s">
        <v>1458</v>
      </c>
      <c r="D48" s="180" t="s">
        <v>37</v>
      </c>
      <c r="E48" s="180">
        <v>1</v>
      </c>
      <c r="F48" s="181"/>
      <c r="G48" s="180"/>
      <c r="H48" s="180"/>
      <c r="I48" s="198">
        <f t="shared" si="0"/>
        <v>1</v>
      </c>
      <c r="J48" s="183">
        <v>7</v>
      </c>
      <c r="K48" s="183"/>
      <c r="L48" s="183"/>
      <c r="M48" s="180"/>
      <c r="N48" s="199">
        <f t="shared" si="1"/>
        <v>7</v>
      </c>
      <c r="O48" s="200">
        <f t="shared" si="2"/>
        <v>8</v>
      </c>
      <c r="P48" s="152">
        <v>235.5</v>
      </c>
    </row>
    <row r="49" spans="1:21" x14ac:dyDescent="0.25">
      <c r="A49" s="862"/>
      <c r="B49" s="862"/>
      <c r="C49" s="93" t="s">
        <v>1457</v>
      </c>
      <c r="D49" s="180" t="s">
        <v>37</v>
      </c>
      <c r="E49" s="180">
        <v>2</v>
      </c>
      <c r="F49" s="181"/>
      <c r="G49" s="180"/>
      <c r="H49" s="180"/>
      <c r="I49" s="198">
        <f t="shared" si="0"/>
        <v>2</v>
      </c>
      <c r="J49" s="183">
        <v>5</v>
      </c>
      <c r="K49" s="183"/>
      <c r="L49" s="183"/>
      <c r="M49" s="180"/>
      <c r="N49" s="199">
        <f t="shared" si="1"/>
        <v>5</v>
      </c>
      <c r="O49" s="200">
        <f t="shared" si="2"/>
        <v>7</v>
      </c>
      <c r="P49" s="152">
        <v>42.43</v>
      </c>
    </row>
    <row r="50" spans="1:21" x14ac:dyDescent="0.25">
      <c r="A50" s="862"/>
      <c r="B50" s="862"/>
      <c r="C50" s="93" t="s">
        <v>601</v>
      </c>
      <c r="D50" s="180" t="s">
        <v>37</v>
      </c>
      <c r="E50" s="180">
        <v>0</v>
      </c>
      <c r="F50" s="181"/>
      <c r="G50" s="180"/>
      <c r="H50" s="180"/>
      <c r="I50" s="198">
        <f t="shared" si="0"/>
        <v>0</v>
      </c>
      <c r="J50" s="183"/>
      <c r="K50" s="183"/>
      <c r="L50" s="183"/>
      <c r="M50" s="180"/>
      <c r="N50" s="199">
        <f t="shared" si="1"/>
        <v>0</v>
      </c>
      <c r="O50" s="200">
        <f t="shared" si="2"/>
        <v>0</v>
      </c>
      <c r="P50" s="152">
        <v>0</v>
      </c>
    </row>
    <row r="51" spans="1:21" x14ac:dyDescent="0.25">
      <c r="A51" s="862"/>
      <c r="B51" s="862"/>
      <c r="C51" s="93" t="s">
        <v>161</v>
      </c>
      <c r="D51" s="180" t="s">
        <v>37</v>
      </c>
      <c r="E51" s="180">
        <v>60</v>
      </c>
      <c r="F51" s="180">
        <v>20</v>
      </c>
      <c r="G51" s="119">
        <v>20</v>
      </c>
      <c r="H51" s="180"/>
      <c r="I51" s="198">
        <f t="shared" si="0"/>
        <v>100</v>
      </c>
      <c r="J51" s="183">
        <v>160</v>
      </c>
      <c r="K51" s="183"/>
      <c r="L51" s="183"/>
      <c r="M51" s="180"/>
      <c r="N51" s="199">
        <f t="shared" si="1"/>
        <v>160</v>
      </c>
      <c r="O51" s="200">
        <f t="shared" si="2"/>
        <v>260</v>
      </c>
      <c r="P51" s="152">
        <v>16.5</v>
      </c>
    </row>
    <row r="52" spans="1:21" x14ac:dyDescent="0.25">
      <c r="A52" s="863"/>
      <c r="B52" s="863"/>
      <c r="C52" s="93" t="s">
        <v>574</v>
      </c>
      <c r="D52" s="180" t="s">
        <v>37</v>
      </c>
      <c r="E52" s="180">
        <v>2</v>
      </c>
      <c r="F52" s="180"/>
      <c r="G52" s="180"/>
      <c r="H52" s="180"/>
      <c r="I52" s="198">
        <f t="shared" si="0"/>
        <v>2</v>
      </c>
      <c r="J52" s="183">
        <v>3</v>
      </c>
      <c r="K52" s="183"/>
      <c r="L52" s="183"/>
      <c r="M52" s="180"/>
      <c r="N52" s="199">
        <f t="shared" si="1"/>
        <v>3</v>
      </c>
      <c r="O52" s="200">
        <f t="shared" si="2"/>
        <v>5</v>
      </c>
      <c r="P52" s="152">
        <v>185</v>
      </c>
      <c r="U52" s="150">
        <v>5</v>
      </c>
    </row>
    <row r="53" spans="1:21" x14ac:dyDescent="0.25">
      <c r="A53" s="861">
        <v>3</v>
      </c>
      <c r="B53" s="864" t="s">
        <v>1459</v>
      </c>
      <c r="C53" s="93" t="s">
        <v>572</v>
      </c>
      <c r="D53" s="180" t="s">
        <v>37</v>
      </c>
      <c r="E53" s="180"/>
      <c r="F53" s="180"/>
      <c r="G53" s="119">
        <v>20</v>
      </c>
      <c r="H53" s="180"/>
      <c r="I53" s="198">
        <f t="shared" si="0"/>
        <v>20</v>
      </c>
      <c r="J53" s="183">
        <v>30</v>
      </c>
      <c r="K53" s="183"/>
      <c r="L53" s="183">
        <v>20</v>
      </c>
      <c r="M53" s="180"/>
      <c r="N53" s="199">
        <f t="shared" si="1"/>
        <v>50</v>
      </c>
      <c r="O53" s="200">
        <f t="shared" si="2"/>
        <v>70</v>
      </c>
      <c r="P53" s="152"/>
    </row>
    <row r="54" spans="1:21" s="90" customFormat="1" x14ac:dyDescent="0.25">
      <c r="A54" s="862"/>
      <c r="B54" s="865"/>
      <c r="C54" s="93" t="s">
        <v>855</v>
      </c>
      <c r="D54" s="180" t="s">
        <v>37</v>
      </c>
      <c r="E54" s="180">
        <v>300</v>
      </c>
      <c r="F54" s="180"/>
      <c r="G54" s="180"/>
      <c r="H54" s="180"/>
      <c r="I54" s="155">
        <f t="shared" si="0"/>
        <v>300</v>
      </c>
      <c r="J54" s="180">
        <v>2900</v>
      </c>
      <c r="K54" s="180"/>
      <c r="L54" s="180"/>
      <c r="M54" s="180"/>
      <c r="N54" s="153">
        <f t="shared" si="1"/>
        <v>2900</v>
      </c>
      <c r="O54" s="154">
        <f t="shared" si="2"/>
        <v>3200</v>
      </c>
      <c r="P54" s="152">
        <v>5.5</v>
      </c>
    </row>
    <row r="55" spans="1:21" s="90" customFormat="1" ht="30" x14ac:dyDescent="0.25">
      <c r="A55" s="862"/>
      <c r="B55" s="865"/>
      <c r="C55" s="93" t="s">
        <v>1460</v>
      </c>
      <c r="D55" s="180" t="s">
        <v>37</v>
      </c>
      <c r="E55" s="180">
        <v>120</v>
      </c>
      <c r="F55" s="180"/>
      <c r="G55" s="180"/>
      <c r="H55" s="180"/>
      <c r="I55" s="155">
        <f t="shared" si="0"/>
        <v>120</v>
      </c>
      <c r="J55" s="180">
        <v>100</v>
      </c>
      <c r="K55" s="180"/>
      <c r="L55" s="180"/>
      <c r="M55" s="180"/>
      <c r="N55" s="153">
        <f t="shared" si="1"/>
        <v>100</v>
      </c>
      <c r="O55" s="154"/>
      <c r="P55" s="152">
        <v>11</v>
      </c>
    </row>
    <row r="56" spans="1:21" x14ac:dyDescent="0.25">
      <c r="A56" s="862"/>
      <c r="B56" s="865"/>
      <c r="C56" s="93" t="s">
        <v>2091</v>
      </c>
      <c r="D56" s="180" t="s">
        <v>37</v>
      </c>
      <c r="E56" s="180">
        <v>2</v>
      </c>
      <c r="F56" s="180"/>
      <c r="G56" s="180"/>
      <c r="H56" s="180"/>
      <c r="I56" s="198">
        <f t="shared" si="0"/>
        <v>2</v>
      </c>
      <c r="J56" s="183"/>
      <c r="K56" s="183"/>
      <c r="L56" s="183"/>
      <c r="M56" s="180"/>
      <c r="N56" s="199">
        <f t="shared" si="1"/>
        <v>0</v>
      </c>
      <c r="O56" s="200">
        <f t="shared" si="2"/>
        <v>2</v>
      </c>
      <c r="P56" s="180">
        <v>75</v>
      </c>
    </row>
    <row r="57" spans="1:21" x14ac:dyDescent="0.25">
      <c r="A57" s="862"/>
      <c r="B57" s="865"/>
      <c r="C57" s="97" t="s">
        <v>207</v>
      </c>
      <c r="D57" s="180" t="s">
        <v>37</v>
      </c>
      <c r="E57" s="180"/>
      <c r="F57" s="180">
        <v>10</v>
      </c>
      <c r="G57" s="180"/>
      <c r="H57" s="180"/>
      <c r="I57" s="198">
        <f t="shared" si="0"/>
        <v>10</v>
      </c>
      <c r="J57" s="183"/>
      <c r="K57" s="183">
        <v>10</v>
      </c>
      <c r="L57" s="183"/>
      <c r="M57" s="180"/>
      <c r="N57" s="199">
        <f t="shared" si="1"/>
        <v>10</v>
      </c>
      <c r="O57" s="200">
        <f t="shared" si="2"/>
        <v>20</v>
      </c>
      <c r="P57" s="180">
        <v>5.5</v>
      </c>
    </row>
    <row r="58" spans="1:21" x14ac:dyDescent="0.25">
      <c r="A58" s="862"/>
      <c r="B58" s="865"/>
      <c r="C58" s="97" t="s">
        <v>163</v>
      </c>
      <c r="D58" s="180" t="s">
        <v>37</v>
      </c>
      <c r="E58" s="180"/>
      <c r="F58" s="180">
        <v>4</v>
      </c>
      <c r="G58" s="180"/>
      <c r="H58" s="180"/>
      <c r="I58" s="198">
        <f t="shared" si="0"/>
        <v>4</v>
      </c>
      <c r="J58" s="183">
        <v>5</v>
      </c>
      <c r="K58" s="183">
        <v>4</v>
      </c>
      <c r="L58" s="183"/>
      <c r="M58" s="180"/>
      <c r="N58" s="199">
        <f t="shared" si="1"/>
        <v>9</v>
      </c>
      <c r="O58" s="200">
        <f t="shared" si="2"/>
        <v>13</v>
      </c>
      <c r="P58" s="180">
        <v>86</v>
      </c>
    </row>
    <row r="59" spans="1:21" x14ac:dyDescent="0.25">
      <c r="A59" s="862"/>
      <c r="B59" s="865"/>
      <c r="C59" s="97" t="s">
        <v>549</v>
      </c>
      <c r="D59" s="180" t="s">
        <v>37</v>
      </c>
      <c r="E59" s="84">
        <v>2</v>
      </c>
      <c r="F59" s="180"/>
      <c r="G59" s="180"/>
      <c r="H59" s="180"/>
      <c r="I59" s="198">
        <f t="shared" si="0"/>
        <v>2</v>
      </c>
      <c r="J59" s="183">
        <v>5</v>
      </c>
      <c r="K59" s="183"/>
      <c r="L59" s="183"/>
      <c r="M59" s="180"/>
      <c r="N59" s="199">
        <f t="shared" si="1"/>
        <v>5</v>
      </c>
      <c r="O59" s="200">
        <f t="shared" si="2"/>
        <v>7</v>
      </c>
      <c r="P59" s="180">
        <v>23.54</v>
      </c>
    </row>
    <row r="60" spans="1:21" x14ac:dyDescent="0.25">
      <c r="A60" s="862"/>
      <c r="B60" s="865"/>
      <c r="C60" s="97" t="s">
        <v>575</v>
      </c>
      <c r="D60" s="180" t="s">
        <v>37</v>
      </c>
      <c r="E60" s="84"/>
      <c r="F60" s="180"/>
      <c r="G60" s="180"/>
      <c r="H60" s="180"/>
      <c r="I60" s="198">
        <f t="shared" si="0"/>
        <v>0</v>
      </c>
      <c r="J60" s="183">
        <v>7</v>
      </c>
      <c r="K60" s="183"/>
      <c r="L60" s="183"/>
      <c r="M60" s="180"/>
      <c r="N60" s="199">
        <f t="shared" si="1"/>
        <v>7</v>
      </c>
      <c r="O60" s="200">
        <f t="shared" si="2"/>
        <v>7</v>
      </c>
      <c r="P60" s="180">
        <v>115</v>
      </c>
    </row>
    <row r="61" spans="1:21" ht="30" x14ac:dyDescent="0.25">
      <c r="A61" s="862"/>
      <c r="B61" s="865"/>
      <c r="C61" s="97" t="s">
        <v>196</v>
      </c>
      <c r="D61" s="180" t="s">
        <v>37</v>
      </c>
      <c r="E61" s="180"/>
      <c r="F61" s="180">
        <v>40</v>
      </c>
      <c r="G61" s="180">
        <v>45</v>
      </c>
      <c r="H61" s="180"/>
      <c r="I61" s="198">
        <f t="shared" si="0"/>
        <v>85</v>
      </c>
      <c r="J61" s="183"/>
      <c r="K61" s="183"/>
      <c r="L61" s="183">
        <v>45</v>
      </c>
      <c r="M61" s="180"/>
      <c r="N61" s="199">
        <f t="shared" si="1"/>
        <v>45</v>
      </c>
      <c r="O61" s="200">
        <f t="shared" si="2"/>
        <v>130</v>
      </c>
      <c r="P61" s="152">
        <v>186.84</v>
      </c>
    </row>
    <row r="62" spans="1:21" ht="33" customHeight="1" x14ac:dyDescent="0.25">
      <c r="A62" s="862"/>
      <c r="B62" s="865"/>
      <c r="C62" s="97" t="s">
        <v>1461</v>
      </c>
      <c r="D62" s="180" t="s">
        <v>37</v>
      </c>
      <c r="E62" s="180"/>
      <c r="F62" s="180"/>
      <c r="G62" s="180"/>
      <c r="H62" s="180"/>
      <c r="I62" s="198">
        <f t="shared" si="0"/>
        <v>0</v>
      </c>
      <c r="J62" s="183"/>
      <c r="K62" s="183"/>
      <c r="L62" s="183">
        <v>10</v>
      </c>
      <c r="M62" s="180"/>
      <c r="N62" s="199">
        <f t="shared" si="1"/>
        <v>10</v>
      </c>
      <c r="O62" s="200">
        <f t="shared" si="2"/>
        <v>10</v>
      </c>
      <c r="P62" s="152">
        <v>89</v>
      </c>
    </row>
    <row r="63" spans="1:21" ht="33" customHeight="1" x14ac:dyDescent="0.25">
      <c r="A63" s="862"/>
      <c r="B63" s="865"/>
      <c r="C63" s="97" t="s">
        <v>1758</v>
      </c>
      <c r="D63" s="180" t="s">
        <v>37</v>
      </c>
      <c r="E63" s="180">
        <v>50</v>
      </c>
      <c r="F63" s="180"/>
      <c r="G63" s="180"/>
      <c r="H63" s="180"/>
      <c r="I63" s="198">
        <f t="shared" si="0"/>
        <v>50</v>
      </c>
      <c r="J63" s="183">
        <v>50</v>
      </c>
      <c r="K63" s="183"/>
      <c r="L63" s="183"/>
      <c r="M63" s="180"/>
      <c r="N63" s="199">
        <f t="shared" si="1"/>
        <v>50</v>
      </c>
      <c r="O63" s="200">
        <f t="shared" si="2"/>
        <v>100</v>
      </c>
      <c r="P63" s="152">
        <v>3.95</v>
      </c>
    </row>
    <row r="64" spans="1:21" ht="33" customHeight="1" x14ac:dyDescent="0.25">
      <c r="A64" s="862"/>
      <c r="B64" s="865"/>
      <c r="C64" s="97" t="s">
        <v>1759</v>
      </c>
      <c r="D64" s="180" t="s">
        <v>37</v>
      </c>
      <c r="E64" s="180">
        <v>10</v>
      </c>
      <c r="F64" s="180"/>
      <c r="G64" s="180"/>
      <c r="H64" s="180"/>
      <c r="I64" s="198">
        <f t="shared" si="0"/>
        <v>10</v>
      </c>
      <c r="J64" s="183">
        <v>10</v>
      </c>
      <c r="K64" s="183"/>
      <c r="L64" s="183"/>
      <c r="M64" s="180"/>
      <c r="N64" s="199">
        <f t="shared" si="1"/>
        <v>10</v>
      </c>
      <c r="O64" s="200">
        <f t="shared" si="2"/>
        <v>20</v>
      </c>
      <c r="P64" s="152">
        <v>8.06</v>
      </c>
    </row>
    <row r="65" spans="1:16" x14ac:dyDescent="0.25">
      <c r="A65" s="863"/>
      <c r="B65" s="866"/>
      <c r="C65" s="97" t="s">
        <v>341</v>
      </c>
      <c r="D65" s="180" t="s">
        <v>37</v>
      </c>
      <c r="E65" s="180"/>
      <c r="F65" s="180"/>
      <c r="G65" s="180">
        <v>5</v>
      </c>
      <c r="H65" s="180"/>
      <c r="I65" s="198">
        <f t="shared" si="0"/>
        <v>5</v>
      </c>
      <c r="J65" s="183"/>
      <c r="K65" s="183"/>
      <c r="L65" s="183">
        <v>10</v>
      </c>
      <c r="M65" s="180"/>
      <c r="N65" s="199">
        <f t="shared" si="1"/>
        <v>10</v>
      </c>
      <c r="O65" s="200">
        <f t="shared" si="2"/>
        <v>15</v>
      </c>
      <c r="P65" s="152">
        <v>154.86000000000001</v>
      </c>
    </row>
    <row r="66" spans="1:16" x14ac:dyDescent="0.25">
      <c r="A66" s="861">
        <v>4</v>
      </c>
      <c r="B66" s="861" t="s">
        <v>2</v>
      </c>
      <c r="C66" s="93" t="s">
        <v>235</v>
      </c>
      <c r="D66" s="180" t="s">
        <v>37</v>
      </c>
      <c r="E66" s="180"/>
      <c r="F66" s="183"/>
      <c r="G66" s="180"/>
      <c r="H66" s="180"/>
      <c r="I66" s="198">
        <f t="shared" si="0"/>
        <v>0</v>
      </c>
      <c r="J66" s="183"/>
      <c r="K66" s="183"/>
      <c r="L66" s="183">
        <v>15</v>
      </c>
      <c r="M66" s="180"/>
      <c r="N66" s="199">
        <f t="shared" si="1"/>
        <v>15</v>
      </c>
      <c r="O66" s="200">
        <f t="shared" si="2"/>
        <v>15</v>
      </c>
      <c r="P66" s="152">
        <v>2680</v>
      </c>
    </row>
    <row r="67" spans="1:16" x14ac:dyDescent="0.25">
      <c r="A67" s="863"/>
      <c r="B67" s="863"/>
      <c r="C67" s="93" t="s">
        <v>236</v>
      </c>
      <c r="D67" s="180" t="s">
        <v>37</v>
      </c>
      <c r="E67" s="180"/>
      <c r="F67" s="183"/>
      <c r="G67" s="180"/>
      <c r="H67" s="180">
        <v>12</v>
      </c>
      <c r="I67" s="198">
        <f t="shared" si="0"/>
        <v>12</v>
      </c>
      <c r="J67" s="183"/>
      <c r="K67" s="183"/>
      <c r="L67" s="183"/>
      <c r="M67" s="180">
        <v>12</v>
      </c>
      <c r="N67" s="199">
        <f t="shared" si="1"/>
        <v>12</v>
      </c>
      <c r="O67" s="200">
        <f t="shared" si="2"/>
        <v>24</v>
      </c>
      <c r="P67" s="152">
        <v>171</v>
      </c>
    </row>
    <row r="68" spans="1:16" x14ac:dyDescent="0.25">
      <c r="A68" s="859">
        <v>5</v>
      </c>
      <c r="B68" s="860" t="s">
        <v>1333</v>
      </c>
      <c r="C68" s="201" t="s">
        <v>224</v>
      </c>
      <c r="D68" s="8" t="s">
        <v>37</v>
      </c>
      <c r="E68" s="202">
        <v>4</v>
      </c>
      <c r="F68" s="183"/>
      <c r="G68" s="183"/>
      <c r="H68" s="183"/>
      <c r="I68" s="155">
        <f t="shared" si="0"/>
        <v>4</v>
      </c>
      <c r="J68" s="183">
        <v>30</v>
      </c>
      <c r="K68" s="183"/>
      <c r="L68" s="183"/>
      <c r="M68" s="183"/>
      <c r="N68" s="153">
        <f t="shared" si="1"/>
        <v>30</v>
      </c>
      <c r="O68" s="154">
        <f t="shared" si="2"/>
        <v>34</v>
      </c>
      <c r="P68" s="152">
        <v>78</v>
      </c>
    </row>
    <row r="69" spans="1:16" x14ac:dyDescent="0.25">
      <c r="A69" s="859"/>
      <c r="B69" s="860"/>
      <c r="C69" s="201" t="s">
        <v>1334</v>
      </c>
      <c r="D69" s="8" t="s">
        <v>37</v>
      </c>
      <c r="E69" s="202">
        <v>4</v>
      </c>
      <c r="F69" s="183"/>
      <c r="G69" s="183"/>
      <c r="H69" s="183"/>
      <c r="I69" s="155">
        <f t="shared" si="0"/>
        <v>4</v>
      </c>
      <c r="J69" s="183">
        <v>30</v>
      </c>
      <c r="K69" s="183"/>
      <c r="L69" s="183"/>
      <c r="M69" s="183"/>
      <c r="N69" s="153">
        <f t="shared" si="1"/>
        <v>30</v>
      </c>
      <c r="O69" s="154">
        <f t="shared" si="2"/>
        <v>34</v>
      </c>
      <c r="P69" s="152">
        <v>78</v>
      </c>
    </row>
    <row r="70" spans="1:16" x14ac:dyDescent="0.25">
      <c r="A70" s="859"/>
      <c r="B70" s="860"/>
      <c r="C70" s="201" t="s">
        <v>225</v>
      </c>
      <c r="D70" s="8" t="s">
        <v>37</v>
      </c>
      <c r="E70" s="202">
        <v>3</v>
      </c>
      <c r="F70" s="183"/>
      <c r="G70" s="183"/>
      <c r="H70" s="183"/>
      <c r="I70" s="155">
        <f t="shared" si="0"/>
        <v>3</v>
      </c>
      <c r="J70" s="183">
        <v>12</v>
      </c>
      <c r="K70" s="183"/>
      <c r="L70" s="183"/>
      <c r="M70" s="183"/>
      <c r="N70" s="153">
        <f t="shared" si="1"/>
        <v>12</v>
      </c>
      <c r="O70" s="154">
        <f t="shared" si="2"/>
        <v>15</v>
      </c>
      <c r="P70" s="152">
        <v>5.5</v>
      </c>
    </row>
    <row r="71" spans="1:16" x14ac:dyDescent="0.25">
      <c r="A71" s="859"/>
      <c r="B71" s="860"/>
      <c r="C71" s="201" t="s">
        <v>226</v>
      </c>
      <c r="D71" s="8" t="s">
        <v>37</v>
      </c>
      <c r="E71" s="202">
        <v>3</v>
      </c>
      <c r="F71" s="183"/>
      <c r="G71" s="183"/>
      <c r="H71" s="183"/>
      <c r="I71" s="155">
        <f t="shared" si="0"/>
        <v>3</v>
      </c>
      <c r="J71" s="183">
        <v>12</v>
      </c>
      <c r="K71" s="183"/>
      <c r="L71" s="183"/>
      <c r="M71" s="183"/>
      <c r="N71" s="153">
        <f t="shared" si="1"/>
        <v>12</v>
      </c>
      <c r="O71" s="154">
        <f t="shared" si="2"/>
        <v>15</v>
      </c>
      <c r="P71" s="152">
        <v>73</v>
      </c>
    </row>
    <row r="72" spans="1:16" x14ac:dyDescent="0.25">
      <c r="A72" s="859"/>
      <c r="B72" s="860"/>
      <c r="C72" s="201" t="s">
        <v>1632</v>
      </c>
      <c r="D72" s="8" t="s">
        <v>37</v>
      </c>
      <c r="E72" s="202">
        <v>3</v>
      </c>
      <c r="F72" s="183"/>
      <c r="G72" s="183"/>
      <c r="H72" s="183"/>
      <c r="I72" s="155">
        <f t="shared" si="0"/>
        <v>3</v>
      </c>
      <c r="J72" s="183">
        <v>10</v>
      </c>
      <c r="K72" s="183"/>
      <c r="L72" s="183"/>
      <c r="M72" s="183"/>
      <c r="N72" s="153">
        <f t="shared" si="1"/>
        <v>10</v>
      </c>
      <c r="O72" s="154">
        <f t="shared" si="2"/>
        <v>13</v>
      </c>
      <c r="P72" s="152">
        <v>7</v>
      </c>
    </row>
    <row r="73" spans="1:16" x14ac:dyDescent="0.25">
      <c r="A73" s="859"/>
      <c r="B73" s="860"/>
      <c r="C73" s="201" t="s">
        <v>1335</v>
      </c>
      <c r="D73" s="8" t="s">
        <v>37</v>
      </c>
      <c r="E73" s="202">
        <v>4</v>
      </c>
      <c r="F73" s="183"/>
      <c r="G73" s="183"/>
      <c r="H73" s="183"/>
      <c r="I73" s="155">
        <f t="shared" si="0"/>
        <v>4</v>
      </c>
      <c r="J73" s="183">
        <v>20</v>
      </c>
      <c r="K73" s="183"/>
      <c r="L73" s="183"/>
      <c r="M73" s="183"/>
      <c r="N73" s="153">
        <f t="shared" si="1"/>
        <v>20</v>
      </c>
      <c r="O73" s="154">
        <f t="shared" si="2"/>
        <v>24</v>
      </c>
      <c r="P73" s="180">
        <v>40.01</v>
      </c>
    </row>
    <row r="74" spans="1:16" x14ac:dyDescent="0.25">
      <c r="A74" s="859"/>
      <c r="B74" s="860"/>
      <c r="C74" s="201" t="s">
        <v>1336</v>
      </c>
      <c r="D74" s="8" t="s">
        <v>37</v>
      </c>
      <c r="E74" s="202">
        <v>40</v>
      </c>
      <c r="F74" s="183"/>
      <c r="G74" s="183"/>
      <c r="H74" s="183"/>
      <c r="I74" s="155">
        <f t="shared" si="0"/>
        <v>40</v>
      </c>
      <c r="J74" s="183">
        <v>150</v>
      </c>
      <c r="K74" s="183"/>
      <c r="L74" s="183"/>
      <c r="M74" s="183"/>
      <c r="N74" s="153">
        <f t="shared" si="1"/>
        <v>150</v>
      </c>
      <c r="O74" s="154">
        <f t="shared" si="2"/>
        <v>190</v>
      </c>
      <c r="P74" s="180">
        <v>28.05</v>
      </c>
    </row>
    <row r="75" spans="1:16" x14ac:dyDescent="0.25">
      <c r="A75" s="859"/>
      <c r="B75" s="860"/>
      <c r="C75" s="201" t="s">
        <v>1337</v>
      </c>
      <c r="D75" s="8" t="s">
        <v>37</v>
      </c>
      <c r="E75" s="202">
        <v>40</v>
      </c>
      <c r="F75" s="183"/>
      <c r="G75" s="183"/>
      <c r="H75" s="183"/>
      <c r="I75" s="155">
        <f t="shared" si="0"/>
        <v>40</v>
      </c>
      <c r="J75" s="183">
        <v>250</v>
      </c>
      <c r="K75" s="183"/>
      <c r="L75" s="183"/>
      <c r="M75" s="183"/>
      <c r="N75" s="153">
        <f t="shared" si="1"/>
        <v>250</v>
      </c>
      <c r="O75" s="154">
        <f t="shared" si="2"/>
        <v>290</v>
      </c>
      <c r="P75" s="152">
        <v>24.3</v>
      </c>
    </row>
    <row r="76" spans="1:16" x14ac:dyDescent="0.25">
      <c r="A76" s="859"/>
      <c r="B76" s="860"/>
      <c r="C76" s="201" t="s">
        <v>1338</v>
      </c>
      <c r="D76" s="8" t="s">
        <v>37</v>
      </c>
      <c r="E76" s="183"/>
      <c r="F76" s="183"/>
      <c r="G76" s="183"/>
      <c r="H76" s="183"/>
      <c r="I76" s="155">
        <f t="shared" si="0"/>
        <v>0</v>
      </c>
      <c r="J76" s="183"/>
      <c r="K76" s="183"/>
      <c r="L76" s="183">
        <v>30</v>
      </c>
      <c r="M76" s="183"/>
      <c r="N76" s="153">
        <f t="shared" si="1"/>
        <v>30</v>
      </c>
      <c r="O76" s="154">
        <f t="shared" si="2"/>
        <v>30</v>
      </c>
      <c r="P76" s="180">
        <v>5.94</v>
      </c>
    </row>
    <row r="77" spans="1:16" x14ac:dyDescent="0.25">
      <c r="A77" s="859"/>
      <c r="B77" s="860"/>
      <c r="C77" s="201" t="s">
        <v>1339</v>
      </c>
      <c r="D77" s="8" t="s">
        <v>37</v>
      </c>
      <c r="E77" s="202">
        <v>40</v>
      </c>
      <c r="F77" s="183"/>
      <c r="G77" s="183"/>
      <c r="H77" s="183"/>
      <c r="I77" s="155">
        <f t="shared" si="0"/>
        <v>40</v>
      </c>
      <c r="J77" s="183">
        <v>90</v>
      </c>
      <c r="K77" s="183"/>
      <c r="L77" s="183"/>
      <c r="M77" s="183"/>
      <c r="N77" s="153">
        <f t="shared" si="1"/>
        <v>90</v>
      </c>
      <c r="O77" s="154">
        <f t="shared" si="2"/>
        <v>130</v>
      </c>
      <c r="P77" s="180">
        <v>88.26</v>
      </c>
    </row>
    <row r="78" spans="1:16" x14ac:dyDescent="0.25">
      <c r="A78" s="859"/>
      <c r="B78" s="860"/>
      <c r="C78" s="201" t="s">
        <v>1340</v>
      </c>
      <c r="D78" s="8" t="s">
        <v>37</v>
      </c>
      <c r="E78" s="183"/>
      <c r="F78" s="183"/>
      <c r="G78" s="183"/>
      <c r="H78" s="183"/>
      <c r="I78" s="155">
        <f t="shared" si="0"/>
        <v>0</v>
      </c>
      <c r="J78" s="183"/>
      <c r="K78" s="183"/>
      <c r="L78" s="183"/>
      <c r="M78" s="183"/>
      <c r="N78" s="153">
        <f t="shared" si="1"/>
        <v>0</v>
      </c>
      <c r="O78" s="154">
        <f t="shared" si="2"/>
        <v>0</v>
      </c>
      <c r="P78" s="152">
        <v>260</v>
      </c>
    </row>
    <row r="79" spans="1:16" x14ac:dyDescent="0.25">
      <c r="A79" s="859"/>
      <c r="B79" s="860"/>
      <c r="C79" s="201" t="s">
        <v>1341</v>
      </c>
      <c r="D79" s="8" t="s">
        <v>37</v>
      </c>
      <c r="E79" s="183">
        <v>3</v>
      </c>
      <c r="F79" s="183"/>
      <c r="G79" s="183"/>
      <c r="H79" s="183"/>
      <c r="I79" s="155">
        <f t="shared" si="0"/>
        <v>3</v>
      </c>
      <c r="J79" s="183">
        <v>4</v>
      </c>
      <c r="K79" s="183"/>
      <c r="L79" s="183"/>
      <c r="M79" s="183"/>
      <c r="N79" s="153">
        <f t="shared" si="1"/>
        <v>4</v>
      </c>
      <c r="O79" s="154">
        <f t="shared" si="2"/>
        <v>7</v>
      </c>
      <c r="P79" s="152">
        <v>329</v>
      </c>
    </row>
    <row r="80" spans="1:16" x14ac:dyDescent="0.25">
      <c r="A80" s="859"/>
      <c r="B80" s="860"/>
      <c r="C80" s="201" t="s">
        <v>1342</v>
      </c>
      <c r="D80" s="8" t="s">
        <v>37</v>
      </c>
      <c r="E80" s="183">
        <v>1</v>
      </c>
      <c r="F80" s="183"/>
      <c r="G80" s="183"/>
      <c r="H80" s="183"/>
      <c r="I80" s="155">
        <f t="shared" si="0"/>
        <v>1</v>
      </c>
      <c r="J80" s="183">
        <v>2</v>
      </c>
      <c r="K80" s="183"/>
      <c r="L80" s="183"/>
      <c r="M80" s="183"/>
      <c r="N80" s="153">
        <f t="shared" si="1"/>
        <v>2</v>
      </c>
      <c r="O80" s="154">
        <f t="shared" si="2"/>
        <v>3</v>
      </c>
      <c r="P80" s="180">
        <v>896.01</v>
      </c>
    </row>
    <row r="81" spans="1:22" x14ac:dyDescent="0.25">
      <c r="A81" s="859"/>
      <c r="B81" s="860"/>
      <c r="C81" s="201" t="s">
        <v>1343</v>
      </c>
      <c r="D81" s="8" t="s">
        <v>37</v>
      </c>
      <c r="E81" s="183">
        <v>1</v>
      </c>
      <c r="F81" s="183"/>
      <c r="G81" s="183"/>
      <c r="H81" s="183"/>
      <c r="I81" s="155">
        <f t="shared" si="0"/>
        <v>1</v>
      </c>
      <c r="J81" s="183">
        <v>2</v>
      </c>
      <c r="K81" s="183"/>
      <c r="L81" s="183"/>
      <c r="M81" s="183"/>
      <c r="N81" s="153">
        <f t="shared" si="1"/>
        <v>2</v>
      </c>
      <c r="O81" s="154">
        <f t="shared" si="2"/>
        <v>3</v>
      </c>
      <c r="P81" s="180">
        <v>301.62</v>
      </c>
    </row>
    <row r="82" spans="1:22" x14ac:dyDescent="0.25">
      <c r="A82" s="859"/>
      <c r="B82" s="860"/>
      <c r="C82" s="201" t="s">
        <v>1344</v>
      </c>
      <c r="D82" s="8" t="s">
        <v>37</v>
      </c>
      <c r="E82" s="183">
        <v>5</v>
      </c>
      <c r="F82" s="183"/>
      <c r="G82" s="183"/>
      <c r="H82" s="183"/>
      <c r="I82" s="155">
        <f t="shared" si="0"/>
        <v>5</v>
      </c>
      <c r="J82" s="183">
        <v>10</v>
      </c>
      <c r="K82" s="183"/>
      <c r="L82" s="183"/>
      <c r="M82" s="183"/>
      <c r="N82" s="153">
        <f t="shared" si="1"/>
        <v>10</v>
      </c>
      <c r="O82" s="154">
        <f t="shared" si="2"/>
        <v>15</v>
      </c>
      <c r="P82" s="180">
        <v>25</v>
      </c>
    </row>
    <row r="83" spans="1:22" x14ac:dyDescent="0.25">
      <c r="A83" s="859"/>
      <c r="B83" s="860"/>
      <c r="C83" s="201" t="s">
        <v>1345</v>
      </c>
      <c r="D83" s="8" t="s">
        <v>37</v>
      </c>
      <c r="E83" s="183">
        <v>2</v>
      </c>
      <c r="F83" s="183"/>
      <c r="G83" s="183"/>
      <c r="H83" s="183"/>
      <c r="I83" s="155">
        <f t="shared" si="0"/>
        <v>2</v>
      </c>
      <c r="J83" s="183">
        <v>5</v>
      </c>
      <c r="K83" s="183"/>
      <c r="L83" s="183"/>
      <c r="M83" s="183"/>
      <c r="N83" s="153">
        <f t="shared" si="1"/>
        <v>5</v>
      </c>
      <c r="O83" s="154">
        <f t="shared" si="2"/>
        <v>7</v>
      </c>
      <c r="P83" s="180">
        <v>25</v>
      </c>
    </row>
    <row r="84" spans="1:22" x14ac:dyDescent="0.25">
      <c r="A84" s="859"/>
      <c r="B84" s="860"/>
      <c r="C84" s="201" t="s">
        <v>229</v>
      </c>
      <c r="D84" s="8" t="s">
        <v>37</v>
      </c>
      <c r="E84" s="183">
        <v>1</v>
      </c>
      <c r="F84" s="183"/>
      <c r="G84" s="183"/>
      <c r="H84" s="183"/>
      <c r="I84" s="155">
        <f t="shared" si="0"/>
        <v>1</v>
      </c>
      <c r="J84" s="183"/>
      <c r="K84" s="183"/>
      <c r="L84" s="203">
        <v>1</v>
      </c>
      <c r="M84" s="183"/>
      <c r="N84" s="153">
        <f t="shared" si="1"/>
        <v>1</v>
      </c>
      <c r="O84" s="154">
        <f t="shared" si="2"/>
        <v>2</v>
      </c>
      <c r="P84" s="180">
        <v>396.14</v>
      </c>
    </row>
    <row r="85" spans="1:22" x14ac:dyDescent="0.25">
      <c r="A85" s="859"/>
      <c r="B85" s="860"/>
      <c r="C85" s="201" t="s">
        <v>234</v>
      </c>
      <c r="D85" s="8" t="s">
        <v>37</v>
      </c>
      <c r="E85" s="183">
        <v>1</v>
      </c>
      <c r="F85" s="183"/>
      <c r="G85" s="183"/>
      <c r="H85" s="183"/>
      <c r="I85" s="155">
        <f t="shared" si="0"/>
        <v>1</v>
      </c>
      <c r="J85" s="183"/>
      <c r="K85" s="183"/>
      <c r="L85" s="203">
        <v>1</v>
      </c>
      <c r="M85" s="183"/>
      <c r="N85" s="153">
        <f t="shared" si="1"/>
        <v>1</v>
      </c>
      <c r="O85" s="154">
        <f t="shared" si="2"/>
        <v>2</v>
      </c>
      <c r="P85" s="180">
        <v>33.89</v>
      </c>
      <c r="V85" s="150">
        <f>T85+R85</f>
        <v>0</v>
      </c>
    </row>
    <row r="86" spans="1:22" ht="30" x14ac:dyDescent="0.25">
      <c r="A86" s="861">
        <v>6</v>
      </c>
      <c r="B86" s="864" t="s">
        <v>1346</v>
      </c>
      <c r="C86" s="201" t="s">
        <v>1347</v>
      </c>
      <c r="D86" s="8" t="s">
        <v>78</v>
      </c>
      <c r="E86" s="183">
        <v>2</v>
      </c>
      <c r="F86" s="183"/>
      <c r="G86" s="183"/>
      <c r="H86" s="183"/>
      <c r="I86" s="155">
        <f t="shared" si="0"/>
        <v>2</v>
      </c>
      <c r="J86" s="183">
        <v>16</v>
      </c>
      <c r="K86" s="183"/>
      <c r="L86" s="183"/>
      <c r="M86" s="183"/>
      <c r="N86" s="153">
        <f t="shared" si="1"/>
        <v>16</v>
      </c>
      <c r="O86" s="154">
        <f t="shared" si="2"/>
        <v>18</v>
      </c>
      <c r="P86" s="152">
        <v>310</v>
      </c>
    </row>
    <row r="87" spans="1:22" ht="30" x14ac:dyDescent="0.25">
      <c r="A87" s="862"/>
      <c r="B87" s="865"/>
      <c r="C87" s="201" t="s">
        <v>1348</v>
      </c>
      <c r="D87" s="8" t="s">
        <v>78</v>
      </c>
      <c r="E87" s="183">
        <v>4</v>
      </c>
      <c r="F87" s="183"/>
      <c r="G87" s="183"/>
      <c r="H87" s="183"/>
      <c r="I87" s="155">
        <f t="shared" si="0"/>
        <v>4</v>
      </c>
      <c r="J87" s="183">
        <v>24</v>
      </c>
      <c r="K87" s="183"/>
      <c r="L87" s="183"/>
      <c r="M87" s="183"/>
      <c r="N87" s="153">
        <f t="shared" si="1"/>
        <v>24</v>
      </c>
      <c r="O87" s="154">
        <f t="shared" si="2"/>
        <v>28</v>
      </c>
      <c r="P87" s="152">
        <v>400</v>
      </c>
    </row>
    <row r="88" spans="1:22" ht="30" x14ac:dyDescent="0.25">
      <c r="A88" s="862"/>
      <c r="B88" s="865"/>
      <c r="C88" s="201" t="s">
        <v>1349</v>
      </c>
      <c r="D88" s="8" t="s">
        <v>78</v>
      </c>
      <c r="E88" s="183"/>
      <c r="F88" s="183"/>
      <c r="G88" s="183"/>
      <c r="H88" s="183"/>
      <c r="I88" s="155">
        <f t="shared" si="0"/>
        <v>0</v>
      </c>
      <c r="J88" s="183">
        <v>36</v>
      </c>
      <c r="K88" s="183"/>
      <c r="L88" s="183"/>
      <c r="M88" s="183"/>
      <c r="N88" s="153">
        <f t="shared" si="1"/>
        <v>36</v>
      </c>
      <c r="O88" s="154">
        <f t="shared" si="2"/>
        <v>36</v>
      </c>
      <c r="P88" s="152">
        <v>350</v>
      </c>
    </row>
    <row r="89" spans="1:22" ht="30" x14ac:dyDescent="0.25">
      <c r="A89" s="862"/>
      <c r="B89" s="865"/>
      <c r="C89" s="201" t="s">
        <v>1350</v>
      </c>
      <c r="D89" s="8" t="s">
        <v>78</v>
      </c>
      <c r="E89" s="183">
        <v>8</v>
      </c>
      <c r="F89" s="183"/>
      <c r="G89" s="183"/>
      <c r="H89" s="183"/>
      <c r="I89" s="155">
        <f t="shared" si="0"/>
        <v>8</v>
      </c>
      <c r="J89" s="183">
        <v>16</v>
      </c>
      <c r="K89" s="183"/>
      <c r="L89" s="183"/>
      <c r="M89" s="183"/>
      <c r="N89" s="153">
        <f t="shared" si="1"/>
        <v>16</v>
      </c>
      <c r="O89" s="154">
        <f t="shared" si="2"/>
        <v>24</v>
      </c>
      <c r="P89" s="152">
        <v>350</v>
      </c>
    </row>
    <row r="90" spans="1:22" ht="30" x14ac:dyDescent="0.25">
      <c r="A90" s="862"/>
      <c r="B90" s="865"/>
      <c r="C90" s="201" t="s">
        <v>1351</v>
      </c>
      <c r="D90" s="8" t="s">
        <v>78</v>
      </c>
      <c r="E90" s="183">
        <v>12</v>
      </c>
      <c r="F90" s="183"/>
      <c r="G90" s="183"/>
      <c r="H90" s="183"/>
      <c r="I90" s="155">
        <f t="shared" si="0"/>
        <v>12</v>
      </c>
      <c r="J90" s="183">
        <v>48</v>
      </c>
      <c r="K90" s="183"/>
      <c r="L90" s="183"/>
      <c r="M90" s="183"/>
      <c r="N90" s="153">
        <f t="shared" si="1"/>
        <v>48</v>
      </c>
      <c r="O90" s="154">
        <f t="shared" si="2"/>
        <v>60</v>
      </c>
      <c r="P90" s="152">
        <v>400</v>
      </c>
    </row>
    <row r="91" spans="1:22" x14ac:dyDescent="0.25">
      <c r="A91" s="862"/>
      <c r="B91" s="865"/>
      <c r="C91" s="201" t="s">
        <v>230</v>
      </c>
      <c r="D91" s="8" t="s">
        <v>37</v>
      </c>
      <c r="E91" s="202">
        <v>50</v>
      </c>
      <c r="F91" s="183"/>
      <c r="G91" s="183"/>
      <c r="H91" s="183"/>
      <c r="I91" s="155">
        <f t="shared" si="0"/>
        <v>50</v>
      </c>
      <c r="J91" s="183">
        <v>90</v>
      </c>
      <c r="K91" s="183"/>
      <c r="L91" s="203"/>
      <c r="M91" s="183"/>
      <c r="N91" s="153">
        <f t="shared" si="1"/>
        <v>90</v>
      </c>
      <c r="O91" s="154">
        <f t="shared" si="2"/>
        <v>140</v>
      </c>
      <c r="P91" s="152">
        <v>28</v>
      </c>
    </row>
    <row r="92" spans="1:22" x14ac:dyDescent="0.25">
      <c r="A92" s="862"/>
      <c r="B92" s="865"/>
      <c r="C92" s="201" t="s">
        <v>231</v>
      </c>
      <c r="D92" s="8" t="s">
        <v>37</v>
      </c>
      <c r="E92" s="202"/>
      <c r="F92" s="183"/>
      <c r="G92" s="183"/>
      <c r="H92" s="183"/>
      <c r="I92" s="155">
        <f t="shared" si="0"/>
        <v>0</v>
      </c>
      <c r="J92" s="183"/>
      <c r="K92" s="183"/>
      <c r="L92" s="203">
        <v>50</v>
      </c>
      <c r="M92" s="183"/>
      <c r="N92" s="153">
        <f t="shared" si="1"/>
        <v>50</v>
      </c>
      <c r="O92" s="154">
        <f t="shared" si="2"/>
        <v>50</v>
      </c>
      <c r="P92" s="152">
        <v>35.200000000000003</v>
      </c>
    </row>
    <row r="93" spans="1:22" x14ac:dyDescent="0.25">
      <c r="A93" s="862"/>
      <c r="B93" s="865"/>
      <c r="C93" s="201" t="s">
        <v>232</v>
      </c>
      <c r="D93" s="8" t="s">
        <v>37</v>
      </c>
      <c r="E93" s="202">
        <v>100</v>
      </c>
      <c r="F93" s="183"/>
      <c r="G93" s="183"/>
      <c r="H93" s="183"/>
      <c r="I93" s="155">
        <f t="shared" si="0"/>
        <v>100</v>
      </c>
      <c r="J93" s="183">
        <v>180</v>
      </c>
      <c r="K93" s="183"/>
      <c r="L93" s="203"/>
      <c r="M93" s="183"/>
      <c r="N93" s="153">
        <f t="shared" si="1"/>
        <v>180</v>
      </c>
      <c r="O93" s="154">
        <f t="shared" si="2"/>
        <v>280</v>
      </c>
      <c r="P93" s="152">
        <v>67</v>
      </c>
    </row>
    <row r="94" spans="1:22" x14ac:dyDescent="0.25">
      <c r="A94" s="863"/>
      <c r="B94" s="866"/>
      <c r="C94" s="201" t="s">
        <v>233</v>
      </c>
      <c r="D94" s="8" t="s">
        <v>37</v>
      </c>
      <c r="E94" s="183"/>
      <c r="F94" s="183"/>
      <c r="G94" s="183"/>
      <c r="H94" s="183"/>
      <c r="I94" s="155">
        <f t="shared" ref="I94:I101" si="3">E94+F94+G94+H94</f>
        <v>0</v>
      </c>
      <c r="J94" s="183"/>
      <c r="K94" s="183"/>
      <c r="L94" s="203"/>
      <c r="M94" s="183"/>
      <c r="N94" s="153">
        <f t="shared" ref="N94:N101" si="4">J94+K94+L94+M94</f>
        <v>0</v>
      </c>
      <c r="O94" s="154">
        <f t="shared" ref="O94:O157" si="5">I94+N94</f>
        <v>0</v>
      </c>
      <c r="P94" s="180"/>
    </row>
    <row r="95" spans="1:22" ht="30" x14ac:dyDescent="0.25">
      <c r="A95" s="861">
        <v>7</v>
      </c>
      <c r="B95" s="864" t="s">
        <v>1352</v>
      </c>
      <c r="C95" s="204" t="s">
        <v>1353</v>
      </c>
      <c r="D95" s="8" t="s">
        <v>78</v>
      </c>
      <c r="E95" s="183">
        <v>1</v>
      </c>
      <c r="F95" s="183"/>
      <c r="G95" s="183"/>
      <c r="H95" s="183"/>
      <c r="I95" s="155">
        <f t="shared" si="3"/>
        <v>1</v>
      </c>
      <c r="J95" s="183">
        <v>8</v>
      </c>
      <c r="K95" s="183"/>
      <c r="L95" s="183"/>
      <c r="M95" s="183"/>
      <c r="N95" s="153">
        <f t="shared" si="4"/>
        <v>8</v>
      </c>
      <c r="O95" s="154">
        <f t="shared" si="5"/>
        <v>9</v>
      </c>
      <c r="P95" s="152">
        <v>250</v>
      </c>
    </row>
    <row r="96" spans="1:22" ht="30" x14ac:dyDescent="0.25">
      <c r="A96" s="862"/>
      <c r="B96" s="865"/>
      <c r="C96" s="204" t="s">
        <v>1354</v>
      </c>
      <c r="D96" s="8" t="s">
        <v>78</v>
      </c>
      <c r="E96" s="183">
        <v>2</v>
      </c>
      <c r="F96" s="183"/>
      <c r="G96" s="183"/>
      <c r="H96" s="183"/>
      <c r="I96" s="155">
        <f t="shared" si="3"/>
        <v>2</v>
      </c>
      <c r="J96" s="183">
        <v>12</v>
      </c>
      <c r="K96" s="183"/>
      <c r="L96" s="183"/>
      <c r="M96" s="183"/>
      <c r="N96" s="153">
        <f t="shared" si="4"/>
        <v>12</v>
      </c>
      <c r="O96" s="154">
        <f t="shared" si="5"/>
        <v>14</v>
      </c>
      <c r="P96" s="152">
        <v>320</v>
      </c>
    </row>
    <row r="97" spans="1:16" x14ac:dyDescent="0.25">
      <c r="A97" s="862"/>
      <c r="B97" s="865"/>
      <c r="C97" s="201" t="s">
        <v>1355</v>
      </c>
      <c r="D97" s="8" t="s">
        <v>37</v>
      </c>
      <c r="E97" s="183">
        <v>2</v>
      </c>
      <c r="F97" s="183"/>
      <c r="G97" s="183"/>
      <c r="H97" s="183"/>
      <c r="I97" s="155">
        <f t="shared" si="3"/>
        <v>2</v>
      </c>
      <c r="J97" s="183">
        <v>2</v>
      </c>
      <c r="K97" s="183"/>
      <c r="L97" s="183"/>
      <c r="M97" s="183"/>
      <c r="N97" s="153">
        <f t="shared" si="4"/>
        <v>2</v>
      </c>
      <c r="O97" s="154">
        <f t="shared" si="5"/>
        <v>4</v>
      </c>
      <c r="P97" s="180">
        <v>200</v>
      </c>
    </row>
    <row r="98" spans="1:16" x14ac:dyDescent="0.25">
      <c r="A98" s="862"/>
      <c r="B98" s="865"/>
      <c r="C98" s="201" t="s">
        <v>227</v>
      </c>
      <c r="D98" s="8" t="s">
        <v>37</v>
      </c>
      <c r="E98" s="202">
        <v>48</v>
      </c>
      <c r="F98" s="183"/>
      <c r="G98" s="183"/>
      <c r="H98" s="183"/>
      <c r="I98" s="155">
        <f t="shared" si="3"/>
        <v>48</v>
      </c>
      <c r="J98" s="183">
        <v>120</v>
      </c>
      <c r="K98" s="183"/>
      <c r="L98" s="203"/>
      <c r="M98" s="183"/>
      <c r="N98" s="153">
        <f t="shared" si="4"/>
        <v>120</v>
      </c>
      <c r="O98" s="154">
        <f t="shared" si="5"/>
        <v>168</v>
      </c>
      <c r="P98" s="180">
        <v>77.02</v>
      </c>
    </row>
    <row r="99" spans="1:16" x14ac:dyDescent="0.25">
      <c r="A99" s="862"/>
      <c r="B99" s="865"/>
      <c r="C99" s="201" t="s">
        <v>228</v>
      </c>
      <c r="D99" s="8" t="s">
        <v>37</v>
      </c>
      <c r="E99" s="202">
        <v>20</v>
      </c>
      <c r="F99" s="183"/>
      <c r="G99" s="183"/>
      <c r="H99" s="183"/>
      <c r="I99" s="155">
        <f t="shared" si="3"/>
        <v>20</v>
      </c>
      <c r="J99" s="183">
        <v>30</v>
      </c>
      <c r="K99" s="183"/>
      <c r="L99" s="203"/>
      <c r="M99" s="183"/>
      <c r="N99" s="153">
        <f t="shared" si="4"/>
        <v>30</v>
      </c>
      <c r="O99" s="154">
        <f t="shared" si="5"/>
        <v>50</v>
      </c>
      <c r="P99" s="180">
        <v>61.04</v>
      </c>
    </row>
    <row r="100" spans="1:16" x14ac:dyDescent="0.25">
      <c r="A100" s="862"/>
      <c r="B100" s="865"/>
      <c r="C100" s="201" t="s">
        <v>255</v>
      </c>
      <c r="D100" s="8" t="s">
        <v>37</v>
      </c>
      <c r="E100" s="202">
        <v>8</v>
      </c>
      <c r="F100" s="183"/>
      <c r="G100" s="183"/>
      <c r="H100" s="183"/>
      <c r="I100" s="155">
        <f t="shared" si="3"/>
        <v>8</v>
      </c>
      <c r="J100" s="183">
        <v>24</v>
      </c>
      <c r="K100" s="183"/>
      <c r="L100" s="203"/>
      <c r="M100" s="183"/>
      <c r="N100" s="153">
        <f t="shared" si="4"/>
        <v>24</v>
      </c>
      <c r="O100" s="154">
        <f t="shared" si="5"/>
        <v>32</v>
      </c>
      <c r="P100" s="152">
        <v>55</v>
      </c>
    </row>
    <row r="101" spans="1:16" x14ac:dyDescent="0.25">
      <c r="A101" s="863"/>
      <c r="B101" s="866"/>
      <c r="C101" s="205" t="s">
        <v>243</v>
      </c>
      <c r="D101" s="206" t="s">
        <v>37</v>
      </c>
      <c r="E101" s="207">
        <v>12</v>
      </c>
      <c r="F101" s="208"/>
      <c r="G101" s="208"/>
      <c r="H101" s="208"/>
      <c r="I101" s="209">
        <f t="shared" si="3"/>
        <v>12</v>
      </c>
      <c r="J101" s="208">
        <v>130</v>
      </c>
      <c r="K101" s="208"/>
      <c r="L101" s="196"/>
      <c r="M101" s="208"/>
      <c r="N101" s="210">
        <f t="shared" si="4"/>
        <v>130</v>
      </c>
      <c r="O101" s="145">
        <f t="shared" si="5"/>
        <v>142</v>
      </c>
      <c r="P101" s="87">
        <v>16.37</v>
      </c>
    </row>
    <row r="102" spans="1:16" ht="90.75" customHeight="1" x14ac:dyDescent="0.25">
      <c r="A102" s="859">
        <v>8</v>
      </c>
      <c r="B102" s="860" t="s">
        <v>1356</v>
      </c>
      <c r="C102" s="204" t="s">
        <v>2092</v>
      </c>
      <c r="D102" s="8" t="s">
        <v>37</v>
      </c>
      <c r="E102" s="183"/>
      <c r="F102" s="183"/>
      <c r="G102" s="183"/>
      <c r="H102" s="183"/>
      <c r="I102" s="211">
        <v>1500</v>
      </c>
      <c r="J102" s="183"/>
      <c r="K102" s="183"/>
      <c r="L102" s="183"/>
      <c r="M102" s="183"/>
      <c r="N102" s="212">
        <v>3000</v>
      </c>
      <c r="O102" s="154">
        <f t="shared" si="5"/>
        <v>4500</v>
      </c>
      <c r="P102" s="176">
        <v>0.1</v>
      </c>
    </row>
    <row r="103" spans="1:16" x14ac:dyDescent="0.25">
      <c r="A103" s="859"/>
      <c r="B103" s="860"/>
      <c r="C103" s="204" t="s">
        <v>2093</v>
      </c>
      <c r="D103" s="8" t="s">
        <v>37</v>
      </c>
      <c r="E103" s="183"/>
      <c r="F103" s="183"/>
      <c r="G103" s="183"/>
      <c r="H103" s="183"/>
      <c r="I103" s="211">
        <v>200</v>
      </c>
      <c r="J103" s="183"/>
      <c r="K103" s="183"/>
      <c r="L103" s="183"/>
      <c r="M103" s="183"/>
      <c r="N103" s="212">
        <v>300</v>
      </c>
      <c r="O103" s="154">
        <f t="shared" si="5"/>
        <v>500</v>
      </c>
      <c r="P103" s="176">
        <v>0.66</v>
      </c>
    </row>
    <row r="104" spans="1:16" x14ac:dyDescent="0.25">
      <c r="A104" s="859"/>
      <c r="B104" s="860"/>
      <c r="C104" s="204" t="s">
        <v>2094</v>
      </c>
      <c r="D104" s="883" t="s">
        <v>37</v>
      </c>
      <c r="E104" s="183"/>
      <c r="F104" s="183"/>
      <c r="G104" s="183"/>
      <c r="H104" s="183"/>
      <c r="I104" s="884">
        <v>60</v>
      </c>
      <c r="J104" s="183"/>
      <c r="K104" s="183"/>
      <c r="L104" s="183"/>
      <c r="M104" s="183"/>
      <c r="N104" s="885">
        <v>85</v>
      </c>
      <c r="O104" s="886">
        <f t="shared" si="5"/>
        <v>145</v>
      </c>
      <c r="P104" s="836">
        <v>9.9600000000000009</v>
      </c>
    </row>
    <row r="105" spans="1:16" x14ac:dyDescent="0.25">
      <c r="A105" s="859"/>
      <c r="B105" s="860"/>
      <c r="C105" s="204" t="s">
        <v>2095</v>
      </c>
      <c r="D105" s="883"/>
      <c r="E105" s="183"/>
      <c r="F105" s="183"/>
      <c r="G105" s="183"/>
      <c r="H105" s="183"/>
      <c r="I105" s="884"/>
      <c r="J105" s="183"/>
      <c r="K105" s="183"/>
      <c r="L105" s="183"/>
      <c r="M105" s="183"/>
      <c r="N105" s="885"/>
      <c r="O105" s="887"/>
      <c r="P105" s="836"/>
    </row>
    <row r="106" spans="1:16" x14ac:dyDescent="0.25">
      <c r="A106" s="859"/>
      <c r="B106" s="860"/>
      <c r="C106" s="204" t="s">
        <v>2096</v>
      </c>
      <c r="D106" s="8" t="s">
        <v>37</v>
      </c>
      <c r="E106" s="183"/>
      <c r="F106" s="183"/>
      <c r="G106" s="183"/>
      <c r="H106" s="183"/>
      <c r="I106" s="211">
        <v>20</v>
      </c>
      <c r="J106" s="183"/>
      <c r="K106" s="183"/>
      <c r="L106" s="183"/>
      <c r="M106" s="183"/>
      <c r="N106" s="212">
        <v>40</v>
      </c>
      <c r="O106" s="154">
        <f t="shared" si="5"/>
        <v>60</v>
      </c>
      <c r="P106" s="176">
        <v>19.850000000000001</v>
      </c>
    </row>
    <row r="107" spans="1:16" x14ac:dyDescent="0.25">
      <c r="A107" s="859"/>
      <c r="B107" s="860"/>
      <c r="C107" s="204" t="s">
        <v>2097</v>
      </c>
      <c r="D107" s="8" t="s">
        <v>37</v>
      </c>
      <c r="E107" s="183"/>
      <c r="F107" s="183"/>
      <c r="G107" s="183"/>
      <c r="H107" s="183"/>
      <c r="I107" s="211">
        <v>10</v>
      </c>
      <c r="J107" s="183"/>
      <c r="K107" s="183"/>
      <c r="L107" s="183"/>
      <c r="M107" s="183"/>
      <c r="N107" s="212">
        <v>20</v>
      </c>
      <c r="O107" s="154">
        <f t="shared" si="5"/>
        <v>30</v>
      </c>
      <c r="P107" s="176">
        <v>15</v>
      </c>
    </row>
    <row r="108" spans="1:16" x14ac:dyDescent="0.25">
      <c r="A108" s="859"/>
      <c r="B108" s="860"/>
      <c r="C108" s="204" t="s">
        <v>2098</v>
      </c>
      <c r="D108" s="8" t="s">
        <v>37</v>
      </c>
      <c r="E108" s="183"/>
      <c r="F108" s="183"/>
      <c r="G108" s="183"/>
      <c r="H108" s="183"/>
      <c r="I108" s="211">
        <v>10</v>
      </c>
      <c r="J108" s="183"/>
      <c r="K108" s="183"/>
      <c r="L108" s="183"/>
      <c r="M108" s="183"/>
      <c r="N108" s="212">
        <v>18</v>
      </c>
      <c r="O108" s="154">
        <f t="shared" si="5"/>
        <v>28</v>
      </c>
      <c r="P108" s="176">
        <v>10</v>
      </c>
    </row>
    <row r="109" spans="1:16" x14ac:dyDescent="0.25">
      <c r="A109" s="859"/>
      <c r="B109" s="860"/>
      <c r="C109" s="204" t="s">
        <v>2099</v>
      </c>
      <c r="D109" s="8" t="s">
        <v>37</v>
      </c>
      <c r="E109" s="183"/>
      <c r="F109" s="183"/>
      <c r="G109" s="183"/>
      <c r="H109" s="183"/>
      <c r="I109" s="211">
        <v>5</v>
      </c>
      <c r="J109" s="183"/>
      <c r="K109" s="183"/>
      <c r="L109" s="183"/>
      <c r="M109" s="183"/>
      <c r="N109" s="212">
        <v>15</v>
      </c>
      <c r="O109" s="154">
        <f t="shared" si="5"/>
        <v>20</v>
      </c>
      <c r="P109" s="176">
        <v>34.9</v>
      </c>
    </row>
    <row r="110" spans="1:16" x14ac:dyDescent="0.25">
      <c r="A110" s="859"/>
      <c r="B110" s="860"/>
      <c r="C110" s="204" t="s">
        <v>2100</v>
      </c>
      <c r="D110" s="8" t="s">
        <v>37</v>
      </c>
      <c r="E110" s="183"/>
      <c r="F110" s="183"/>
      <c r="G110" s="183"/>
      <c r="H110" s="183"/>
      <c r="I110" s="211">
        <v>5</v>
      </c>
      <c r="J110" s="183"/>
      <c r="K110" s="183"/>
      <c r="L110" s="183"/>
      <c r="M110" s="183"/>
      <c r="N110" s="212">
        <v>15</v>
      </c>
      <c r="O110" s="154">
        <f t="shared" si="5"/>
        <v>20</v>
      </c>
      <c r="P110" s="176">
        <v>6.53</v>
      </c>
    </row>
    <row r="111" spans="1:16" x14ac:dyDescent="0.25">
      <c r="A111" s="859"/>
      <c r="B111" s="860"/>
      <c r="C111" s="204" t="s">
        <v>2101</v>
      </c>
      <c r="D111" s="8" t="s">
        <v>37</v>
      </c>
      <c r="E111" s="183"/>
      <c r="F111" s="183"/>
      <c r="G111" s="183"/>
      <c r="H111" s="183"/>
      <c r="I111" s="211">
        <v>10</v>
      </c>
      <c r="J111" s="183"/>
      <c r="K111" s="183"/>
      <c r="L111" s="183"/>
      <c r="M111" s="183"/>
      <c r="N111" s="212">
        <v>30</v>
      </c>
      <c r="O111" s="154">
        <f t="shared" si="5"/>
        <v>40</v>
      </c>
      <c r="P111" s="176">
        <v>20</v>
      </c>
    </row>
    <row r="112" spans="1:16" ht="30" x14ac:dyDescent="0.25">
      <c r="A112" s="859"/>
      <c r="B112" s="860"/>
      <c r="C112" s="204" t="s">
        <v>2102</v>
      </c>
      <c r="D112" s="8" t="s">
        <v>37</v>
      </c>
      <c r="E112" s="183"/>
      <c r="F112" s="183"/>
      <c r="G112" s="183"/>
      <c r="H112" s="183"/>
      <c r="I112" s="211">
        <v>5</v>
      </c>
      <c r="J112" s="183"/>
      <c r="K112" s="183"/>
      <c r="L112" s="183"/>
      <c r="M112" s="183"/>
      <c r="N112" s="212">
        <v>10</v>
      </c>
      <c r="O112" s="154">
        <f t="shared" si="5"/>
        <v>15</v>
      </c>
      <c r="P112" s="176">
        <v>5</v>
      </c>
    </row>
    <row r="113" spans="1:16" x14ac:dyDescent="0.25">
      <c r="A113" s="859"/>
      <c r="B113" s="860"/>
      <c r="C113" s="204" t="s">
        <v>2103</v>
      </c>
      <c r="D113" s="8" t="s">
        <v>37</v>
      </c>
      <c r="E113" s="183"/>
      <c r="F113" s="183"/>
      <c r="G113" s="183"/>
      <c r="H113" s="183"/>
      <c r="I113" s="211">
        <v>15</v>
      </c>
      <c r="J113" s="183"/>
      <c r="K113" s="183"/>
      <c r="L113" s="183"/>
      <c r="M113" s="183"/>
      <c r="N113" s="212">
        <v>40</v>
      </c>
      <c r="O113" s="154">
        <f t="shared" si="5"/>
        <v>55</v>
      </c>
      <c r="P113" s="176">
        <v>3.5</v>
      </c>
    </row>
    <row r="114" spans="1:16" x14ac:dyDescent="0.25">
      <c r="A114" s="859"/>
      <c r="B114" s="860"/>
      <c r="C114" s="204" t="s">
        <v>2104</v>
      </c>
      <c r="D114" s="8" t="s">
        <v>37</v>
      </c>
      <c r="E114" s="183"/>
      <c r="F114" s="183"/>
      <c r="G114" s="183"/>
      <c r="H114" s="183"/>
      <c r="I114" s="211">
        <v>5</v>
      </c>
      <c r="J114" s="183"/>
      <c r="K114" s="183"/>
      <c r="L114" s="183"/>
      <c r="M114" s="183"/>
      <c r="N114" s="212">
        <v>10</v>
      </c>
      <c r="O114" s="154">
        <f t="shared" si="5"/>
        <v>15</v>
      </c>
      <c r="P114" s="176">
        <v>10</v>
      </c>
    </row>
    <row r="115" spans="1:16" x14ac:dyDescent="0.25">
      <c r="A115" s="859"/>
      <c r="B115" s="860"/>
      <c r="C115" s="204" t="s">
        <v>2105</v>
      </c>
      <c r="D115" s="8" t="s">
        <v>37</v>
      </c>
      <c r="E115" s="183"/>
      <c r="F115" s="183"/>
      <c r="G115" s="183"/>
      <c r="H115" s="183"/>
      <c r="I115" s="211">
        <v>5</v>
      </c>
      <c r="J115" s="183"/>
      <c r="K115" s="183"/>
      <c r="L115" s="183"/>
      <c r="M115" s="183"/>
      <c r="N115" s="212">
        <v>15</v>
      </c>
      <c r="O115" s="154">
        <f t="shared" si="5"/>
        <v>20</v>
      </c>
      <c r="P115" s="176">
        <v>45</v>
      </c>
    </row>
    <row r="116" spans="1:16" ht="30" x14ac:dyDescent="0.25">
      <c r="A116" s="859"/>
      <c r="B116" s="860"/>
      <c r="C116" s="204" t="s">
        <v>2106</v>
      </c>
      <c r="D116" s="8" t="s">
        <v>37</v>
      </c>
      <c r="E116" s="183"/>
      <c r="F116" s="183"/>
      <c r="G116" s="183"/>
      <c r="H116" s="183"/>
      <c r="I116" s="211">
        <v>5</v>
      </c>
      <c r="J116" s="183"/>
      <c r="K116" s="183"/>
      <c r="L116" s="183"/>
      <c r="M116" s="183"/>
      <c r="N116" s="212">
        <v>15</v>
      </c>
      <c r="O116" s="154">
        <f t="shared" si="5"/>
        <v>20</v>
      </c>
      <c r="P116" s="176">
        <v>200</v>
      </c>
    </row>
    <row r="117" spans="1:16" x14ac:dyDescent="0.25">
      <c r="A117" s="859"/>
      <c r="B117" s="860"/>
      <c r="C117" s="204" t="s">
        <v>2107</v>
      </c>
      <c r="D117" s="8" t="s">
        <v>37</v>
      </c>
      <c r="E117" s="183"/>
      <c r="F117" s="183"/>
      <c r="G117" s="183"/>
      <c r="H117" s="183"/>
      <c r="I117" s="211">
        <v>5</v>
      </c>
      <c r="J117" s="183"/>
      <c r="K117" s="183"/>
      <c r="L117" s="183"/>
      <c r="M117" s="183"/>
      <c r="N117" s="212">
        <v>15</v>
      </c>
      <c r="O117" s="154">
        <f t="shared" si="5"/>
        <v>20</v>
      </c>
      <c r="P117" s="176">
        <v>96</v>
      </c>
    </row>
    <row r="118" spans="1:16" x14ac:dyDescent="0.25">
      <c r="A118" s="859"/>
      <c r="B118" s="860"/>
      <c r="C118" s="204" t="s">
        <v>2108</v>
      </c>
      <c r="D118" s="8" t="s">
        <v>37</v>
      </c>
      <c r="E118" s="183"/>
      <c r="F118" s="183"/>
      <c r="G118" s="183"/>
      <c r="H118" s="183"/>
      <c r="I118" s="211">
        <v>5</v>
      </c>
      <c r="J118" s="183"/>
      <c r="K118" s="183"/>
      <c r="L118" s="183"/>
      <c r="M118" s="183"/>
      <c r="N118" s="212">
        <v>15</v>
      </c>
      <c r="O118" s="154">
        <f t="shared" si="5"/>
        <v>20</v>
      </c>
      <c r="P118" s="176">
        <v>96</v>
      </c>
    </row>
    <row r="119" spans="1:16" x14ac:dyDescent="0.25">
      <c r="A119" s="859"/>
      <c r="B119" s="860"/>
      <c r="C119" s="204" t="s">
        <v>2109</v>
      </c>
      <c r="D119" s="8" t="s">
        <v>37</v>
      </c>
      <c r="E119" s="183"/>
      <c r="F119" s="183"/>
      <c r="G119" s="183"/>
      <c r="H119" s="183"/>
      <c r="I119" s="211">
        <v>10</v>
      </c>
      <c r="J119" s="183"/>
      <c r="K119" s="183"/>
      <c r="L119" s="183"/>
      <c r="M119" s="183"/>
      <c r="N119" s="212">
        <v>25</v>
      </c>
      <c r="O119" s="154">
        <f t="shared" si="5"/>
        <v>35</v>
      </c>
      <c r="P119" s="176">
        <v>14</v>
      </c>
    </row>
    <row r="120" spans="1:16" x14ac:dyDescent="0.25">
      <c r="A120" s="859"/>
      <c r="B120" s="860"/>
      <c r="C120" s="204" t="s">
        <v>2110</v>
      </c>
      <c r="D120" s="8" t="s">
        <v>37</v>
      </c>
      <c r="E120" s="183"/>
      <c r="F120" s="183"/>
      <c r="G120" s="183"/>
      <c r="H120" s="183"/>
      <c r="I120" s="211">
        <v>10</v>
      </c>
      <c r="J120" s="183"/>
      <c r="K120" s="183"/>
      <c r="L120" s="183"/>
      <c r="M120" s="183"/>
      <c r="N120" s="212">
        <v>25</v>
      </c>
      <c r="O120" s="154">
        <f t="shared" si="5"/>
        <v>35</v>
      </c>
      <c r="P120" s="176">
        <v>15</v>
      </c>
    </row>
    <row r="121" spans="1:16" s="219" customFormat="1" ht="30" x14ac:dyDescent="0.25">
      <c r="A121" s="859"/>
      <c r="B121" s="860"/>
      <c r="C121" s="213" t="s">
        <v>2111</v>
      </c>
      <c r="D121" s="214" t="s">
        <v>37</v>
      </c>
      <c r="E121" s="215"/>
      <c r="F121" s="215"/>
      <c r="G121" s="215"/>
      <c r="H121" s="215"/>
      <c r="I121" s="216">
        <v>10</v>
      </c>
      <c r="J121" s="215"/>
      <c r="K121" s="215"/>
      <c r="L121" s="215"/>
      <c r="M121" s="215"/>
      <c r="N121" s="217">
        <v>25</v>
      </c>
      <c r="O121" s="218">
        <f t="shared" si="5"/>
        <v>35</v>
      </c>
      <c r="P121" s="214">
        <v>99.99</v>
      </c>
    </row>
    <row r="122" spans="1:16" s="219" customFormat="1" x14ac:dyDescent="0.25">
      <c r="A122" s="859"/>
      <c r="B122" s="860"/>
      <c r="C122" s="213" t="s">
        <v>2112</v>
      </c>
      <c r="D122" s="214" t="s">
        <v>37</v>
      </c>
      <c r="E122" s="215"/>
      <c r="F122" s="215"/>
      <c r="G122" s="215"/>
      <c r="H122" s="215"/>
      <c r="I122" s="216">
        <v>5</v>
      </c>
      <c r="J122" s="215"/>
      <c r="K122" s="215"/>
      <c r="L122" s="215"/>
      <c r="M122" s="215"/>
      <c r="N122" s="217">
        <v>15</v>
      </c>
      <c r="O122" s="218">
        <f t="shared" si="5"/>
        <v>20</v>
      </c>
      <c r="P122" s="214">
        <v>45</v>
      </c>
    </row>
    <row r="123" spans="1:16" s="219" customFormat="1" x14ac:dyDescent="0.25">
      <c r="A123" s="859"/>
      <c r="B123" s="860"/>
      <c r="C123" s="213" t="s">
        <v>2113</v>
      </c>
      <c r="D123" s="214" t="s">
        <v>37</v>
      </c>
      <c r="E123" s="215"/>
      <c r="F123" s="215"/>
      <c r="G123" s="215"/>
      <c r="H123" s="215"/>
      <c r="I123" s="216">
        <v>5</v>
      </c>
      <c r="J123" s="215"/>
      <c r="K123" s="215"/>
      <c r="L123" s="215"/>
      <c r="M123" s="215"/>
      <c r="N123" s="217">
        <v>15</v>
      </c>
      <c r="O123" s="218">
        <f t="shared" si="5"/>
        <v>20</v>
      </c>
      <c r="P123" s="214">
        <v>65</v>
      </c>
    </row>
    <row r="124" spans="1:16" ht="30" x14ac:dyDescent="0.25">
      <c r="A124" s="859"/>
      <c r="B124" s="860"/>
      <c r="C124" s="204" t="s">
        <v>2114</v>
      </c>
      <c r="D124" s="8" t="s">
        <v>37</v>
      </c>
      <c r="E124" s="183"/>
      <c r="F124" s="183"/>
      <c r="G124" s="183"/>
      <c r="H124" s="183"/>
      <c r="I124" s="211">
        <v>5</v>
      </c>
      <c r="J124" s="183"/>
      <c r="K124" s="183"/>
      <c r="L124" s="183"/>
      <c r="M124" s="183"/>
      <c r="N124" s="212">
        <v>15</v>
      </c>
      <c r="O124" s="154">
        <f t="shared" si="5"/>
        <v>20</v>
      </c>
      <c r="P124" s="176">
        <v>10</v>
      </c>
    </row>
    <row r="125" spans="1:16" x14ac:dyDescent="0.25">
      <c r="A125" s="859"/>
      <c r="B125" s="860"/>
      <c r="C125" s="204" t="s">
        <v>2115</v>
      </c>
      <c r="D125" s="8" t="s">
        <v>37</v>
      </c>
      <c r="E125" s="183"/>
      <c r="F125" s="183"/>
      <c r="G125" s="183"/>
      <c r="H125" s="183"/>
      <c r="I125" s="211">
        <v>5</v>
      </c>
      <c r="J125" s="183"/>
      <c r="K125" s="183"/>
      <c r="L125" s="183"/>
      <c r="M125" s="183"/>
      <c r="N125" s="212">
        <v>15</v>
      </c>
      <c r="O125" s="154">
        <f t="shared" si="5"/>
        <v>20</v>
      </c>
      <c r="P125" s="176">
        <v>10</v>
      </c>
    </row>
    <row r="126" spans="1:16" x14ac:dyDescent="0.25">
      <c r="A126" s="859"/>
      <c r="B126" s="860"/>
      <c r="C126" s="204" t="s">
        <v>2116</v>
      </c>
      <c r="D126" s="8" t="s">
        <v>37</v>
      </c>
      <c r="E126" s="183"/>
      <c r="F126" s="183"/>
      <c r="G126" s="183"/>
      <c r="H126" s="183"/>
      <c r="I126" s="211">
        <v>5</v>
      </c>
      <c r="J126" s="183"/>
      <c r="K126" s="183"/>
      <c r="L126" s="183"/>
      <c r="M126" s="183"/>
      <c r="N126" s="212">
        <v>15</v>
      </c>
      <c r="O126" s="154">
        <f t="shared" si="5"/>
        <v>20</v>
      </c>
      <c r="P126" s="176">
        <v>10</v>
      </c>
    </row>
    <row r="127" spans="1:16" x14ac:dyDescent="0.25">
      <c r="A127" s="859"/>
      <c r="B127" s="860"/>
      <c r="C127" s="204" t="s">
        <v>2117</v>
      </c>
      <c r="D127" s="8" t="s">
        <v>37</v>
      </c>
      <c r="E127" s="183"/>
      <c r="F127" s="183"/>
      <c r="G127" s="183"/>
      <c r="H127" s="183"/>
      <c r="I127" s="211">
        <v>5</v>
      </c>
      <c r="J127" s="183"/>
      <c r="K127" s="183"/>
      <c r="L127" s="183"/>
      <c r="M127" s="183"/>
      <c r="N127" s="212">
        <v>15</v>
      </c>
      <c r="O127" s="154">
        <f t="shared" si="5"/>
        <v>20</v>
      </c>
      <c r="P127" s="176">
        <v>10</v>
      </c>
    </row>
    <row r="128" spans="1:16" ht="30" x14ac:dyDescent="0.25">
      <c r="A128" s="859"/>
      <c r="B128" s="860"/>
      <c r="C128" s="204" t="s">
        <v>2118</v>
      </c>
      <c r="D128" s="8" t="s">
        <v>37</v>
      </c>
      <c r="E128" s="183"/>
      <c r="F128" s="183"/>
      <c r="G128" s="183"/>
      <c r="H128" s="183"/>
      <c r="I128" s="211">
        <v>5</v>
      </c>
      <c r="J128" s="183"/>
      <c r="K128" s="183"/>
      <c r="L128" s="183"/>
      <c r="M128" s="183"/>
      <c r="N128" s="212">
        <v>15</v>
      </c>
      <c r="O128" s="154">
        <f t="shared" si="5"/>
        <v>20</v>
      </c>
      <c r="P128" s="176">
        <v>10</v>
      </c>
    </row>
    <row r="129" spans="1:16" ht="30" x14ac:dyDescent="0.25">
      <c r="A129" s="859"/>
      <c r="B129" s="860"/>
      <c r="C129" s="204" t="s">
        <v>2119</v>
      </c>
      <c r="D129" s="8" t="s">
        <v>37</v>
      </c>
      <c r="E129" s="183"/>
      <c r="F129" s="183"/>
      <c r="G129" s="183"/>
      <c r="H129" s="183"/>
      <c r="I129" s="211">
        <v>10</v>
      </c>
      <c r="J129" s="183"/>
      <c r="K129" s="183"/>
      <c r="L129" s="183"/>
      <c r="M129" s="183"/>
      <c r="N129" s="212">
        <v>25</v>
      </c>
      <c r="O129" s="154">
        <f t="shared" si="5"/>
        <v>35</v>
      </c>
      <c r="P129" s="176">
        <v>15</v>
      </c>
    </row>
    <row r="130" spans="1:16" x14ac:dyDescent="0.25">
      <c r="A130" s="859"/>
      <c r="B130" s="860"/>
      <c r="C130" s="204" t="s">
        <v>2120</v>
      </c>
      <c r="D130" s="8" t="s">
        <v>37</v>
      </c>
      <c r="E130" s="183"/>
      <c r="F130" s="183"/>
      <c r="G130" s="183"/>
      <c r="H130" s="183"/>
      <c r="I130" s="211">
        <v>5</v>
      </c>
      <c r="J130" s="183"/>
      <c r="K130" s="183"/>
      <c r="L130" s="183"/>
      <c r="M130" s="183"/>
      <c r="N130" s="212">
        <v>15</v>
      </c>
      <c r="O130" s="154">
        <f t="shared" si="5"/>
        <v>20</v>
      </c>
      <c r="P130" s="176">
        <v>15</v>
      </c>
    </row>
    <row r="131" spans="1:16" x14ac:dyDescent="0.25">
      <c r="A131" s="859"/>
      <c r="B131" s="860"/>
      <c r="C131" s="204" t="s">
        <v>2121</v>
      </c>
      <c r="D131" s="8" t="s">
        <v>37</v>
      </c>
      <c r="E131" s="183"/>
      <c r="F131" s="183"/>
      <c r="G131" s="183"/>
      <c r="H131" s="183"/>
      <c r="I131" s="211">
        <v>6</v>
      </c>
      <c r="J131" s="183"/>
      <c r="K131" s="183"/>
      <c r="L131" s="183"/>
      <c r="M131" s="183"/>
      <c r="N131" s="212">
        <v>20</v>
      </c>
      <c r="O131" s="154">
        <f t="shared" si="5"/>
        <v>26</v>
      </c>
      <c r="P131" s="176">
        <v>15</v>
      </c>
    </row>
    <row r="132" spans="1:16" x14ac:dyDescent="0.25">
      <c r="A132" s="859"/>
      <c r="B132" s="860"/>
      <c r="C132" s="204" t="s">
        <v>2122</v>
      </c>
      <c r="D132" s="8" t="s">
        <v>37</v>
      </c>
      <c r="E132" s="183"/>
      <c r="F132" s="183"/>
      <c r="G132" s="183"/>
      <c r="H132" s="183"/>
      <c r="I132" s="211">
        <v>15</v>
      </c>
      <c r="J132" s="183"/>
      <c r="K132" s="183"/>
      <c r="L132" s="183"/>
      <c r="M132" s="183"/>
      <c r="N132" s="212">
        <v>45</v>
      </c>
      <c r="O132" s="154">
        <f t="shared" si="5"/>
        <v>60</v>
      </c>
      <c r="P132" s="176">
        <v>36</v>
      </c>
    </row>
    <row r="133" spans="1:16" ht="30" x14ac:dyDescent="0.25">
      <c r="A133" s="859"/>
      <c r="B133" s="860"/>
      <c r="C133" s="204" t="s">
        <v>2123</v>
      </c>
      <c r="D133" s="8" t="s">
        <v>37</v>
      </c>
      <c r="E133" s="183"/>
      <c r="F133" s="183"/>
      <c r="G133" s="183"/>
      <c r="H133" s="183"/>
      <c r="I133" s="211">
        <v>10</v>
      </c>
      <c r="J133" s="183"/>
      <c r="K133" s="183"/>
      <c r="L133" s="183"/>
      <c r="M133" s="183"/>
      <c r="N133" s="212">
        <v>25</v>
      </c>
      <c r="O133" s="154">
        <f t="shared" si="5"/>
        <v>35</v>
      </c>
      <c r="P133" s="176">
        <v>68</v>
      </c>
    </row>
    <row r="134" spans="1:16" s="90" customFormat="1" x14ac:dyDescent="0.25">
      <c r="A134" s="859"/>
      <c r="B134" s="860"/>
      <c r="C134" s="93" t="s">
        <v>2124</v>
      </c>
      <c r="D134" s="888" t="s">
        <v>37</v>
      </c>
      <c r="E134" s="180"/>
      <c r="F134" s="180"/>
      <c r="G134" s="180"/>
      <c r="H134" s="180"/>
      <c r="I134" s="889">
        <v>15</v>
      </c>
      <c r="J134" s="180"/>
      <c r="K134" s="180"/>
      <c r="L134" s="180"/>
      <c r="M134" s="180"/>
      <c r="N134" s="890">
        <v>40</v>
      </c>
      <c r="O134" s="154">
        <f t="shared" si="5"/>
        <v>55</v>
      </c>
      <c r="P134" s="888">
        <v>1.08</v>
      </c>
    </row>
    <row r="135" spans="1:16" s="90" customFormat="1" x14ac:dyDescent="0.25">
      <c r="A135" s="859"/>
      <c r="B135" s="860"/>
      <c r="C135" s="93" t="s">
        <v>2125</v>
      </c>
      <c r="D135" s="888"/>
      <c r="E135" s="180"/>
      <c r="F135" s="180"/>
      <c r="G135" s="180"/>
      <c r="H135" s="180"/>
      <c r="I135" s="889"/>
      <c r="J135" s="180"/>
      <c r="K135" s="180"/>
      <c r="L135" s="180"/>
      <c r="M135" s="180"/>
      <c r="N135" s="890"/>
      <c r="O135" s="154">
        <f t="shared" si="5"/>
        <v>0</v>
      </c>
      <c r="P135" s="888"/>
    </row>
    <row r="136" spans="1:16" s="90" customFormat="1" x14ac:dyDescent="0.25">
      <c r="A136" s="859"/>
      <c r="B136" s="860"/>
      <c r="C136" s="92" t="s">
        <v>2126</v>
      </c>
      <c r="D136" s="176" t="s">
        <v>37</v>
      </c>
      <c r="E136" s="180"/>
      <c r="F136" s="180"/>
      <c r="G136" s="180"/>
      <c r="H136" s="180"/>
      <c r="I136" s="143">
        <v>20</v>
      </c>
      <c r="J136" s="180"/>
      <c r="K136" s="180"/>
      <c r="L136" s="180"/>
      <c r="M136" s="180"/>
      <c r="N136" s="144">
        <v>30</v>
      </c>
      <c r="O136" s="154">
        <f t="shared" si="5"/>
        <v>50</v>
      </c>
      <c r="P136" s="176">
        <v>4.4800000000000004</v>
      </c>
    </row>
    <row r="137" spans="1:16" x14ac:dyDescent="0.25">
      <c r="A137" s="859"/>
      <c r="B137" s="860"/>
      <c r="C137" s="204" t="s">
        <v>2127</v>
      </c>
      <c r="D137" s="8" t="s">
        <v>37</v>
      </c>
      <c r="E137" s="183"/>
      <c r="F137" s="183"/>
      <c r="G137" s="183"/>
      <c r="H137" s="183"/>
      <c r="I137" s="211">
        <v>2</v>
      </c>
      <c r="J137" s="183"/>
      <c r="K137" s="183"/>
      <c r="L137" s="183"/>
      <c r="M137" s="183"/>
      <c r="N137" s="212">
        <v>2</v>
      </c>
      <c r="O137" s="154">
        <f t="shared" si="5"/>
        <v>4</v>
      </c>
      <c r="P137" s="176">
        <v>459.92</v>
      </c>
    </row>
    <row r="138" spans="1:16" x14ac:dyDescent="0.25">
      <c r="A138" s="859"/>
      <c r="B138" s="860"/>
      <c r="C138" s="204" t="s">
        <v>2128</v>
      </c>
      <c r="D138" s="8" t="s">
        <v>37</v>
      </c>
      <c r="E138" s="183"/>
      <c r="F138" s="183"/>
      <c r="G138" s="183"/>
      <c r="H138" s="183"/>
      <c r="I138" s="211">
        <v>1</v>
      </c>
      <c r="J138" s="183"/>
      <c r="K138" s="183"/>
      <c r="L138" s="183"/>
      <c r="M138" s="183"/>
      <c r="N138" s="212">
        <v>1</v>
      </c>
      <c r="O138" s="154">
        <f t="shared" si="5"/>
        <v>2</v>
      </c>
      <c r="P138" s="176">
        <v>6700</v>
      </c>
    </row>
    <row r="139" spans="1:16" x14ac:dyDescent="0.25">
      <c r="A139" s="859"/>
      <c r="B139" s="860"/>
      <c r="C139" s="204" t="s">
        <v>2129</v>
      </c>
      <c r="D139" s="8" t="s">
        <v>37</v>
      </c>
      <c r="E139" s="183"/>
      <c r="F139" s="183"/>
      <c r="G139" s="183"/>
      <c r="H139" s="183"/>
      <c r="I139" s="211">
        <v>6</v>
      </c>
      <c r="J139" s="183"/>
      <c r="K139" s="183"/>
      <c r="L139" s="183"/>
      <c r="M139" s="183"/>
      <c r="N139" s="212">
        <v>5</v>
      </c>
      <c r="O139" s="154">
        <f t="shared" si="5"/>
        <v>11</v>
      </c>
      <c r="P139" s="176">
        <v>246.15</v>
      </c>
    </row>
    <row r="140" spans="1:16" x14ac:dyDescent="0.25">
      <c r="A140" s="859"/>
      <c r="B140" s="860"/>
      <c r="C140" s="204" t="s">
        <v>2130</v>
      </c>
      <c r="D140" s="8" t="s">
        <v>37</v>
      </c>
      <c r="E140" s="183"/>
      <c r="F140" s="183"/>
      <c r="G140" s="183"/>
      <c r="H140" s="183"/>
      <c r="I140" s="211">
        <v>0</v>
      </c>
      <c r="J140" s="183"/>
      <c r="K140" s="183"/>
      <c r="L140" s="183"/>
      <c r="M140" s="183"/>
      <c r="N140" s="212">
        <v>1</v>
      </c>
      <c r="O140" s="154">
        <f t="shared" si="5"/>
        <v>1</v>
      </c>
      <c r="P140" s="176">
        <v>2765.09</v>
      </c>
    </row>
    <row r="141" spans="1:16" ht="45" x14ac:dyDescent="0.25">
      <c r="A141" s="859"/>
      <c r="B141" s="860"/>
      <c r="C141" s="204" t="s">
        <v>2131</v>
      </c>
      <c r="D141" s="8" t="s">
        <v>37</v>
      </c>
      <c r="E141" s="183"/>
      <c r="F141" s="183"/>
      <c r="G141" s="183"/>
      <c r="H141" s="183"/>
      <c r="I141" s="211">
        <v>10</v>
      </c>
      <c r="J141" s="183"/>
      <c r="K141" s="183"/>
      <c r="L141" s="183"/>
      <c r="M141" s="183"/>
      <c r="N141" s="212">
        <v>30</v>
      </c>
      <c r="O141" s="154">
        <f t="shared" si="5"/>
        <v>40</v>
      </c>
      <c r="P141" s="176">
        <v>8.31</v>
      </c>
    </row>
    <row r="142" spans="1:16" ht="30" x14ac:dyDescent="0.25">
      <c r="A142" s="859"/>
      <c r="B142" s="860"/>
      <c r="C142" s="204" t="s">
        <v>2132</v>
      </c>
      <c r="D142" s="8" t="s">
        <v>37</v>
      </c>
      <c r="E142" s="183"/>
      <c r="F142" s="183"/>
      <c r="G142" s="183"/>
      <c r="H142" s="183"/>
      <c r="I142" s="211">
        <v>0</v>
      </c>
      <c r="J142" s="183"/>
      <c r="K142" s="183"/>
      <c r="L142" s="183"/>
      <c r="M142" s="183"/>
      <c r="N142" s="212">
        <v>1</v>
      </c>
      <c r="O142" s="154">
        <f t="shared" si="5"/>
        <v>1</v>
      </c>
      <c r="P142" s="176">
        <v>1962.12</v>
      </c>
    </row>
    <row r="143" spans="1:16" ht="45" x14ac:dyDescent="0.25">
      <c r="A143" s="859"/>
      <c r="B143" s="860"/>
      <c r="C143" s="204" t="s">
        <v>2133</v>
      </c>
      <c r="D143" s="8" t="s">
        <v>37</v>
      </c>
      <c r="E143" s="183"/>
      <c r="F143" s="183"/>
      <c r="G143" s="183"/>
      <c r="H143" s="183"/>
      <c r="I143" s="211">
        <v>1</v>
      </c>
      <c r="J143" s="183"/>
      <c r="K143" s="183"/>
      <c r="L143" s="183"/>
      <c r="M143" s="183"/>
      <c r="N143" s="212">
        <v>0</v>
      </c>
      <c r="O143" s="154">
        <f t="shared" si="5"/>
        <v>1</v>
      </c>
      <c r="P143" s="176">
        <v>436.54</v>
      </c>
    </row>
    <row r="144" spans="1:16" ht="30" x14ac:dyDescent="0.25">
      <c r="A144" s="859"/>
      <c r="B144" s="860"/>
      <c r="C144" s="204" t="s">
        <v>2134</v>
      </c>
      <c r="D144" s="8" t="s">
        <v>37</v>
      </c>
      <c r="E144" s="183"/>
      <c r="F144" s="183"/>
      <c r="G144" s="183"/>
      <c r="H144" s="183"/>
      <c r="I144" s="211">
        <v>1</v>
      </c>
      <c r="J144" s="183"/>
      <c r="K144" s="183"/>
      <c r="L144" s="183"/>
      <c r="M144" s="183"/>
      <c r="N144" s="212">
        <v>1</v>
      </c>
      <c r="O144" s="154">
        <f t="shared" si="5"/>
        <v>2</v>
      </c>
      <c r="P144" s="176">
        <v>464.98</v>
      </c>
    </row>
    <row r="145" spans="1:16" ht="45" x14ac:dyDescent="0.25">
      <c r="A145" s="859"/>
      <c r="B145" s="860"/>
      <c r="C145" s="204" t="s">
        <v>2135</v>
      </c>
      <c r="D145" s="8" t="s">
        <v>37</v>
      </c>
      <c r="E145" s="183"/>
      <c r="F145" s="183"/>
      <c r="G145" s="183"/>
      <c r="H145" s="183"/>
      <c r="I145" s="211">
        <v>1</v>
      </c>
      <c r="J145" s="183"/>
      <c r="K145" s="183"/>
      <c r="L145" s="183"/>
      <c r="M145" s="183"/>
      <c r="N145" s="212">
        <v>0</v>
      </c>
      <c r="O145" s="154">
        <f t="shared" si="5"/>
        <v>1</v>
      </c>
      <c r="P145" s="176">
        <v>440.77</v>
      </c>
    </row>
    <row r="146" spans="1:16" ht="30" x14ac:dyDescent="0.25">
      <c r="A146" s="859"/>
      <c r="B146" s="860"/>
      <c r="C146" s="204" t="s">
        <v>2136</v>
      </c>
      <c r="D146" s="8" t="s">
        <v>37</v>
      </c>
      <c r="E146" s="183"/>
      <c r="F146" s="183"/>
      <c r="G146" s="183"/>
      <c r="H146" s="183"/>
      <c r="I146" s="211">
        <v>1</v>
      </c>
      <c r="J146" s="183"/>
      <c r="K146" s="183"/>
      <c r="L146" s="183"/>
      <c r="M146" s="183"/>
      <c r="N146" s="212">
        <v>0</v>
      </c>
      <c r="O146" s="154">
        <f t="shared" si="5"/>
        <v>1</v>
      </c>
      <c r="P146" s="176">
        <v>492.21</v>
      </c>
    </row>
    <row r="147" spans="1:16" s="219" customFormat="1" x14ac:dyDescent="0.25">
      <c r="A147" s="859"/>
      <c r="B147" s="860"/>
      <c r="C147" s="213" t="s">
        <v>2137</v>
      </c>
      <c r="D147" s="214" t="s">
        <v>37</v>
      </c>
      <c r="E147" s="215"/>
      <c r="F147" s="215"/>
      <c r="G147" s="215"/>
      <c r="H147" s="215"/>
      <c r="I147" s="216">
        <v>5</v>
      </c>
      <c r="J147" s="215"/>
      <c r="K147" s="215"/>
      <c r="L147" s="215"/>
      <c r="M147" s="215"/>
      <c r="N147" s="217">
        <v>5</v>
      </c>
      <c r="O147" s="218">
        <f t="shared" si="5"/>
        <v>10</v>
      </c>
      <c r="P147" s="214">
        <v>23.06</v>
      </c>
    </row>
    <row r="148" spans="1:16" ht="30" x14ac:dyDescent="0.25">
      <c r="A148" s="859"/>
      <c r="B148" s="860"/>
      <c r="C148" s="204" t="s">
        <v>2138</v>
      </c>
      <c r="D148" s="8" t="s">
        <v>37</v>
      </c>
      <c r="E148" s="183"/>
      <c r="F148" s="183"/>
      <c r="G148" s="183"/>
      <c r="H148" s="183"/>
      <c r="I148" s="211">
        <v>1</v>
      </c>
      <c r="J148" s="183"/>
      <c r="K148" s="183"/>
      <c r="L148" s="183"/>
      <c r="M148" s="183"/>
      <c r="N148" s="212">
        <v>0</v>
      </c>
      <c r="O148" s="154">
        <f t="shared" si="5"/>
        <v>1</v>
      </c>
      <c r="P148" s="176">
        <v>1456.06</v>
      </c>
    </row>
    <row r="149" spans="1:16" s="219" customFormat="1" x14ac:dyDescent="0.25">
      <c r="A149" s="859"/>
      <c r="B149" s="860"/>
      <c r="C149" s="213" t="s">
        <v>2139</v>
      </c>
      <c r="D149" s="214" t="s">
        <v>37</v>
      </c>
      <c r="E149" s="215"/>
      <c r="F149" s="215"/>
      <c r="G149" s="215"/>
      <c r="H149" s="215"/>
      <c r="I149" s="216">
        <v>1</v>
      </c>
      <c r="J149" s="215"/>
      <c r="K149" s="215"/>
      <c r="L149" s="215"/>
      <c r="M149" s="215"/>
      <c r="N149" s="217">
        <v>0</v>
      </c>
      <c r="O149" s="218">
        <f t="shared" si="5"/>
        <v>1</v>
      </c>
      <c r="P149" s="214">
        <v>1.59</v>
      </c>
    </row>
    <row r="150" spans="1:16" s="219" customFormat="1" x14ac:dyDescent="0.25">
      <c r="A150" s="859"/>
      <c r="B150" s="860"/>
      <c r="C150" s="213" t="s">
        <v>2140</v>
      </c>
      <c r="D150" s="214" t="s">
        <v>37</v>
      </c>
      <c r="E150" s="215"/>
      <c r="F150" s="215"/>
      <c r="G150" s="215"/>
      <c r="H150" s="215"/>
      <c r="I150" s="216">
        <v>1</v>
      </c>
      <c r="J150" s="215"/>
      <c r="K150" s="215"/>
      <c r="L150" s="215"/>
      <c r="M150" s="215"/>
      <c r="N150" s="217">
        <v>0</v>
      </c>
      <c r="O150" s="218">
        <f t="shared" si="5"/>
        <v>1</v>
      </c>
      <c r="P150" s="214">
        <v>7.06</v>
      </c>
    </row>
    <row r="151" spans="1:16" s="219" customFormat="1" x14ac:dyDescent="0.25">
      <c r="A151" s="859"/>
      <c r="B151" s="860"/>
      <c r="C151" s="213" t="s">
        <v>2141</v>
      </c>
      <c r="D151" s="214" t="s">
        <v>37</v>
      </c>
      <c r="E151" s="215"/>
      <c r="F151" s="215"/>
      <c r="G151" s="215"/>
      <c r="H151" s="215"/>
      <c r="I151" s="216">
        <v>1</v>
      </c>
      <c r="J151" s="215"/>
      <c r="K151" s="215"/>
      <c r="L151" s="215"/>
      <c r="M151" s="215"/>
      <c r="N151" s="217">
        <v>0</v>
      </c>
      <c r="O151" s="218">
        <f t="shared" si="5"/>
        <v>1</v>
      </c>
      <c r="P151" s="214">
        <v>0.15</v>
      </c>
    </row>
    <row r="152" spans="1:16" s="219" customFormat="1" x14ac:dyDescent="0.25">
      <c r="A152" s="859"/>
      <c r="B152" s="860"/>
      <c r="C152" s="213" t="s">
        <v>2142</v>
      </c>
      <c r="D152" s="214" t="s">
        <v>37</v>
      </c>
      <c r="E152" s="215"/>
      <c r="F152" s="215"/>
      <c r="G152" s="215"/>
      <c r="H152" s="215"/>
      <c r="I152" s="216">
        <v>1</v>
      </c>
      <c r="J152" s="215"/>
      <c r="K152" s="215"/>
      <c r="L152" s="215"/>
      <c r="M152" s="215"/>
      <c r="N152" s="217">
        <v>0</v>
      </c>
      <c r="O152" s="218">
        <f t="shared" si="5"/>
        <v>1</v>
      </c>
      <c r="P152" s="214">
        <v>22</v>
      </c>
    </row>
    <row r="153" spans="1:16" s="90" customFormat="1" x14ac:dyDescent="0.25">
      <c r="A153" s="859"/>
      <c r="B153" s="860"/>
      <c r="C153" s="93" t="s">
        <v>2143</v>
      </c>
      <c r="D153" s="176" t="s">
        <v>37</v>
      </c>
      <c r="E153" s="180"/>
      <c r="F153" s="180"/>
      <c r="G153" s="180"/>
      <c r="H153" s="180"/>
      <c r="I153" s="143">
        <v>1</v>
      </c>
      <c r="J153" s="180"/>
      <c r="K153" s="180"/>
      <c r="L153" s="180"/>
      <c r="M153" s="180"/>
      <c r="N153" s="144">
        <v>0</v>
      </c>
      <c r="O153" s="154">
        <f t="shared" si="5"/>
        <v>1</v>
      </c>
      <c r="P153" s="176">
        <v>115.7</v>
      </c>
    </row>
    <row r="154" spans="1:16" s="90" customFormat="1" ht="30" x14ac:dyDescent="0.25">
      <c r="A154" s="859"/>
      <c r="B154" s="860"/>
      <c r="C154" s="93" t="s">
        <v>2144</v>
      </c>
      <c r="D154" s="176" t="s">
        <v>37</v>
      </c>
      <c r="E154" s="180"/>
      <c r="F154" s="180"/>
      <c r="G154" s="180"/>
      <c r="H154" s="180"/>
      <c r="I154" s="143">
        <v>1</v>
      </c>
      <c r="J154" s="180"/>
      <c r="K154" s="180"/>
      <c r="L154" s="180"/>
      <c r="M154" s="180"/>
      <c r="N154" s="144">
        <v>0</v>
      </c>
      <c r="O154" s="154">
        <f t="shared" si="5"/>
        <v>1</v>
      </c>
      <c r="P154" s="176">
        <v>39.9</v>
      </c>
    </row>
    <row r="155" spans="1:16" s="219" customFormat="1" x14ac:dyDescent="0.25">
      <c r="A155" s="859"/>
      <c r="B155" s="860"/>
      <c r="C155" s="213" t="s">
        <v>2145</v>
      </c>
      <c r="D155" s="214" t="s">
        <v>37</v>
      </c>
      <c r="E155" s="215"/>
      <c r="F155" s="215"/>
      <c r="G155" s="215"/>
      <c r="H155" s="215"/>
      <c r="I155" s="216">
        <v>0</v>
      </c>
      <c r="J155" s="215"/>
      <c r="K155" s="215"/>
      <c r="L155" s="215"/>
      <c r="M155" s="215"/>
      <c r="N155" s="217">
        <v>1</v>
      </c>
      <c r="O155" s="218">
        <f t="shared" si="5"/>
        <v>1</v>
      </c>
      <c r="P155" s="214">
        <v>43</v>
      </c>
    </row>
    <row r="156" spans="1:16" s="219" customFormat="1" x14ac:dyDescent="0.25">
      <c r="A156" s="859"/>
      <c r="B156" s="860"/>
      <c r="C156" s="213" t="s">
        <v>2146</v>
      </c>
      <c r="D156" s="214" t="s">
        <v>37</v>
      </c>
      <c r="E156" s="215"/>
      <c r="F156" s="215"/>
      <c r="G156" s="215"/>
      <c r="H156" s="215"/>
      <c r="I156" s="216">
        <v>1</v>
      </c>
      <c r="J156" s="215"/>
      <c r="K156" s="215"/>
      <c r="L156" s="215"/>
      <c r="M156" s="215"/>
      <c r="N156" s="217">
        <v>0</v>
      </c>
      <c r="O156" s="218">
        <f t="shared" si="5"/>
        <v>1</v>
      </c>
      <c r="P156" s="214">
        <v>1.52</v>
      </c>
    </row>
    <row r="157" spans="1:16" s="90" customFormat="1" x14ac:dyDescent="0.25">
      <c r="A157" s="859"/>
      <c r="B157" s="860"/>
      <c r="C157" s="93" t="s">
        <v>2147</v>
      </c>
      <c r="D157" s="176" t="s">
        <v>37</v>
      </c>
      <c r="E157" s="180"/>
      <c r="F157" s="180"/>
      <c r="G157" s="180"/>
      <c r="H157" s="180"/>
      <c r="I157" s="143">
        <v>4</v>
      </c>
      <c r="J157" s="180"/>
      <c r="K157" s="180"/>
      <c r="L157" s="180"/>
      <c r="M157" s="180"/>
      <c r="N157" s="144">
        <v>4</v>
      </c>
      <c r="O157" s="154">
        <f t="shared" si="5"/>
        <v>8</v>
      </c>
      <c r="P157" s="176">
        <v>800</v>
      </c>
    </row>
    <row r="158" spans="1:16" s="219" customFormat="1" ht="30" x14ac:dyDescent="0.25">
      <c r="A158" s="859"/>
      <c r="B158" s="860"/>
      <c r="C158" s="213" t="s">
        <v>2148</v>
      </c>
      <c r="D158" s="214" t="s">
        <v>37</v>
      </c>
      <c r="E158" s="215"/>
      <c r="F158" s="215"/>
      <c r="G158" s="215"/>
      <c r="H158" s="215"/>
      <c r="I158" s="216">
        <v>1</v>
      </c>
      <c r="J158" s="215"/>
      <c r="K158" s="215"/>
      <c r="L158" s="215"/>
      <c r="M158" s="215"/>
      <c r="N158" s="217">
        <v>1</v>
      </c>
      <c r="O158" s="218">
        <f t="shared" ref="O158:O221" si="6">I158+N158</f>
        <v>2</v>
      </c>
      <c r="P158" s="214">
        <v>82.3</v>
      </c>
    </row>
    <row r="159" spans="1:16" s="90" customFormat="1" x14ac:dyDescent="0.25">
      <c r="A159" s="868">
        <v>9</v>
      </c>
      <c r="B159" s="856" t="s">
        <v>1462</v>
      </c>
      <c r="C159" s="93" t="s">
        <v>677</v>
      </c>
      <c r="D159" s="176" t="s">
        <v>37</v>
      </c>
      <c r="E159" s="180"/>
      <c r="F159" s="180"/>
      <c r="G159" s="180">
        <v>3</v>
      </c>
      <c r="H159" s="180"/>
      <c r="I159" s="143">
        <f>E159+F159+G159+H159</f>
        <v>3</v>
      </c>
      <c r="J159" s="180">
        <v>8</v>
      </c>
      <c r="K159" s="180"/>
      <c r="L159" s="125">
        <v>2</v>
      </c>
      <c r="M159" s="180"/>
      <c r="N159" s="144">
        <f>J159+K159+L159+M159</f>
        <v>10</v>
      </c>
      <c r="O159" s="154">
        <f t="shared" si="6"/>
        <v>13</v>
      </c>
      <c r="P159" s="180">
        <v>60</v>
      </c>
    </row>
    <row r="160" spans="1:16" s="90" customFormat="1" x14ac:dyDescent="0.25">
      <c r="A160" s="869"/>
      <c r="B160" s="857"/>
      <c r="C160" s="93" t="s">
        <v>678</v>
      </c>
      <c r="D160" s="176" t="s">
        <v>37</v>
      </c>
      <c r="E160" s="180"/>
      <c r="F160" s="180"/>
      <c r="G160" s="180">
        <v>2</v>
      </c>
      <c r="H160" s="180"/>
      <c r="I160" s="143">
        <f t="shared" ref="I160:I183" si="7">E160+F160+G160+H160</f>
        <v>2</v>
      </c>
      <c r="J160" s="180">
        <v>3</v>
      </c>
      <c r="K160" s="180"/>
      <c r="L160" s="125">
        <v>2</v>
      </c>
      <c r="M160" s="180"/>
      <c r="N160" s="144">
        <f t="shared" ref="N160:N183" si="8">J160+K160+L160+M160</f>
        <v>5</v>
      </c>
      <c r="O160" s="154">
        <f t="shared" si="6"/>
        <v>7</v>
      </c>
      <c r="P160" s="180">
        <v>60</v>
      </c>
    </row>
    <row r="161" spans="1:16" s="90" customFormat="1" x14ac:dyDescent="0.25">
      <c r="A161" s="869"/>
      <c r="B161" s="857"/>
      <c r="C161" s="93" t="s">
        <v>679</v>
      </c>
      <c r="D161" s="176" t="s">
        <v>37</v>
      </c>
      <c r="E161" s="180">
        <v>5</v>
      </c>
      <c r="F161" s="180"/>
      <c r="G161" s="180">
        <v>2</v>
      </c>
      <c r="H161" s="180"/>
      <c r="I161" s="143">
        <f t="shared" si="7"/>
        <v>7</v>
      </c>
      <c r="J161" s="180">
        <v>5</v>
      </c>
      <c r="K161" s="180"/>
      <c r="L161" s="125"/>
      <c r="M161" s="180"/>
      <c r="N161" s="144">
        <f t="shared" si="8"/>
        <v>5</v>
      </c>
      <c r="O161" s="154">
        <f t="shared" si="6"/>
        <v>12</v>
      </c>
      <c r="P161" s="180">
        <v>60</v>
      </c>
    </row>
    <row r="162" spans="1:16" s="90" customFormat="1" x14ac:dyDescent="0.25">
      <c r="A162" s="869"/>
      <c r="B162" s="857"/>
      <c r="C162" s="93" t="s">
        <v>680</v>
      </c>
      <c r="D162" s="176" t="s">
        <v>37</v>
      </c>
      <c r="E162" s="180">
        <v>2</v>
      </c>
      <c r="F162" s="180"/>
      <c r="G162" s="180"/>
      <c r="H162" s="180"/>
      <c r="I162" s="143">
        <f t="shared" si="7"/>
        <v>2</v>
      </c>
      <c r="J162" s="180">
        <v>6</v>
      </c>
      <c r="K162" s="180"/>
      <c r="L162" s="125"/>
      <c r="M162" s="180"/>
      <c r="N162" s="144">
        <f t="shared" si="8"/>
        <v>6</v>
      </c>
      <c r="O162" s="154">
        <f t="shared" si="6"/>
        <v>8</v>
      </c>
      <c r="P162" s="180">
        <v>50</v>
      </c>
    </row>
    <row r="163" spans="1:16" s="90" customFormat="1" x14ac:dyDescent="0.25">
      <c r="A163" s="870"/>
      <c r="B163" s="858"/>
      <c r="C163" s="93" t="s">
        <v>681</v>
      </c>
      <c r="D163" s="176" t="s">
        <v>37</v>
      </c>
      <c r="E163" s="180">
        <v>2</v>
      </c>
      <c r="F163" s="180"/>
      <c r="G163" s="180"/>
      <c r="H163" s="180"/>
      <c r="I163" s="143">
        <f t="shared" si="7"/>
        <v>2</v>
      </c>
      <c r="J163" s="180">
        <v>6</v>
      </c>
      <c r="K163" s="180"/>
      <c r="L163" s="125"/>
      <c r="M163" s="180"/>
      <c r="N163" s="144">
        <f t="shared" si="8"/>
        <v>6</v>
      </c>
      <c r="O163" s="154">
        <f t="shared" si="6"/>
        <v>8</v>
      </c>
      <c r="P163" s="180">
        <v>50</v>
      </c>
    </row>
    <row r="164" spans="1:16" s="90" customFormat="1" ht="30" x14ac:dyDescent="0.25">
      <c r="A164" s="868">
        <v>10</v>
      </c>
      <c r="B164" s="856" t="s">
        <v>1463</v>
      </c>
      <c r="C164" s="92" t="s">
        <v>416</v>
      </c>
      <c r="D164" s="180" t="s">
        <v>112</v>
      </c>
      <c r="E164" s="180"/>
      <c r="F164" s="180"/>
      <c r="G164" s="119">
        <v>200</v>
      </c>
      <c r="H164" s="180"/>
      <c r="I164" s="143">
        <f t="shared" si="7"/>
        <v>200</v>
      </c>
      <c r="J164" s="180"/>
      <c r="K164" s="180"/>
      <c r="L164" s="125">
        <v>300</v>
      </c>
      <c r="M164" s="180"/>
      <c r="N164" s="144">
        <f t="shared" si="8"/>
        <v>300</v>
      </c>
      <c r="O164" s="154">
        <f t="shared" si="6"/>
        <v>500</v>
      </c>
      <c r="P164" s="180">
        <v>0.82</v>
      </c>
    </row>
    <row r="165" spans="1:16" s="90" customFormat="1" ht="30" x14ac:dyDescent="0.25">
      <c r="A165" s="869"/>
      <c r="B165" s="857"/>
      <c r="C165" s="92" t="s">
        <v>417</v>
      </c>
      <c r="D165" s="180" t="s">
        <v>112</v>
      </c>
      <c r="E165" s="180"/>
      <c r="F165" s="180"/>
      <c r="G165" s="119">
        <v>200</v>
      </c>
      <c r="H165" s="180"/>
      <c r="I165" s="143">
        <f t="shared" si="7"/>
        <v>200</v>
      </c>
      <c r="J165" s="180"/>
      <c r="K165" s="180"/>
      <c r="L165" s="125">
        <v>400</v>
      </c>
      <c r="M165" s="180"/>
      <c r="N165" s="144">
        <f t="shared" si="8"/>
        <v>400</v>
      </c>
      <c r="O165" s="154">
        <f t="shared" si="6"/>
        <v>600</v>
      </c>
      <c r="P165" s="180">
        <v>3.48</v>
      </c>
    </row>
    <row r="166" spans="1:16" s="90" customFormat="1" ht="30" x14ac:dyDescent="0.25">
      <c r="A166" s="869"/>
      <c r="B166" s="857"/>
      <c r="C166" s="92" t="s">
        <v>418</v>
      </c>
      <c r="D166" s="180" t="s">
        <v>112</v>
      </c>
      <c r="E166" s="180"/>
      <c r="F166" s="180"/>
      <c r="G166" s="119">
        <v>200</v>
      </c>
      <c r="H166" s="180"/>
      <c r="I166" s="143">
        <f t="shared" si="7"/>
        <v>200</v>
      </c>
      <c r="J166" s="180"/>
      <c r="K166" s="180"/>
      <c r="L166" s="125">
        <v>400</v>
      </c>
      <c r="M166" s="180"/>
      <c r="N166" s="144">
        <f t="shared" si="8"/>
        <v>400</v>
      </c>
      <c r="O166" s="154">
        <f t="shared" si="6"/>
        <v>600</v>
      </c>
      <c r="P166" s="180">
        <v>3.19</v>
      </c>
    </row>
    <row r="167" spans="1:16" s="90" customFormat="1" ht="30" x14ac:dyDescent="0.25">
      <c r="A167" s="869"/>
      <c r="B167" s="857"/>
      <c r="C167" s="92" t="s">
        <v>419</v>
      </c>
      <c r="D167" s="180" t="s">
        <v>112</v>
      </c>
      <c r="E167" s="180"/>
      <c r="F167" s="180"/>
      <c r="G167" s="119">
        <v>600</v>
      </c>
      <c r="H167" s="180"/>
      <c r="I167" s="143">
        <f t="shared" si="7"/>
        <v>600</v>
      </c>
      <c r="J167" s="180"/>
      <c r="K167" s="180"/>
      <c r="L167" s="125">
        <v>1000</v>
      </c>
      <c r="M167" s="180"/>
      <c r="N167" s="144">
        <f t="shared" si="8"/>
        <v>1000</v>
      </c>
      <c r="O167" s="154">
        <f t="shared" si="6"/>
        <v>1600</v>
      </c>
      <c r="P167" s="152">
        <v>1</v>
      </c>
    </row>
    <row r="168" spans="1:16" s="90" customFormat="1" ht="30" x14ac:dyDescent="0.25">
      <c r="A168" s="869"/>
      <c r="B168" s="857"/>
      <c r="C168" s="92" t="s">
        <v>420</v>
      </c>
      <c r="D168" s="180" t="s">
        <v>112</v>
      </c>
      <c r="E168" s="180"/>
      <c r="F168" s="180"/>
      <c r="G168" s="119">
        <v>1000</v>
      </c>
      <c r="H168" s="180"/>
      <c r="I168" s="143">
        <f t="shared" si="7"/>
        <v>1000</v>
      </c>
      <c r="J168" s="180"/>
      <c r="K168" s="180"/>
      <c r="L168" s="125">
        <v>2200</v>
      </c>
      <c r="M168" s="180"/>
      <c r="N168" s="144">
        <f t="shared" si="8"/>
        <v>2200</v>
      </c>
      <c r="O168" s="154">
        <f t="shared" si="6"/>
        <v>3200</v>
      </c>
      <c r="P168" s="180">
        <v>0.26</v>
      </c>
    </row>
    <row r="169" spans="1:16" s="90" customFormat="1" ht="30" x14ac:dyDescent="0.25">
      <c r="A169" s="869"/>
      <c r="B169" s="857"/>
      <c r="C169" s="92" t="s">
        <v>421</v>
      </c>
      <c r="D169" s="180" t="s">
        <v>112</v>
      </c>
      <c r="E169" s="180"/>
      <c r="F169" s="180"/>
      <c r="G169" s="180">
        <v>20</v>
      </c>
      <c r="H169" s="180"/>
      <c r="I169" s="143">
        <f t="shared" si="7"/>
        <v>20</v>
      </c>
      <c r="J169" s="180"/>
      <c r="K169" s="180"/>
      <c r="L169" s="125">
        <v>40</v>
      </c>
      <c r="M169" s="180"/>
      <c r="N169" s="144">
        <f t="shared" si="8"/>
        <v>40</v>
      </c>
      <c r="O169" s="154">
        <f t="shared" si="6"/>
        <v>60</v>
      </c>
      <c r="P169" s="180">
        <v>2.34</v>
      </c>
    </row>
    <row r="170" spans="1:16" s="90" customFormat="1" ht="30" x14ac:dyDescent="0.25">
      <c r="A170" s="869"/>
      <c r="B170" s="857"/>
      <c r="C170" s="92" t="s">
        <v>422</v>
      </c>
      <c r="D170" s="180" t="s">
        <v>112</v>
      </c>
      <c r="E170" s="180"/>
      <c r="F170" s="180"/>
      <c r="G170" s="180">
        <v>20</v>
      </c>
      <c r="H170" s="180"/>
      <c r="I170" s="143">
        <f t="shared" si="7"/>
        <v>20</v>
      </c>
      <c r="J170" s="180"/>
      <c r="K170" s="180"/>
      <c r="L170" s="125">
        <v>40</v>
      </c>
      <c r="M170" s="180"/>
      <c r="N170" s="144">
        <f t="shared" si="8"/>
        <v>40</v>
      </c>
      <c r="O170" s="154">
        <f t="shared" si="6"/>
        <v>60</v>
      </c>
      <c r="P170" s="180">
        <v>1.66</v>
      </c>
    </row>
    <row r="171" spans="1:16" s="90" customFormat="1" ht="30" x14ac:dyDescent="0.25">
      <c r="A171" s="869"/>
      <c r="B171" s="857"/>
      <c r="C171" s="92" t="s">
        <v>423</v>
      </c>
      <c r="D171" s="180" t="s">
        <v>112</v>
      </c>
      <c r="E171" s="180"/>
      <c r="F171" s="180"/>
      <c r="G171" s="119">
        <v>120</v>
      </c>
      <c r="H171" s="180"/>
      <c r="I171" s="143">
        <f t="shared" si="7"/>
        <v>120</v>
      </c>
      <c r="J171" s="180"/>
      <c r="K171" s="180"/>
      <c r="L171" s="125">
        <v>150</v>
      </c>
      <c r="M171" s="180"/>
      <c r="N171" s="144">
        <f t="shared" si="8"/>
        <v>150</v>
      </c>
      <c r="O171" s="154">
        <f t="shared" si="6"/>
        <v>270</v>
      </c>
      <c r="P171" s="180">
        <v>0.23</v>
      </c>
    </row>
    <row r="172" spans="1:16" s="90" customFormat="1" ht="30" x14ac:dyDescent="0.25">
      <c r="A172" s="869"/>
      <c r="B172" s="857"/>
      <c r="C172" s="93" t="s">
        <v>424</v>
      </c>
      <c r="D172" s="180" t="s">
        <v>112</v>
      </c>
      <c r="E172" s="180"/>
      <c r="F172" s="180"/>
      <c r="G172" s="119">
        <v>30</v>
      </c>
      <c r="H172" s="180"/>
      <c r="I172" s="143">
        <f t="shared" si="7"/>
        <v>30</v>
      </c>
      <c r="J172" s="180"/>
      <c r="K172" s="180"/>
      <c r="L172" s="125">
        <v>80</v>
      </c>
      <c r="M172" s="180"/>
      <c r="N172" s="144">
        <f t="shared" si="8"/>
        <v>80</v>
      </c>
      <c r="O172" s="154">
        <f t="shared" si="6"/>
        <v>110</v>
      </c>
      <c r="P172" s="180">
        <v>5.31</v>
      </c>
    </row>
    <row r="173" spans="1:16" s="90" customFormat="1" ht="30" x14ac:dyDescent="0.25">
      <c r="A173" s="869"/>
      <c r="B173" s="857"/>
      <c r="C173" s="159" t="s">
        <v>806</v>
      </c>
      <c r="D173" s="220" t="s">
        <v>669</v>
      </c>
      <c r="E173" s="180"/>
      <c r="F173" s="180"/>
      <c r="G173" s="180"/>
      <c r="H173" s="221" t="s">
        <v>2149</v>
      </c>
      <c r="I173" s="143" t="e">
        <f t="shared" si="7"/>
        <v>#VALUE!</v>
      </c>
      <c r="J173" s="180"/>
      <c r="K173" s="180"/>
      <c r="L173" s="125"/>
      <c r="M173" s="180"/>
      <c r="N173" s="144">
        <f t="shared" si="8"/>
        <v>0</v>
      </c>
      <c r="O173" s="154" t="e">
        <f t="shared" si="6"/>
        <v>#VALUE!</v>
      </c>
      <c r="P173" s="104">
        <v>6</v>
      </c>
    </row>
    <row r="174" spans="1:16" s="90" customFormat="1" ht="30" x14ac:dyDescent="0.25">
      <c r="A174" s="869"/>
      <c r="B174" s="857"/>
      <c r="C174" s="159" t="s">
        <v>807</v>
      </c>
      <c r="D174" s="220" t="s">
        <v>669</v>
      </c>
      <c r="E174" s="180"/>
      <c r="F174" s="180"/>
      <c r="G174" s="180"/>
      <c r="H174" s="221" t="s">
        <v>2149</v>
      </c>
      <c r="I174" s="143" t="e">
        <f t="shared" si="7"/>
        <v>#VALUE!</v>
      </c>
      <c r="J174" s="180"/>
      <c r="K174" s="180"/>
      <c r="L174" s="125"/>
      <c r="M174" s="180"/>
      <c r="N174" s="144">
        <f t="shared" si="8"/>
        <v>0</v>
      </c>
      <c r="O174" s="154" t="e">
        <f t="shared" si="6"/>
        <v>#VALUE!</v>
      </c>
      <c r="P174" s="104">
        <v>6</v>
      </c>
    </row>
    <row r="175" spans="1:16" s="90" customFormat="1" x14ac:dyDescent="0.25">
      <c r="A175" s="869"/>
      <c r="B175" s="857"/>
      <c r="C175" s="93" t="s">
        <v>682</v>
      </c>
      <c r="D175" s="180" t="s">
        <v>112</v>
      </c>
      <c r="E175" s="180"/>
      <c r="F175" s="180"/>
      <c r="G175" s="180">
        <v>30</v>
      </c>
      <c r="H175" s="180"/>
      <c r="I175" s="143">
        <f t="shared" si="7"/>
        <v>30</v>
      </c>
      <c r="J175" s="180"/>
      <c r="K175" s="180"/>
      <c r="L175" s="125">
        <v>50</v>
      </c>
      <c r="M175" s="180"/>
      <c r="N175" s="144">
        <f t="shared" si="8"/>
        <v>50</v>
      </c>
      <c r="O175" s="154">
        <f t="shared" si="6"/>
        <v>80</v>
      </c>
      <c r="P175" s="180">
        <v>0.56999999999999995</v>
      </c>
    </row>
    <row r="176" spans="1:16" s="90" customFormat="1" x14ac:dyDescent="0.25">
      <c r="A176" s="869"/>
      <c r="B176" s="857"/>
      <c r="C176" s="93" t="s">
        <v>577</v>
      </c>
      <c r="D176" s="180" t="s">
        <v>669</v>
      </c>
      <c r="E176" s="180"/>
      <c r="F176" s="180"/>
      <c r="G176" s="180">
        <v>30</v>
      </c>
      <c r="H176" s="180"/>
      <c r="I176" s="143">
        <f t="shared" si="7"/>
        <v>30</v>
      </c>
      <c r="J176" s="180">
        <v>40</v>
      </c>
      <c r="K176" s="180"/>
      <c r="L176" s="125">
        <v>60</v>
      </c>
      <c r="M176" s="180"/>
      <c r="N176" s="144">
        <f t="shared" si="8"/>
        <v>100</v>
      </c>
      <c r="O176" s="154">
        <f t="shared" si="6"/>
        <v>130</v>
      </c>
      <c r="P176" s="180">
        <v>1.2</v>
      </c>
    </row>
    <row r="177" spans="1:16" s="90" customFormat="1" x14ac:dyDescent="0.25">
      <c r="A177" s="869"/>
      <c r="B177" s="857"/>
      <c r="C177" s="93" t="s">
        <v>840</v>
      </c>
      <c r="D177" s="180" t="s">
        <v>669</v>
      </c>
      <c r="E177" s="180"/>
      <c r="F177" s="180"/>
      <c r="G177" s="180">
        <v>30</v>
      </c>
      <c r="H177" s="180"/>
      <c r="I177" s="143">
        <f t="shared" si="7"/>
        <v>30</v>
      </c>
      <c r="J177" s="180"/>
      <c r="K177" s="180"/>
      <c r="L177" s="125">
        <v>50</v>
      </c>
      <c r="M177" s="180"/>
      <c r="N177" s="144">
        <f t="shared" si="8"/>
        <v>50</v>
      </c>
      <c r="O177" s="154">
        <f t="shared" si="6"/>
        <v>80</v>
      </c>
      <c r="P177" s="180">
        <v>1.2</v>
      </c>
    </row>
    <row r="178" spans="1:16" s="90" customFormat="1" x14ac:dyDescent="0.25">
      <c r="A178" s="869"/>
      <c r="B178" s="857"/>
      <c r="C178" s="93" t="s">
        <v>841</v>
      </c>
      <c r="D178" s="180" t="s">
        <v>686</v>
      </c>
      <c r="E178" s="180"/>
      <c r="F178" s="180"/>
      <c r="G178" s="180">
        <v>10</v>
      </c>
      <c r="H178" s="180"/>
      <c r="I178" s="143">
        <f t="shared" si="7"/>
        <v>10</v>
      </c>
      <c r="J178" s="180">
        <v>120</v>
      </c>
      <c r="K178" s="180"/>
      <c r="L178" s="125">
        <v>30</v>
      </c>
      <c r="M178" s="180"/>
      <c r="N178" s="144">
        <f t="shared" si="8"/>
        <v>150</v>
      </c>
      <c r="O178" s="154">
        <f t="shared" si="6"/>
        <v>160</v>
      </c>
      <c r="P178" s="180">
        <v>9.3000000000000007</v>
      </c>
    </row>
    <row r="179" spans="1:16" s="90" customFormat="1" x14ac:dyDescent="0.25">
      <c r="A179" s="869"/>
      <c r="B179" s="857"/>
      <c r="C179" s="93" t="s">
        <v>683</v>
      </c>
      <c r="D179" s="180" t="s">
        <v>647</v>
      </c>
      <c r="E179" s="180"/>
      <c r="F179" s="180"/>
      <c r="G179" s="180">
        <v>50</v>
      </c>
      <c r="H179" s="180"/>
      <c r="I179" s="143">
        <f t="shared" si="7"/>
        <v>50</v>
      </c>
      <c r="J179" s="180"/>
      <c r="K179" s="180"/>
      <c r="L179" s="125">
        <v>200</v>
      </c>
      <c r="M179" s="180"/>
      <c r="N179" s="144">
        <f t="shared" si="8"/>
        <v>200</v>
      </c>
      <c r="O179" s="154">
        <f t="shared" si="6"/>
        <v>250</v>
      </c>
      <c r="P179" s="104">
        <v>4</v>
      </c>
    </row>
    <row r="180" spans="1:16" s="90" customFormat="1" x14ac:dyDescent="0.25">
      <c r="A180" s="870"/>
      <c r="B180" s="858"/>
      <c r="C180" s="93" t="s">
        <v>684</v>
      </c>
      <c r="D180" s="180" t="s">
        <v>647</v>
      </c>
      <c r="E180" s="180"/>
      <c r="F180" s="180"/>
      <c r="G180" s="180">
        <v>50</v>
      </c>
      <c r="H180" s="180"/>
      <c r="I180" s="143">
        <f t="shared" si="7"/>
        <v>50</v>
      </c>
      <c r="J180" s="180"/>
      <c r="K180" s="180"/>
      <c r="L180" s="125">
        <v>200</v>
      </c>
      <c r="M180" s="180"/>
      <c r="N180" s="144">
        <f t="shared" si="8"/>
        <v>200</v>
      </c>
      <c r="O180" s="154">
        <f t="shared" si="6"/>
        <v>250</v>
      </c>
      <c r="P180" s="104">
        <v>4</v>
      </c>
    </row>
    <row r="181" spans="1:16" s="90" customFormat="1" x14ac:dyDescent="0.25">
      <c r="A181" s="868">
        <v>11</v>
      </c>
      <c r="B181" s="856" t="s">
        <v>4</v>
      </c>
      <c r="C181" s="184" t="s">
        <v>1608</v>
      </c>
      <c r="D181" s="95" t="s">
        <v>78</v>
      </c>
      <c r="E181" s="180"/>
      <c r="F181" s="180"/>
      <c r="G181" s="180">
        <v>4</v>
      </c>
      <c r="H181" s="180"/>
      <c r="I181" s="143">
        <f t="shared" si="7"/>
        <v>4</v>
      </c>
      <c r="J181" s="180"/>
      <c r="K181" s="180"/>
      <c r="L181" s="125">
        <v>4</v>
      </c>
      <c r="M181" s="180"/>
      <c r="N181" s="144">
        <f t="shared" si="8"/>
        <v>4</v>
      </c>
      <c r="O181" s="154">
        <f t="shared" si="6"/>
        <v>8</v>
      </c>
      <c r="P181" s="42">
        <v>1987</v>
      </c>
    </row>
    <row r="182" spans="1:16" s="90" customFormat="1" x14ac:dyDescent="0.25">
      <c r="A182" s="869"/>
      <c r="B182" s="857"/>
      <c r="C182" s="93" t="s">
        <v>1607</v>
      </c>
      <c r="D182" s="95" t="s">
        <v>78</v>
      </c>
      <c r="E182" s="180"/>
      <c r="F182" s="180"/>
      <c r="G182" s="180">
        <v>9</v>
      </c>
      <c r="H182" s="180"/>
      <c r="I182" s="143">
        <f t="shared" si="7"/>
        <v>9</v>
      </c>
      <c r="J182" s="180"/>
      <c r="K182" s="180"/>
      <c r="L182" s="125">
        <v>7</v>
      </c>
      <c r="M182" s="180"/>
      <c r="N182" s="144">
        <f t="shared" si="8"/>
        <v>7</v>
      </c>
      <c r="O182" s="154">
        <f t="shared" si="6"/>
        <v>16</v>
      </c>
      <c r="P182" s="42">
        <v>1480</v>
      </c>
    </row>
    <row r="183" spans="1:16" s="90" customFormat="1" x14ac:dyDescent="0.25">
      <c r="A183" s="870"/>
      <c r="B183" s="858"/>
      <c r="C183" s="93" t="s">
        <v>242</v>
      </c>
      <c r="D183" s="95" t="s">
        <v>78</v>
      </c>
      <c r="E183" s="180"/>
      <c r="F183" s="180"/>
      <c r="G183" s="180">
        <v>3</v>
      </c>
      <c r="H183" s="180"/>
      <c r="I183" s="143">
        <f t="shared" si="7"/>
        <v>3</v>
      </c>
      <c r="J183" s="180"/>
      <c r="K183" s="180"/>
      <c r="L183" s="125">
        <v>6</v>
      </c>
      <c r="M183" s="180"/>
      <c r="N183" s="144">
        <f t="shared" si="8"/>
        <v>6</v>
      </c>
      <c r="O183" s="154">
        <f t="shared" si="6"/>
        <v>9</v>
      </c>
      <c r="P183" s="42">
        <v>4576.8</v>
      </c>
    </row>
    <row r="184" spans="1:16" ht="30" customHeight="1" x14ac:dyDescent="0.25">
      <c r="A184" s="861">
        <v>12</v>
      </c>
      <c r="B184" s="864" t="s">
        <v>2150</v>
      </c>
      <c r="C184" s="201" t="s">
        <v>237</v>
      </c>
      <c r="D184" s="8" t="s">
        <v>37</v>
      </c>
      <c r="E184" s="183">
        <v>40</v>
      </c>
      <c r="F184" s="183">
        <v>10</v>
      </c>
      <c r="G184" s="183">
        <v>30</v>
      </c>
      <c r="H184" s="183"/>
      <c r="I184" s="211">
        <f>E184+F184+G184+H184</f>
        <v>80</v>
      </c>
      <c r="J184" s="183">
        <v>40</v>
      </c>
      <c r="K184" s="183">
        <v>40</v>
      </c>
      <c r="L184" s="203">
        <v>30</v>
      </c>
      <c r="M184" s="183"/>
      <c r="N184" s="199">
        <f>J184+K184+L184+M184</f>
        <v>110</v>
      </c>
      <c r="O184" s="154">
        <f t="shared" si="6"/>
        <v>190</v>
      </c>
      <c r="P184" s="180">
        <v>26.89</v>
      </c>
    </row>
    <row r="185" spans="1:16" ht="90" x14ac:dyDescent="0.25">
      <c r="A185" s="862"/>
      <c r="B185" s="865"/>
      <c r="C185" s="201" t="s">
        <v>1357</v>
      </c>
      <c r="D185" s="8" t="s">
        <v>37</v>
      </c>
      <c r="E185" s="202">
        <v>100</v>
      </c>
      <c r="F185" s="183">
        <v>10</v>
      </c>
      <c r="G185" s="183"/>
      <c r="H185" s="183"/>
      <c r="I185" s="211">
        <f t="shared" ref="I185:I262" si="9">E185+F185+G185+H185</f>
        <v>110</v>
      </c>
      <c r="J185" s="183">
        <v>120</v>
      </c>
      <c r="K185" s="183">
        <v>30</v>
      </c>
      <c r="L185" s="203"/>
      <c r="M185" s="183"/>
      <c r="N185" s="199">
        <f t="shared" ref="N185:N262" si="10">J185+K185+L185+M185</f>
        <v>150</v>
      </c>
      <c r="O185" s="154">
        <f t="shared" si="6"/>
        <v>260</v>
      </c>
      <c r="P185" s="180">
        <v>119.99</v>
      </c>
    </row>
    <row r="186" spans="1:16" ht="90" x14ac:dyDescent="0.25">
      <c r="A186" s="862"/>
      <c r="B186" s="865"/>
      <c r="C186" s="201" t="s">
        <v>1358</v>
      </c>
      <c r="D186" s="8" t="s">
        <v>37</v>
      </c>
      <c r="E186" s="202">
        <v>20</v>
      </c>
      <c r="F186" s="183">
        <v>10</v>
      </c>
      <c r="G186" s="183">
        <v>30</v>
      </c>
      <c r="H186" s="183"/>
      <c r="I186" s="211">
        <f t="shared" si="9"/>
        <v>60</v>
      </c>
      <c r="J186" s="183">
        <v>65</v>
      </c>
      <c r="K186" s="183">
        <v>30</v>
      </c>
      <c r="L186" s="203">
        <v>30</v>
      </c>
      <c r="M186" s="183"/>
      <c r="N186" s="199">
        <f t="shared" si="10"/>
        <v>125</v>
      </c>
      <c r="O186" s="154">
        <f t="shared" si="6"/>
        <v>185</v>
      </c>
      <c r="P186" s="180">
        <v>119.99</v>
      </c>
    </row>
    <row r="187" spans="1:16" x14ac:dyDescent="0.25">
      <c r="A187" s="862"/>
      <c r="B187" s="865"/>
      <c r="C187" s="201" t="s">
        <v>1359</v>
      </c>
      <c r="D187" s="8" t="s">
        <v>37</v>
      </c>
      <c r="E187" s="202">
        <v>40</v>
      </c>
      <c r="F187" s="183">
        <v>30</v>
      </c>
      <c r="G187" s="183"/>
      <c r="H187" s="183"/>
      <c r="I187" s="211">
        <f t="shared" si="9"/>
        <v>70</v>
      </c>
      <c r="J187" s="183">
        <v>190</v>
      </c>
      <c r="K187" s="183">
        <v>40</v>
      </c>
      <c r="L187" s="203">
        <v>30</v>
      </c>
      <c r="M187" s="183"/>
      <c r="N187" s="199">
        <f t="shared" si="10"/>
        <v>260</v>
      </c>
      <c r="O187" s="154">
        <f t="shared" si="6"/>
        <v>330</v>
      </c>
      <c r="P187" s="180">
        <v>8.16</v>
      </c>
    </row>
    <row r="188" spans="1:16" ht="75" customHeight="1" x14ac:dyDescent="0.25">
      <c r="A188" s="859">
        <v>13</v>
      </c>
      <c r="B188" s="860" t="s">
        <v>2151</v>
      </c>
      <c r="C188" s="201" t="s">
        <v>1360</v>
      </c>
      <c r="D188" s="8" t="s">
        <v>37</v>
      </c>
      <c r="E188" s="183">
        <v>10</v>
      </c>
      <c r="F188" s="183">
        <v>5</v>
      </c>
      <c r="G188" s="183"/>
      <c r="H188" s="183"/>
      <c r="I188" s="211">
        <f t="shared" si="9"/>
        <v>15</v>
      </c>
      <c r="J188" s="183">
        <v>16</v>
      </c>
      <c r="K188" s="183">
        <v>10</v>
      </c>
      <c r="L188" s="203"/>
      <c r="M188" s="183"/>
      <c r="N188" s="199">
        <f t="shared" si="10"/>
        <v>26</v>
      </c>
      <c r="O188" s="154">
        <f t="shared" si="6"/>
        <v>41</v>
      </c>
      <c r="P188" s="180">
        <v>15.81</v>
      </c>
    </row>
    <row r="189" spans="1:16" x14ac:dyDescent="0.25">
      <c r="A189" s="859"/>
      <c r="B189" s="860"/>
      <c r="C189" s="201" t="s">
        <v>240</v>
      </c>
      <c r="D189" s="8" t="s">
        <v>37</v>
      </c>
      <c r="E189" s="183">
        <v>10</v>
      </c>
      <c r="F189" s="183">
        <v>5</v>
      </c>
      <c r="G189" s="183"/>
      <c r="H189" s="183"/>
      <c r="I189" s="211">
        <f t="shared" si="9"/>
        <v>15</v>
      </c>
      <c r="J189" s="183">
        <v>12</v>
      </c>
      <c r="K189" s="183">
        <v>10</v>
      </c>
      <c r="L189" s="203"/>
      <c r="M189" s="183"/>
      <c r="N189" s="199">
        <f t="shared" si="10"/>
        <v>22</v>
      </c>
      <c r="O189" s="154">
        <f t="shared" si="6"/>
        <v>37</v>
      </c>
      <c r="P189" s="180">
        <v>15.81</v>
      </c>
    </row>
    <row r="190" spans="1:16" x14ac:dyDescent="0.25">
      <c r="A190" s="859"/>
      <c r="B190" s="860"/>
      <c r="C190" s="201" t="s">
        <v>1361</v>
      </c>
      <c r="D190" s="8" t="s">
        <v>37</v>
      </c>
      <c r="E190" s="183">
        <v>5</v>
      </c>
      <c r="F190" s="183">
        <v>2</v>
      </c>
      <c r="G190" s="183"/>
      <c r="H190" s="183"/>
      <c r="I190" s="211">
        <f t="shared" si="9"/>
        <v>7</v>
      </c>
      <c r="J190" s="183">
        <v>4</v>
      </c>
      <c r="K190" s="183">
        <v>3</v>
      </c>
      <c r="L190" s="203"/>
      <c r="M190" s="183"/>
      <c r="N190" s="199">
        <f t="shared" si="10"/>
        <v>7</v>
      </c>
      <c r="O190" s="154">
        <f t="shared" si="6"/>
        <v>14</v>
      </c>
      <c r="P190" s="180">
        <v>22.82</v>
      </c>
    </row>
    <row r="191" spans="1:16" x14ac:dyDescent="0.25">
      <c r="A191" s="859"/>
      <c r="B191" s="860"/>
      <c r="C191" s="201" t="s">
        <v>239</v>
      </c>
      <c r="D191" s="8" t="s">
        <v>37</v>
      </c>
      <c r="E191" s="183">
        <v>8</v>
      </c>
      <c r="F191" s="183">
        <v>4</v>
      </c>
      <c r="G191" s="202">
        <v>2</v>
      </c>
      <c r="H191" s="183"/>
      <c r="I191" s="211">
        <f t="shared" si="9"/>
        <v>14</v>
      </c>
      <c r="J191" s="183">
        <v>6</v>
      </c>
      <c r="K191" s="183">
        <v>5</v>
      </c>
      <c r="L191" s="203">
        <v>4</v>
      </c>
      <c r="M191" s="183"/>
      <c r="N191" s="199">
        <f t="shared" si="10"/>
        <v>15</v>
      </c>
      <c r="O191" s="154">
        <f t="shared" si="6"/>
        <v>29</v>
      </c>
      <c r="P191" s="180">
        <v>19.98</v>
      </c>
    </row>
    <row r="192" spans="1:16" x14ac:dyDescent="0.25">
      <c r="A192" s="859"/>
      <c r="B192" s="860"/>
      <c r="C192" s="201" t="s">
        <v>238</v>
      </c>
      <c r="D192" s="8" t="s">
        <v>37</v>
      </c>
      <c r="E192" s="183">
        <v>5</v>
      </c>
      <c r="F192" s="183">
        <v>2</v>
      </c>
      <c r="G192" s="183"/>
      <c r="H192" s="183"/>
      <c r="I192" s="211">
        <f t="shared" si="9"/>
        <v>7</v>
      </c>
      <c r="J192" s="183">
        <v>4</v>
      </c>
      <c r="K192" s="183">
        <v>3</v>
      </c>
      <c r="L192" s="203"/>
      <c r="M192" s="183"/>
      <c r="N192" s="199">
        <f t="shared" si="10"/>
        <v>7</v>
      </c>
      <c r="O192" s="154">
        <f t="shared" si="6"/>
        <v>14</v>
      </c>
      <c r="P192" s="180">
        <v>35.270000000000003</v>
      </c>
    </row>
    <row r="193" spans="1:16" x14ac:dyDescent="0.25">
      <c r="A193" s="859"/>
      <c r="B193" s="860"/>
      <c r="C193" s="204" t="s">
        <v>170</v>
      </c>
      <c r="D193" s="8" t="s">
        <v>37</v>
      </c>
      <c r="E193" s="183">
        <v>14</v>
      </c>
      <c r="F193" s="183">
        <v>4</v>
      </c>
      <c r="G193" s="183"/>
      <c r="H193" s="183"/>
      <c r="I193" s="211">
        <f t="shared" si="9"/>
        <v>18</v>
      </c>
      <c r="J193" s="183">
        <v>12</v>
      </c>
      <c r="K193" s="183">
        <v>18</v>
      </c>
      <c r="L193" s="203"/>
      <c r="M193" s="183"/>
      <c r="N193" s="199">
        <f t="shared" si="10"/>
        <v>30</v>
      </c>
      <c r="O193" s="154">
        <f t="shared" si="6"/>
        <v>48</v>
      </c>
      <c r="P193" s="180">
        <v>22.82</v>
      </c>
    </row>
    <row r="194" spans="1:16" x14ac:dyDescent="0.25">
      <c r="A194" s="859"/>
      <c r="B194" s="860"/>
      <c r="C194" s="204" t="s">
        <v>169</v>
      </c>
      <c r="D194" s="8" t="s">
        <v>37</v>
      </c>
      <c r="E194" s="183">
        <v>12</v>
      </c>
      <c r="F194" s="183">
        <v>4</v>
      </c>
      <c r="G194" s="183"/>
      <c r="H194" s="183"/>
      <c r="I194" s="211">
        <f t="shared" si="9"/>
        <v>16</v>
      </c>
      <c r="J194" s="183">
        <v>10</v>
      </c>
      <c r="K194" s="183">
        <v>18</v>
      </c>
      <c r="L194" s="203"/>
      <c r="M194" s="183"/>
      <c r="N194" s="199">
        <f t="shared" si="10"/>
        <v>28</v>
      </c>
      <c r="O194" s="154">
        <f t="shared" si="6"/>
        <v>44</v>
      </c>
      <c r="P194" s="180">
        <v>14.86</v>
      </c>
    </row>
    <row r="195" spans="1:16" x14ac:dyDescent="0.25">
      <c r="A195" s="859"/>
      <c r="B195" s="860"/>
      <c r="C195" s="201" t="s">
        <v>171</v>
      </c>
      <c r="D195" s="8" t="s">
        <v>37</v>
      </c>
      <c r="E195" s="183">
        <v>15</v>
      </c>
      <c r="F195" s="183">
        <v>5</v>
      </c>
      <c r="G195" s="183"/>
      <c r="H195" s="183"/>
      <c r="I195" s="211">
        <f t="shared" si="9"/>
        <v>20</v>
      </c>
      <c r="J195" s="183">
        <v>15</v>
      </c>
      <c r="K195" s="183">
        <v>20</v>
      </c>
      <c r="L195" s="203"/>
      <c r="M195" s="183"/>
      <c r="N195" s="199">
        <f t="shared" si="10"/>
        <v>35</v>
      </c>
      <c r="O195" s="154">
        <f t="shared" si="6"/>
        <v>55</v>
      </c>
      <c r="P195" s="180">
        <v>21.69</v>
      </c>
    </row>
    <row r="196" spans="1:16" x14ac:dyDescent="0.25">
      <c r="A196" s="859"/>
      <c r="B196" s="860"/>
      <c r="C196" s="204" t="s">
        <v>172</v>
      </c>
      <c r="D196" s="8" t="s">
        <v>37</v>
      </c>
      <c r="E196" s="202">
        <v>10</v>
      </c>
      <c r="F196" s="183">
        <v>4</v>
      </c>
      <c r="G196" s="183"/>
      <c r="H196" s="183"/>
      <c r="I196" s="211">
        <f t="shared" si="9"/>
        <v>14</v>
      </c>
      <c r="J196" s="183">
        <v>15</v>
      </c>
      <c r="K196" s="183">
        <v>18</v>
      </c>
      <c r="L196" s="203"/>
      <c r="M196" s="183"/>
      <c r="N196" s="199">
        <f t="shared" si="10"/>
        <v>33</v>
      </c>
      <c r="O196" s="154">
        <f t="shared" si="6"/>
        <v>47</v>
      </c>
      <c r="P196" s="180">
        <v>11.52</v>
      </c>
    </row>
    <row r="197" spans="1:16" x14ac:dyDescent="0.25">
      <c r="A197" s="859"/>
      <c r="B197" s="860"/>
      <c r="C197" s="204" t="s">
        <v>173</v>
      </c>
      <c r="D197" s="8" t="s">
        <v>37</v>
      </c>
      <c r="E197" s="202">
        <v>10</v>
      </c>
      <c r="F197" s="183">
        <v>5</v>
      </c>
      <c r="G197" s="183"/>
      <c r="H197" s="183"/>
      <c r="I197" s="211">
        <f t="shared" si="9"/>
        <v>15</v>
      </c>
      <c r="J197" s="183">
        <v>12</v>
      </c>
      <c r="K197" s="183">
        <v>20</v>
      </c>
      <c r="L197" s="203"/>
      <c r="M197" s="183"/>
      <c r="N197" s="199">
        <f t="shared" si="10"/>
        <v>32</v>
      </c>
      <c r="O197" s="154">
        <f t="shared" si="6"/>
        <v>47</v>
      </c>
      <c r="P197" s="180">
        <v>44.1</v>
      </c>
    </row>
    <row r="198" spans="1:16" x14ac:dyDescent="0.25">
      <c r="A198" s="859"/>
      <c r="B198" s="860"/>
      <c r="C198" s="204" t="s">
        <v>174</v>
      </c>
      <c r="D198" s="8" t="s">
        <v>37</v>
      </c>
      <c r="E198" s="183">
        <v>10</v>
      </c>
      <c r="F198" s="183">
        <v>4</v>
      </c>
      <c r="G198" s="183"/>
      <c r="H198" s="183"/>
      <c r="I198" s="211">
        <f t="shared" si="9"/>
        <v>14</v>
      </c>
      <c r="J198" s="183">
        <v>15</v>
      </c>
      <c r="K198" s="183">
        <v>16</v>
      </c>
      <c r="L198" s="203"/>
      <c r="M198" s="183"/>
      <c r="N198" s="199">
        <f t="shared" si="10"/>
        <v>31</v>
      </c>
      <c r="O198" s="154">
        <f t="shared" si="6"/>
        <v>45</v>
      </c>
      <c r="P198" s="180">
        <v>61.11</v>
      </c>
    </row>
    <row r="199" spans="1:16" x14ac:dyDescent="0.25">
      <c r="A199" s="859"/>
      <c r="B199" s="860"/>
      <c r="C199" s="204" t="s">
        <v>176</v>
      </c>
      <c r="D199" s="8" t="s">
        <v>37</v>
      </c>
      <c r="E199" s="183">
        <v>10</v>
      </c>
      <c r="F199" s="183">
        <v>5</v>
      </c>
      <c r="G199" s="183"/>
      <c r="H199" s="183"/>
      <c r="I199" s="211">
        <f t="shared" si="9"/>
        <v>15</v>
      </c>
      <c r="J199" s="183">
        <v>13</v>
      </c>
      <c r="K199" s="183">
        <v>20</v>
      </c>
      <c r="L199" s="203"/>
      <c r="M199" s="183"/>
      <c r="N199" s="199">
        <f t="shared" si="10"/>
        <v>33</v>
      </c>
      <c r="O199" s="154">
        <f t="shared" si="6"/>
        <v>48</v>
      </c>
      <c r="P199" s="180">
        <v>25.5</v>
      </c>
    </row>
    <row r="200" spans="1:16" x14ac:dyDescent="0.25">
      <c r="A200" s="859"/>
      <c r="B200" s="860"/>
      <c r="C200" s="204" t="s">
        <v>177</v>
      </c>
      <c r="D200" s="8" t="s">
        <v>37</v>
      </c>
      <c r="E200" s="183">
        <v>10</v>
      </c>
      <c r="F200" s="183">
        <v>5</v>
      </c>
      <c r="G200" s="183"/>
      <c r="H200" s="183"/>
      <c r="I200" s="211">
        <f t="shared" si="9"/>
        <v>15</v>
      </c>
      <c r="J200" s="183">
        <v>13</v>
      </c>
      <c r="K200" s="183">
        <v>20</v>
      </c>
      <c r="L200" s="203"/>
      <c r="M200" s="183"/>
      <c r="N200" s="199">
        <f t="shared" si="10"/>
        <v>33</v>
      </c>
      <c r="O200" s="154">
        <f t="shared" si="6"/>
        <v>48</v>
      </c>
      <c r="P200" s="180">
        <v>25.5</v>
      </c>
    </row>
    <row r="201" spans="1:16" x14ac:dyDescent="0.25">
      <c r="A201" s="859"/>
      <c r="B201" s="860"/>
      <c r="C201" s="222" t="s">
        <v>175</v>
      </c>
      <c r="D201" s="206" t="s">
        <v>37</v>
      </c>
      <c r="E201" s="208">
        <v>10</v>
      </c>
      <c r="F201" s="208">
        <v>5</v>
      </c>
      <c r="G201" s="208"/>
      <c r="H201" s="208"/>
      <c r="I201" s="223">
        <f t="shared" si="9"/>
        <v>15</v>
      </c>
      <c r="J201" s="208">
        <v>13</v>
      </c>
      <c r="K201" s="208">
        <v>20</v>
      </c>
      <c r="L201" s="196"/>
      <c r="M201" s="208"/>
      <c r="N201" s="224">
        <f t="shared" si="10"/>
        <v>33</v>
      </c>
      <c r="O201" s="145">
        <f t="shared" si="6"/>
        <v>48</v>
      </c>
      <c r="P201" s="87">
        <v>19.04</v>
      </c>
    </row>
    <row r="202" spans="1:16" ht="30.75" customHeight="1" x14ac:dyDescent="0.25">
      <c r="A202" s="861">
        <v>14</v>
      </c>
      <c r="B202" s="864" t="s">
        <v>2152</v>
      </c>
      <c r="C202" s="97" t="s">
        <v>1464</v>
      </c>
      <c r="D202" s="206" t="s">
        <v>37</v>
      </c>
      <c r="E202" s="180">
        <v>10</v>
      </c>
      <c r="F202" s="183"/>
      <c r="G202" s="183"/>
      <c r="H202" s="183"/>
      <c r="I202" s="211">
        <f t="shared" si="9"/>
        <v>10</v>
      </c>
      <c r="J202" s="183">
        <v>10</v>
      </c>
      <c r="K202" s="183"/>
      <c r="L202" s="183"/>
      <c r="M202" s="183"/>
      <c r="N202" s="199">
        <f t="shared" si="10"/>
        <v>10</v>
      </c>
      <c r="O202" s="154">
        <f t="shared" si="6"/>
        <v>20</v>
      </c>
      <c r="P202" s="180">
        <v>2.68</v>
      </c>
    </row>
    <row r="203" spans="1:16" x14ac:dyDescent="0.25">
      <c r="A203" s="863"/>
      <c r="B203" s="866"/>
      <c r="C203" s="97" t="s">
        <v>1465</v>
      </c>
      <c r="D203" s="206" t="s">
        <v>37</v>
      </c>
      <c r="E203" s="180">
        <v>10</v>
      </c>
      <c r="F203" s="183"/>
      <c r="G203" s="183"/>
      <c r="H203" s="183"/>
      <c r="I203" s="211">
        <f t="shared" si="9"/>
        <v>10</v>
      </c>
      <c r="J203" s="183">
        <v>10</v>
      </c>
      <c r="K203" s="183"/>
      <c r="L203" s="183"/>
      <c r="M203" s="183"/>
      <c r="N203" s="199">
        <f t="shared" si="10"/>
        <v>10</v>
      </c>
      <c r="O203" s="154">
        <f t="shared" si="6"/>
        <v>20</v>
      </c>
      <c r="P203" s="180">
        <v>2.68</v>
      </c>
    </row>
    <row r="204" spans="1:16" x14ac:dyDescent="0.25">
      <c r="A204" s="859">
        <v>15</v>
      </c>
      <c r="B204" s="860" t="s">
        <v>5</v>
      </c>
      <c r="C204" s="93" t="s">
        <v>2153</v>
      </c>
      <c r="D204" s="8" t="s">
        <v>37</v>
      </c>
      <c r="E204" s="180"/>
      <c r="F204" s="180"/>
      <c r="G204" s="104">
        <v>2</v>
      </c>
      <c r="H204" s="183"/>
      <c r="I204" s="211">
        <f t="shared" si="9"/>
        <v>2</v>
      </c>
      <c r="J204" s="183"/>
      <c r="K204" s="183"/>
      <c r="L204" s="183">
        <v>9</v>
      </c>
      <c r="M204" s="183"/>
      <c r="N204" s="199">
        <f t="shared" si="10"/>
        <v>9</v>
      </c>
      <c r="O204" s="154">
        <f t="shared" si="6"/>
        <v>11</v>
      </c>
      <c r="P204" s="180">
        <v>27.49</v>
      </c>
    </row>
    <row r="205" spans="1:16" x14ac:dyDescent="0.25">
      <c r="A205" s="859"/>
      <c r="B205" s="860"/>
      <c r="C205" s="93" t="s">
        <v>446</v>
      </c>
      <c r="D205" s="8" t="s">
        <v>37</v>
      </c>
      <c r="E205" s="180"/>
      <c r="F205" s="180"/>
      <c r="G205" s="104"/>
      <c r="H205" s="183"/>
      <c r="I205" s="211">
        <f t="shared" si="9"/>
        <v>0</v>
      </c>
      <c r="J205" s="183"/>
      <c r="K205" s="183"/>
      <c r="L205" s="183"/>
      <c r="M205" s="183"/>
      <c r="N205" s="199">
        <f t="shared" si="10"/>
        <v>0</v>
      </c>
      <c r="O205" s="154">
        <f t="shared" si="6"/>
        <v>0</v>
      </c>
      <c r="P205" s="180">
        <v>36.450000000000003</v>
      </c>
    </row>
    <row r="206" spans="1:16" x14ac:dyDescent="0.25">
      <c r="A206" s="859"/>
      <c r="B206" s="860"/>
      <c r="C206" s="93" t="s">
        <v>437</v>
      </c>
      <c r="D206" s="8" t="s">
        <v>37</v>
      </c>
      <c r="E206" s="180">
        <v>2</v>
      </c>
      <c r="F206" s="180"/>
      <c r="G206" s="104"/>
      <c r="H206" s="183"/>
      <c r="I206" s="211">
        <f t="shared" si="9"/>
        <v>2</v>
      </c>
      <c r="J206" s="183"/>
      <c r="K206" s="183"/>
      <c r="L206" s="183">
        <v>4</v>
      </c>
      <c r="M206" s="183"/>
      <c r="N206" s="199">
        <f t="shared" si="10"/>
        <v>4</v>
      </c>
      <c r="O206" s="154">
        <f t="shared" si="6"/>
        <v>6</v>
      </c>
      <c r="P206" s="180">
        <v>38.99</v>
      </c>
    </row>
    <row r="207" spans="1:16" x14ac:dyDescent="0.25">
      <c r="A207" s="859"/>
      <c r="B207" s="860"/>
      <c r="C207" s="93" t="s">
        <v>445</v>
      </c>
      <c r="D207" s="8" t="s">
        <v>37</v>
      </c>
      <c r="E207" s="180">
        <v>2</v>
      </c>
      <c r="F207" s="180"/>
      <c r="G207" s="104"/>
      <c r="H207" s="183"/>
      <c r="I207" s="211">
        <f t="shared" si="9"/>
        <v>2</v>
      </c>
      <c r="J207" s="183"/>
      <c r="K207" s="183"/>
      <c r="L207" s="183">
        <v>4</v>
      </c>
      <c r="M207" s="183"/>
      <c r="N207" s="199">
        <f t="shared" si="10"/>
        <v>4</v>
      </c>
      <c r="O207" s="154">
        <f t="shared" si="6"/>
        <v>6</v>
      </c>
      <c r="P207" s="180">
        <v>51.19</v>
      </c>
    </row>
    <row r="208" spans="1:16" x14ac:dyDescent="0.25">
      <c r="A208" s="859"/>
      <c r="B208" s="860"/>
      <c r="C208" s="93" t="s">
        <v>2154</v>
      </c>
      <c r="D208" s="8" t="s">
        <v>37</v>
      </c>
      <c r="E208" s="180">
        <v>2</v>
      </c>
      <c r="F208" s="180"/>
      <c r="G208" s="104"/>
      <c r="H208" s="183"/>
      <c r="I208" s="211">
        <f t="shared" si="9"/>
        <v>2</v>
      </c>
      <c r="J208" s="183"/>
      <c r="K208" s="183"/>
      <c r="L208" s="183">
        <v>2</v>
      </c>
      <c r="M208" s="183"/>
      <c r="N208" s="199">
        <f t="shared" si="10"/>
        <v>2</v>
      </c>
      <c r="O208" s="154">
        <f t="shared" si="6"/>
        <v>4</v>
      </c>
      <c r="P208" s="180">
        <v>64.760000000000005</v>
      </c>
    </row>
    <row r="209" spans="1:16" x14ac:dyDescent="0.25">
      <c r="A209" s="859"/>
      <c r="B209" s="860"/>
      <c r="C209" s="93" t="s">
        <v>438</v>
      </c>
      <c r="D209" s="8" t="s">
        <v>37</v>
      </c>
      <c r="E209" s="180">
        <v>6</v>
      </c>
      <c r="F209" s="180"/>
      <c r="G209" s="104"/>
      <c r="H209" s="183"/>
      <c r="I209" s="211">
        <f t="shared" si="9"/>
        <v>6</v>
      </c>
      <c r="J209" s="183">
        <v>6</v>
      </c>
      <c r="K209" s="183"/>
      <c r="L209" s="183"/>
      <c r="M209" s="183"/>
      <c r="N209" s="199">
        <f t="shared" si="10"/>
        <v>6</v>
      </c>
      <c r="O209" s="154">
        <f t="shared" si="6"/>
        <v>12</v>
      </c>
      <c r="P209" s="180"/>
    </row>
    <row r="210" spans="1:16" x14ac:dyDescent="0.25">
      <c r="A210" s="859"/>
      <c r="B210" s="860"/>
      <c r="C210" s="93" t="s">
        <v>439</v>
      </c>
      <c r="D210" s="8" t="s">
        <v>37</v>
      </c>
      <c r="E210" s="180"/>
      <c r="F210" s="180">
        <v>5</v>
      </c>
      <c r="G210" s="104"/>
      <c r="H210" s="183"/>
      <c r="I210" s="211">
        <f t="shared" si="9"/>
        <v>5</v>
      </c>
      <c r="J210" s="183"/>
      <c r="K210" s="183"/>
      <c r="L210" s="183"/>
      <c r="M210" s="183"/>
      <c r="N210" s="199">
        <f t="shared" si="10"/>
        <v>0</v>
      </c>
      <c r="O210" s="154">
        <f t="shared" si="6"/>
        <v>5</v>
      </c>
      <c r="P210" s="180">
        <v>14.09</v>
      </c>
    </row>
    <row r="211" spans="1:16" x14ac:dyDescent="0.25">
      <c r="A211" s="859"/>
      <c r="B211" s="860"/>
      <c r="C211" s="93" t="s">
        <v>448</v>
      </c>
      <c r="D211" s="8" t="s">
        <v>37</v>
      </c>
      <c r="E211" s="180"/>
      <c r="F211" s="180"/>
      <c r="G211" s="104">
        <v>20</v>
      </c>
      <c r="H211" s="183"/>
      <c r="I211" s="211">
        <f t="shared" si="9"/>
        <v>20</v>
      </c>
      <c r="J211" s="183">
        <v>6</v>
      </c>
      <c r="K211" s="183"/>
      <c r="L211" s="183">
        <v>20</v>
      </c>
      <c r="M211" s="183"/>
      <c r="N211" s="199">
        <f t="shared" si="10"/>
        <v>26</v>
      </c>
      <c r="O211" s="154">
        <f t="shared" si="6"/>
        <v>46</v>
      </c>
      <c r="P211" s="180">
        <v>12.39</v>
      </c>
    </row>
    <row r="212" spans="1:16" x14ac:dyDescent="0.25">
      <c r="A212" s="859"/>
      <c r="B212" s="860"/>
      <c r="C212" s="93" t="s">
        <v>2155</v>
      </c>
      <c r="D212" s="8" t="s">
        <v>37</v>
      </c>
      <c r="E212" s="180">
        <v>2</v>
      </c>
      <c r="F212" s="180"/>
      <c r="G212" s="104"/>
      <c r="H212" s="183"/>
      <c r="I212" s="211">
        <f t="shared" si="9"/>
        <v>2</v>
      </c>
      <c r="J212" s="183"/>
      <c r="K212" s="183"/>
      <c r="L212" s="183"/>
      <c r="M212" s="183"/>
      <c r="N212" s="199">
        <f t="shared" si="10"/>
        <v>0</v>
      </c>
      <c r="O212" s="154">
        <f t="shared" si="6"/>
        <v>2</v>
      </c>
      <c r="P212" s="180">
        <v>16.920000000000002</v>
      </c>
    </row>
    <row r="213" spans="1:16" x14ac:dyDescent="0.25">
      <c r="A213" s="859"/>
      <c r="B213" s="860"/>
      <c r="C213" s="93" t="s">
        <v>449</v>
      </c>
      <c r="D213" s="8" t="s">
        <v>37</v>
      </c>
      <c r="E213" s="180"/>
      <c r="F213" s="180"/>
      <c r="G213" s="104"/>
      <c r="H213" s="183"/>
      <c r="I213" s="211">
        <f t="shared" si="9"/>
        <v>0</v>
      </c>
      <c r="J213" s="183">
        <v>4</v>
      </c>
      <c r="K213" s="183"/>
      <c r="L213" s="183"/>
      <c r="M213" s="183"/>
      <c r="N213" s="199">
        <f t="shared" si="10"/>
        <v>4</v>
      </c>
      <c r="O213" s="154">
        <f t="shared" si="6"/>
        <v>4</v>
      </c>
      <c r="P213" s="180">
        <v>12.39</v>
      </c>
    </row>
    <row r="214" spans="1:16" x14ac:dyDescent="0.25">
      <c r="A214" s="859"/>
      <c r="B214" s="860"/>
      <c r="C214" s="93" t="s">
        <v>443</v>
      </c>
      <c r="D214" s="8" t="s">
        <v>37</v>
      </c>
      <c r="E214" s="180"/>
      <c r="F214" s="180"/>
      <c r="G214" s="104">
        <v>2</v>
      </c>
      <c r="H214" s="183"/>
      <c r="I214" s="211">
        <f t="shared" si="9"/>
        <v>2</v>
      </c>
      <c r="J214" s="183"/>
      <c r="K214" s="183"/>
      <c r="L214" s="183">
        <v>2</v>
      </c>
      <c r="M214" s="183"/>
      <c r="N214" s="199">
        <f t="shared" si="10"/>
        <v>2</v>
      </c>
      <c r="O214" s="154">
        <f t="shared" si="6"/>
        <v>4</v>
      </c>
      <c r="P214" s="180">
        <v>40.08</v>
      </c>
    </row>
    <row r="215" spans="1:16" ht="30" x14ac:dyDescent="0.25">
      <c r="A215" s="859"/>
      <c r="B215" s="860"/>
      <c r="C215" s="93" t="s">
        <v>444</v>
      </c>
      <c r="D215" s="8" t="s">
        <v>37</v>
      </c>
      <c r="E215" s="180"/>
      <c r="F215" s="180"/>
      <c r="G215" s="104">
        <v>2</v>
      </c>
      <c r="H215" s="183"/>
      <c r="I215" s="211">
        <f t="shared" si="9"/>
        <v>2</v>
      </c>
      <c r="J215" s="183"/>
      <c r="K215" s="183"/>
      <c r="L215" s="183">
        <v>9</v>
      </c>
      <c r="M215" s="183"/>
      <c r="N215" s="199">
        <f t="shared" si="10"/>
        <v>9</v>
      </c>
      <c r="O215" s="154">
        <f t="shared" si="6"/>
        <v>11</v>
      </c>
      <c r="P215" s="180">
        <v>39.479999999999997</v>
      </c>
    </row>
    <row r="216" spans="1:16" x14ac:dyDescent="0.25">
      <c r="A216" s="859"/>
      <c r="B216" s="860"/>
      <c r="C216" s="93" t="s">
        <v>440</v>
      </c>
      <c r="D216" s="8" t="s">
        <v>37</v>
      </c>
      <c r="E216" s="180"/>
      <c r="F216" s="180"/>
      <c r="G216" s="104">
        <v>5</v>
      </c>
      <c r="H216" s="183"/>
      <c r="I216" s="211">
        <f t="shared" si="9"/>
        <v>5</v>
      </c>
      <c r="J216" s="183">
        <v>2</v>
      </c>
      <c r="K216" s="183"/>
      <c r="L216" s="183"/>
      <c r="M216" s="183"/>
      <c r="N216" s="199">
        <f t="shared" si="10"/>
        <v>2</v>
      </c>
      <c r="O216" s="154">
        <f t="shared" si="6"/>
        <v>7</v>
      </c>
      <c r="P216" s="180">
        <v>14.42</v>
      </c>
    </row>
    <row r="217" spans="1:16" x14ac:dyDescent="0.25">
      <c r="A217" s="859"/>
      <c r="B217" s="860"/>
      <c r="C217" s="93" t="s">
        <v>450</v>
      </c>
      <c r="D217" s="8" t="s">
        <v>37</v>
      </c>
      <c r="E217" s="180">
        <v>10</v>
      </c>
      <c r="F217" s="180"/>
      <c r="G217" s="104"/>
      <c r="H217" s="183"/>
      <c r="I217" s="211">
        <f t="shared" si="9"/>
        <v>10</v>
      </c>
      <c r="J217" s="183">
        <v>10</v>
      </c>
      <c r="K217" s="183"/>
      <c r="L217" s="183"/>
      <c r="M217" s="183"/>
      <c r="N217" s="199">
        <f t="shared" si="10"/>
        <v>10</v>
      </c>
      <c r="O217" s="154">
        <f t="shared" si="6"/>
        <v>20</v>
      </c>
      <c r="P217" s="180">
        <v>32.4</v>
      </c>
    </row>
    <row r="218" spans="1:16" x14ac:dyDescent="0.25">
      <c r="A218" s="859"/>
      <c r="B218" s="860"/>
      <c r="C218" s="93" t="s">
        <v>451</v>
      </c>
      <c r="D218" s="8" t="s">
        <v>37</v>
      </c>
      <c r="E218" s="180"/>
      <c r="F218" s="180"/>
      <c r="G218" s="104"/>
      <c r="H218" s="183"/>
      <c r="I218" s="211">
        <f t="shared" si="9"/>
        <v>0</v>
      </c>
      <c r="J218" s="183"/>
      <c r="K218" s="183"/>
      <c r="L218" s="183"/>
      <c r="M218" s="183"/>
      <c r="N218" s="199">
        <f t="shared" si="10"/>
        <v>0</v>
      </c>
      <c r="O218" s="154">
        <f t="shared" si="6"/>
        <v>0</v>
      </c>
      <c r="P218" s="180">
        <v>37.479999999999997</v>
      </c>
    </row>
    <row r="219" spans="1:16" x14ac:dyDescent="0.25">
      <c r="A219" s="859"/>
      <c r="B219" s="860"/>
      <c r="C219" s="93" t="s">
        <v>452</v>
      </c>
      <c r="D219" s="8" t="s">
        <v>37</v>
      </c>
      <c r="E219" s="180">
        <v>2</v>
      </c>
      <c r="F219" s="180"/>
      <c r="G219" s="104"/>
      <c r="H219" s="183"/>
      <c r="I219" s="211">
        <f t="shared" si="9"/>
        <v>2</v>
      </c>
      <c r="J219" s="183">
        <v>2</v>
      </c>
      <c r="K219" s="183"/>
      <c r="L219" s="183"/>
      <c r="M219" s="183"/>
      <c r="N219" s="199">
        <f t="shared" si="10"/>
        <v>2</v>
      </c>
      <c r="O219" s="154">
        <f t="shared" si="6"/>
        <v>4</v>
      </c>
      <c r="P219" s="180">
        <v>32.4</v>
      </c>
    </row>
    <row r="220" spans="1:16" x14ac:dyDescent="0.25">
      <c r="A220" s="859"/>
      <c r="B220" s="860"/>
      <c r="C220" s="93" t="s">
        <v>453</v>
      </c>
      <c r="D220" s="8" t="s">
        <v>37</v>
      </c>
      <c r="E220" s="180">
        <v>2</v>
      </c>
      <c r="F220" s="180"/>
      <c r="G220" s="104"/>
      <c r="H220" s="183"/>
      <c r="I220" s="211">
        <f t="shared" si="9"/>
        <v>2</v>
      </c>
      <c r="J220" s="183">
        <v>2</v>
      </c>
      <c r="K220" s="183"/>
      <c r="L220" s="183"/>
      <c r="M220" s="183"/>
      <c r="N220" s="199">
        <f t="shared" si="10"/>
        <v>2</v>
      </c>
      <c r="O220" s="154">
        <f t="shared" si="6"/>
        <v>4</v>
      </c>
      <c r="P220" s="180">
        <v>28.45</v>
      </c>
    </row>
    <row r="221" spans="1:16" x14ac:dyDescent="0.25">
      <c r="A221" s="859"/>
      <c r="B221" s="860"/>
      <c r="C221" s="93" t="s">
        <v>441</v>
      </c>
      <c r="D221" s="8" t="s">
        <v>37</v>
      </c>
      <c r="E221" s="180">
        <v>1</v>
      </c>
      <c r="F221" s="180"/>
      <c r="G221" s="104"/>
      <c r="H221" s="183"/>
      <c r="I221" s="211">
        <f t="shared" si="9"/>
        <v>1</v>
      </c>
      <c r="J221" s="183"/>
      <c r="K221" s="183"/>
      <c r="L221" s="183">
        <v>2</v>
      </c>
      <c r="M221" s="183"/>
      <c r="N221" s="199">
        <f t="shared" si="10"/>
        <v>2</v>
      </c>
      <c r="O221" s="154">
        <f t="shared" si="6"/>
        <v>3</v>
      </c>
      <c r="P221" s="180">
        <v>4.18</v>
      </c>
    </row>
    <row r="222" spans="1:16" x14ac:dyDescent="0.25">
      <c r="A222" s="859"/>
      <c r="B222" s="860"/>
      <c r="C222" s="93" t="s">
        <v>447</v>
      </c>
      <c r="D222" s="8" t="s">
        <v>37</v>
      </c>
      <c r="E222" s="180">
        <v>10</v>
      </c>
      <c r="F222" s="180"/>
      <c r="G222" s="104">
        <v>30</v>
      </c>
      <c r="H222" s="183"/>
      <c r="I222" s="211">
        <f t="shared" si="9"/>
        <v>40</v>
      </c>
      <c r="J222" s="183">
        <v>2</v>
      </c>
      <c r="K222" s="183"/>
      <c r="L222" s="183">
        <v>30</v>
      </c>
      <c r="M222" s="183"/>
      <c r="N222" s="199">
        <f t="shared" si="10"/>
        <v>32</v>
      </c>
      <c r="O222" s="154">
        <f t="shared" ref="O222:O289" si="11">I222+N222</f>
        <v>72</v>
      </c>
      <c r="P222" s="180">
        <v>14.09</v>
      </c>
    </row>
    <row r="223" spans="1:16" x14ac:dyDescent="0.25">
      <c r="A223" s="859"/>
      <c r="B223" s="860"/>
      <c r="C223" s="93" t="s">
        <v>442</v>
      </c>
      <c r="D223" s="8" t="s">
        <v>37</v>
      </c>
      <c r="E223" s="180"/>
      <c r="F223" s="180"/>
      <c r="G223" s="104">
        <v>2</v>
      </c>
      <c r="H223" s="183"/>
      <c r="I223" s="211">
        <f t="shared" si="9"/>
        <v>2</v>
      </c>
      <c r="J223" s="183"/>
      <c r="K223" s="183"/>
      <c r="L223" s="183">
        <v>2</v>
      </c>
      <c r="M223" s="183"/>
      <c r="N223" s="199">
        <f t="shared" si="10"/>
        <v>2</v>
      </c>
      <c r="O223" s="154">
        <f t="shared" si="11"/>
        <v>4</v>
      </c>
      <c r="P223" s="180">
        <v>34.69</v>
      </c>
    </row>
    <row r="224" spans="1:16" x14ac:dyDescent="0.25">
      <c r="A224" s="859"/>
      <c r="B224" s="860"/>
      <c r="C224" s="97" t="s">
        <v>2156</v>
      </c>
      <c r="D224" s="8" t="s">
        <v>37</v>
      </c>
      <c r="E224" s="180"/>
      <c r="F224" s="180">
        <v>20</v>
      </c>
      <c r="G224" s="180"/>
      <c r="H224" s="183"/>
      <c r="I224" s="211">
        <f t="shared" si="9"/>
        <v>20</v>
      </c>
      <c r="J224" s="183"/>
      <c r="K224" s="183"/>
      <c r="L224" s="183"/>
      <c r="M224" s="183"/>
      <c r="N224" s="199">
        <f t="shared" si="10"/>
        <v>0</v>
      </c>
      <c r="O224" s="154">
        <f t="shared" si="11"/>
        <v>20</v>
      </c>
      <c r="P224" s="180">
        <v>16.920000000000002</v>
      </c>
    </row>
    <row r="225" spans="1:16" x14ac:dyDescent="0.25">
      <c r="A225" s="859"/>
      <c r="B225" s="860"/>
      <c r="C225" s="97" t="s">
        <v>1468</v>
      </c>
      <c r="D225" s="8" t="s">
        <v>37</v>
      </c>
      <c r="E225" s="180">
        <v>10</v>
      </c>
      <c r="F225" s="180"/>
      <c r="G225" s="180"/>
      <c r="H225" s="183"/>
      <c r="I225" s="211">
        <f t="shared" si="9"/>
        <v>10</v>
      </c>
      <c r="J225" s="183">
        <v>4</v>
      </c>
      <c r="K225" s="183"/>
      <c r="L225" s="183">
        <v>10</v>
      </c>
      <c r="M225" s="183"/>
      <c r="N225" s="199">
        <f t="shared" si="10"/>
        <v>14</v>
      </c>
      <c r="O225" s="154">
        <f t="shared" si="11"/>
        <v>24</v>
      </c>
      <c r="P225" s="180">
        <v>12.39</v>
      </c>
    </row>
    <row r="226" spans="1:16" x14ac:dyDescent="0.25">
      <c r="A226" s="859"/>
      <c r="B226" s="860"/>
      <c r="C226" s="204" t="s">
        <v>1466</v>
      </c>
      <c r="D226" s="8" t="s">
        <v>37</v>
      </c>
      <c r="E226" s="183"/>
      <c r="F226" s="183"/>
      <c r="G226" s="183"/>
      <c r="H226" s="183">
        <v>1</v>
      </c>
      <c r="I226" s="211">
        <f t="shared" si="9"/>
        <v>1</v>
      </c>
      <c r="J226" s="183"/>
      <c r="K226" s="183"/>
      <c r="L226" s="183"/>
      <c r="M226" s="183"/>
      <c r="N226" s="199">
        <f t="shared" si="10"/>
        <v>0</v>
      </c>
      <c r="O226" s="154">
        <f t="shared" si="11"/>
        <v>1</v>
      </c>
      <c r="P226" s="180">
        <v>2.38</v>
      </c>
    </row>
    <row r="227" spans="1:16" x14ac:dyDescent="0.25">
      <c r="A227" s="859"/>
      <c r="B227" s="860"/>
      <c r="C227" s="204" t="s">
        <v>1467</v>
      </c>
      <c r="D227" s="8" t="s">
        <v>37</v>
      </c>
      <c r="E227" s="183"/>
      <c r="F227" s="183"/>
      <c r="G227" s="183"/>
      <c r="H227" s="183">
        <v>1</v>
      </c>
      <c r="I227" s="211">
        <f t="shared" si="9"/>
        <v>1</v>
      </c>
      <c r="J227" s="183"/>
      <c r="K227" s="183"/>
      <c r="L227" s="183"/>
      <c r="M227" s="183"/>
      <c r="N227" s="199">
        <f t="shared" si="10"/>
        <v>0</v>
      </c>
      <c r="O227" s="154">
        <f t="shared" si="11"/>
        <v>1</v>
      </c>
      <c r="P227" s="180">
        <v>2.98</v>
      </c>
    </row>
    <row r="228" spans="1:16" x14ac:dyDescent="0.25">
      <c r="A228" s="859"/>
      <c r="B228" s="860"/>
      <c r="C228" s="204" t="s">
        <v>1469</v>
      </c>
      <c r="D228" s="8" t="s">
        <v>37</v>
      </c>
      <c r="E228" s="183"/>
      <c r="F228" s="183">
        <v>4</v>
      </c>
      <c r="G228" s="183"/>
      <c r="H228" s="183"/>
      <c r="I228" s="211">
        <f t="shared" si="9"/>
        <v>4</v>
      </c>
      <c r="J228" s="183"/>
      <c r="K228" s="183"/>
      <c r="L228" s="183"/>
      <c r="M228" s="183"/>
      <c r="N228" s="199">
        <f t="shared" si="10"/>
        <v>0</v>
      </c>
      <c r="O228" s="154">
        <f t="shared" si="11"/>
        <v>4</v>
      </c>
      <c r="P228" s="180">
        <v>36.25</v>
      </c>
    </row>
    <row r="229" spans="1:16" x14ac:dyDescent="0.25">
      <c r="A229" s="859"/>
      <c r="B229" s="860"/>
      <c r="C229" s="204" t="s">
        <v>1470</v>
      </c>
      <c r="D229" s="8" t="s">
        <v>37</v>
      </c>
      <c r="E229" s="183">
        <v>50</v>
      </c>
      <c r="F229" s="183"/>
      <c r="G229" s="183"/>
      <c r="H229" s="183"/>
      <c r="I229" s="211">
        <f t="shared" si="9"/>
        <v>50</v>
      </c>
      <c r="J229" s="183"/>
      <c r="K229" s="183"/>
      <c r="L229" s="183">
        <v>50</v>
      </c>
      <c r="M229" s="183"/>
      <c r="N229" s="199">
        <f t="shared" si="10"/>
        <v>50</v>
      </c>
      <c r="O229" s="154">
        <f t="shared" si="11"/>
        <v>100</v>
      </c>
      <c r="P229" s="180">
        <v>0.32</v>
      </c>
    </row>
    <row r="230" spans="1:16" x14ac:dyDescent="0.25">
      <c r="A230" s="859"/>
      <c r="B230" s="860"/>
      <c r="C230" s="204" t="s">
        <v>1471</v>
      </c>
      <c r="D230" s="8" t="s">
        <v>37</v>
      </c>
      <c r="E230" s="183"/>
      <c r="F230" s="183"/>
      <c r="G230" s="183">
        <v>50</v>
      </c>
      <c r="H230" s="183"/>
      <c r="I230" s="211">
        <f t="shared" si="9"/>
        <v>50</v>
      </c>
      <c r="J230" s="183"/>
      <c r="K230" s="183"/>
      <c r="L230" s="183">
        <v>50</v>
      </c>
      <c r="M230" s="183"/>
      <c r="N230" s="199">
        <f t="shared" si="10"/>
        <v>50</v>
      </c>
      <c r="O230" s="154">
        <f t="shared" si="11"/>
        <v>100</v>
      </c>
      <c r="P230" s="180">
        <v>0.87</v>
      </c>
    </row>
    <row r="231" spans="1:16" x14ac:dyDescent="0.25">
      <c r="A231" s="859"/>
      <c r="B231" s="860"/>
      <c r="C231" s="204" t="s">
        <v>166</v>
      </c>
      <c r="D231" s="8" t="s">
        <v>37</v>
      </c>
      <c r="E231" s="202">
        <v>30</v>
      </c>
      <c r="F231" s="183">
        <v>20</v>
      </c>
      <c r="G231" s="183"/>
      <c r="H231" s="183"/>
      <c r="I231" s="211">
        <f t="shared" si="9"/>
        <v>50</v>
      </c>
      <c r="J231" s="183">
        <v>250</v>
      </c>
      <c r="K231" s="183"/>
      <c r="L231" s="183">
        <v>6</v>
      </c>
      <c r="M231" s="183"/>
      <c r="N231" s="199">
        <f t="shared" si="10"/>
        <v>256</v>
      </c>
      <c r="O231" s="154">
        <f t="shared" si="11"/>
        <v>306</v>
      </c>
      <c r="P231" s="180">
        <v>18.2</v>
      </c>
    </row>
    <row r="232" spans="1:16" ht="78.75" customHeight="1" x14ac:dyDescent="0.25">
      <c r="A232" s="861">
        <v>16</v>
      </c>
      <c r="B232" s="864" t="s">
        <v>2157</v>
      </c>
      <c r="C232" s="97" t="s">
        <v>167</v>
      </c>
      <c r="D232" s="180" t="s">
        <v>37</v>
      </c>
      <c r="E232" s="180"/>
      <c r="F232" s="180" t="e">
        <f>SUM(#REF!:#REF!)</f>
        <v>#REF!</v>
      </c>
      <c r="G232" s="180"/>
      <c r="H232" s="183"/>
      <c r="I232" s="211" t="e">
        <f t="shared" si="9"/>
        <v>#REF!</v>
      </c>
      <c r="J232" s="183"/>
      <c r="K232" s="183"/>
      <c r="L232" s="183"/>
      <c r="M232" s="183"/>
      <c r="N232" s="199">
        <f t="shared" si="10"/>
        <v>0</v>
      </c>
      <c r="O232" s="154" t="e">
        <f t="shared" si="11"/>
        <v>#REF!</v>
      </c>
      <c r="P232" s="180">
        <v>18</v>
      </c>
    </row>
    <row r="233" spans="1:16" x14ac:dyDescent="0.25">
      <c r="A233" s="862"/>
      <c r="B233" s="865"/>
      <c r="C233" s="97" t="s">
        <v>454</v>
      </c>
      <c r="D233" s="180" t="s">
        <v>37</v>
      </c>
      <c r="E233" s="87">
        <v>1</v>
      </c>
      <c r="F233" s="180"/>
      <c r="G233" s="180"/>
      <c r="H233" s="183"/>
      <c r="I233" s="211">
        <f t="shared" si="9"/>
        <v>1</v>
      </c>
      <c r="J233" s="183">
        <v>1</v>
      </c>
      <c r="K233" s="183"/>
      <c r="L233" s="183"/>
      <c r="M233" s="183"/>
      <c r="N233" s="199">
        <f t="shared" si="10"/>
        <v>1</v>
      </c>
      <c r="O233" s="154">
        <f t="shared" si="11"/>
        <v>2</v>
      </c>
      <c r="P233" s="180">
        <v>549</v>
      </c>
    </row>
    <row r="234" spans="1:16" ht="30" x14ac:dyDescent="0.25">
      <c r="A234" s="862"/>
      <c r="B234" s="865"/>
      <c r="C234" s="97" t="s">
        <v>462</v>
      </c>
      <c r="D234" s="180" t="s">
        <v>37</v>
      </c>
      <c r="E234" s="180">
        <v>4</v>
      </c>
      <c r="F234" s="180">
        <v>5</v>
      </c>
      <c r="G234" s="180"/>
      <c r="H234" s="183"/>
      <c r="I234" s="211">
        <f t="shared" si="9"/>
        <v>9</v>
      </c>
      <c r="J234" s="183">
        <v>4</v>
      </c>
      <c r="K234" s="183"/>
      <c r="L234" s="183"/>
      <c r="M234" s="183"/>
      <c r="N234" s="199">
        <f t="shared" si="10"/>
        <v>4</v>
      </c>
      <c r="O234" s="154">
        <f t="shared" si="11"/>
        <v>13</v>
      </c>
      <c r="P234" s="180">
        <v>75</v>
      </c>
    </row>
    <row r="235" spans="1:16" ht="30" x14ac:dyDescent="0.25">
      <c r="A235" s="862"/>
      <c r="B235" s="865"/>
      <c r="C235" s="97" t="s">
        <v>461</v>
      </c>
      <c r="D235" s="180" t="s">
        <v>37</v>
      </c>
      <c r="E235" s="180">
        <v>4</v>
      </c>
      <c r="F235" s="180">
        <v>5</v>
      </c>
      <c r="G235" s="180"/>
      <c r="H235" s="183"/>
      <c r="I235" s="211">
        <f t="shared" si="9"/>
        <v>9</v>
      </c>
      <c r="J235" s="183">
        <v>4</v>
      </c>
      <c r="K235" s="183"/>
      <c r="L235" s="183"/>
      <c r="M235" s="183"/>
      <c r="N235" s="199">
        <f t="shared" si="10"/>
        <v>4</v>
      </c>
      <c r="O235" s="154">
        <f t="shared" si="11"/>
        <v>13</v>
      </c>
      <c r="P235" s="180">
        <v>75</v>
      </c>
    </row>
    <row r="236" spans="1:16" ht="30" x14ac:dyDescent="0.25">
      <c r="A236" s="862"/>
      <c r="B236" s="865"/>
      <c r="C236" s="97" t="s">
        <v>460</v>
      </c>
      <c r="D236" s="180" t="s">
        <v>34</v>
      </c>
      <c r="E236" s="180">
        <v>4</v>
      </c>
      <c r="F236" s="180" t="e">
        <f>SUM(#REF!:#REF!)</f>
        <v>#REF!</v>
      </c>
      <c r="G236" s="180"/>
      <c r="H236" s="183"/>
      <c r="I236" s="211" t="e">
        <f t="shared" si="9"/>
        <v>#REF!</v>
      </c>
      <c r="J236" s="183">
        <v>4</v>
      </c>
      <c r="K236" s="183"/>
      <c r="L236" s="183"/>
      <c r="M236" s="183"/>
      <c r="N236" s="199">
        <f t="shared" si="10"/>
        <v>4</v>
      </c>
      <c r="O236" s="154" t="e">
        <f t="shared" si="11"/>
        <v>#REF!</v>
      </c>
      <c r="P236" s="180">
        <v>75</v>
      </c>
    </row>
    <row r="237" spans="1:16" x14ac:dyDescent="0.25">
      <c r="A237" s="862"/>
      <c r="B237" s="865"/>
      <c r="C237" s="97" t="s">
        <v>547</v>
      </c>
      <c r="D237" s="180" t="s">
        <v>34</v>
      </c>
      <c r="E237" s="180"/>
      <c r="F237" s="180"/>
      <c r="G237" s="180"/>
      <c r="H237" s="183"/>
      <c r="I237" s="211">
        <f t="shared" si="9"/>
        <v>0</v>
      </c>
      <c r="J237" s="183">
        <v>4</v>
      </c>
      <c r="K237" s="183"/>
      <c r="L237" s="183">
        <v>6</v>
      </c>
      <c r="M237" s="183"/>
      <c r="N237" s="199">
        <f t="shared" si="10"/>
        <v>10</v>
      </c>
      <c r="O237" s="154">
        <f t="shared" si="11"/>
        <v>10</v>
      </c>
      <c r="P237" s="180">
        <v>115</v>
      </c>
    </row>
    <row r="238" spans="1:16" x14ac:dyDescent="0.25">
      <c r="A238" s="862"/>
      <c r="B238" s="865"/>
      <c r="C238" s="97" t="s">
        <v>168</v>
      </c>
      <c r="D238" s="180" t="s">
        <v>34</v>
      </c>
      <c r="E238" s="180">
        <v>8</v>
      </c>
      <c r="F238" s="180" t="e">
        <f>SUM(#REF!:#REF!)</f>
        <v>#REF!</v>
      </c>
      <c r="G238" s="180"/>
      <c r="H238" s="183"/>
      <c r="I238" s="211" t="e">
        <f t="shared" si="9"/>
        <v>#REF!</v>
      </c>
      <c r="J238" s="183">
        <v>6</v>
      </c>
      <c r="K238" s="183"/>
      <c r="L238" s="183"/>
      <c r="M238" s="183"/>
      <c r="N238" s="199">
        <f t="shared" si="10"/>
        <v>6</v>
      </c>
      <c r="O238" s="154" t="e">
        <f t="shared" si="11"/>
        <v>#REF!</v>
      </c>
      <c r="P238" s="180">
        <v>56</v>
      </c>
    </row>
    <row r="239" spans="1:16" x14ac:dyDescent="0.25">
      <c r="A239" s="862"/>
      <c r="B239" s="865"/>
      <c r="C239" s="100" t="s">
        <v>565</v>
      </c>
      <c r="D239" s="180" t="s">
        <v>34</v>
      </c>
      <c r="E239" s="119">
        <v>3</v>
      </c>
      <c r="F239" s="180">
        <v>36</v>
      </c>
      <c r="G239" s="124">
        <v>3</v>
      </c>
      <c r="H239" s="183"/>
      <c r="I239" s="211">
        <f t="shared" si="9"/>
        <v>42</v>
      </c>
      <c r="J239" s="183">
        <v>25</v>
      </c>
      <c r="K239" s="183"/>
      <c r="L239" s="183">
        <v>8</v>
      </c>
      <c r="M239" s="183"/>
      <c r="N239" s="199">
        <f t="shared" si="10"/>
        <v>33</v>
      </c>
      <c r="O239" s="154">
        <f t="shared" si="11"/>
        <v>75</v>
      </c>
      <c r="P239" s="180">
        <v>6</v>
      </c>
    </row>
    <row r="240" spans="1:16" x14ac:dyDescent="0.25">
      <c r="A240" s="862"/>
      <c r="B240" s="865"/>
      <c r="C240" s="100" t="s">
        <v>564</v>
      </c>
      <c r="D240" s="180" t="s">
        <v>34</v>
      </c>
      <c r="E240" s="119">
        <v>3</v>
      </c>
      <c r="F240" s="180">
        <v>36</v>
      </c>
      <c r="G240" s="124">
        <v>3</v>
      </c>
      <c r="H240" s="183"/>
      <c r="I240" s="211">
        <f t="shared" si="9"/>
        <v>42</v>
      </c>
      <c r="J240" s="183">
        <v>25</v>
      </c>
      <c r="K240" s="183"/>
      <c r="L240" s="183">
        <v>8</v>
      </c>
      <c r="M240" s="183"/>
      <c r="N240" s="199">
        <f t="shared" si="10"/>
        <v>33</v>
      </c>
      <c r="O240" s="154">
        <f t="shared" si="11"/>
        <v>75</v>
      </c>
      <c r="P240" s="180">
        <v>6</v>
      </c>
    </row>
    <row r="241" spans="1:16" x14ac:dyDescent="0.25">
      <c r="A241" s="862"/>
      <c r="B241" s="865"/>
      <c r="C241" s="100" t="s">
        <v>566</v>
      </c>
      <c r="D241" s="180" t="s">
        <v>34</v>
      </c>
      <c r="E241" s="119">
        <v>3</v>
      </c>
      <c r="F241" s="180">
        <v>36</v>
      </c>
      <c r="G241" s="124">
        <v>3</v>
      </c>
      <c r="H241" s="183"/>
      <c r="I241" s="211">
        <f t="shared" si="9"/>
        <v>42</v>
      </c>
      <c r="J241" s="183">
        <v>25</v>
      </c>
      <c r="K241" s="183"/>
      <c r="L241" s="183">
        <v>8</v>
      </c>
      <c r="M241" s="183"/>
      <c r="N241" s="199">
        <f t="shared" si="10"/>
        <v>33</v>
      </c>
      <c r="O241" s="154">
        <f t="shared" si="11"/>
        <v>75</v>
      </c>
      <c r="P241" s="180">
        <v>6</v>
      </c>
    </row>
    <row r="242" spans="1:16" x14ac:dyDescent="0.25">
      <c r="A242" s="862"/>
      <c r="B242" s="865"/>
      <c r="C242" s="100" t="s">
        <v>567</v>
      </c>
      <c r="D242" s="180" t="s">
        <v>34</v>
      </c>
      <c r="E242" s="119">
        <v>3</v>
      </c>
      <c r="F242" s="180">
        <v>36</v>
      </c>
      <c r="G242" s="124">
        <v>3</v>
      </c>
      <c r="H242" s="183"/>
      <c r="I242" s="211">
        <f t="shared" si="9"/>
        <v>42</v>
      </c>
      <c r="J242" s="183">
        <v>25</v>
      </c>
      <c r="K242" s="183"/>
      <c r="L242" s="183">
        <v>8</v>
      </c>
      <c r="M242" s="183"/>
      <c r="N242" s="199">
        <f t="shared" si="10"/>
        <v>33</v>
      </c>
      <c r="O242" s="154">
        <f t="shared" si="11"/>
        <v>75</v>
      </c>
      <c r="P242" s="180">
        <v>6</v>
      </c>
    </row>
    <row r="243" spans="1:16" x14ac:dyDescent="0.25">
      <c r="A243" s="862"/>
      <c r="B243" s="865"/>
      <c r="C243" s="100" t="s">
        <v>568</v>
      </c>
      <c r="D243" s="180" t="s">
        <v>34</v>
      </c>
      <c r="E243" s="119">
        <v>3</v>
      </c>
      <c r="F243" s="180">
        <v>36</v>
      </c>
      <c r="G243" s="124">
        <v>3</v>
      </c>
      <c r="H243" s="183"/>
      <c r="I243" s="211">
        <f t="shared" si="9"/>
        <v>42</v>
      </c>
      <c r="J243" s="183">
        <v>25</v>
      </c>
      <c r="K243" s="183"/>
      <c r="L243" s="183">
        <v>8</v>
      </c>
      <c r="M243" s="183"/>
      <c r="N243" s="199">
        <f t="shared" si="10"/>
        <v>33</v>
      </c>
      <c r="O243" s="154">
        <f t="shared" si="11"/>
        <v>75</v>
      </c>
      <c r="P243" s="180">
        <v>6</v>
      </c>
    </row>
    <row r="244" spans="1:16" x14ac:dyDescent="0.25">
      <c r="A244" s="862"/>
      <c r="B244" s="865"/>
      <c r="C244" s="97" t="s">
        <v>205</v>
      </c>
      <c r="D244" s="180" t="s">
        <v>37</v>
      </c>
      <c r="E244" s="180">
        <v>40</v>
      </c>
      <c r="F244" s="180">
        <v>120</v>
      </c>
      <c r="G244" s="105"/>
      <c r="H244" s="183"/>
      <c r="I244" s="211">
        <f t="shared" si="9"/>
        <v>160</v>
      </c>
      <c r="J244" s="183">
        <v>50</v>
      </c>
      <c r="K244" s="183"/>
      <c r="L244" s="183"/>
      <c r="M244" s="183"/>
      <c r="N244" s="199">
        <f t="shared" si="10"/>
        <v>50</v>
      </c>
      <c r="O244" s="154">
        <f t="shared" si="11"/>
        <v>210</v>
      </c>
      <c r="P244" s="180">
        <v>9.86</v>
      </c>
    </row>
    <row r="245" spans="1:16" x14ac:dyDescent="0.25">
      <c r="A245" s="863"/>
      <c r="B245" s="866"/>
      <c r="C245" s="93" t="s">
        <v>605</v>
      </c>
      <c r="D245" s="180" t="s">
        <v>34</v>
      </c>
      <c r="E245" s="180">
        <v>8</v>
      </c>
      <c r="F245" s="180">
        <v>6</v>
      </c>
      <c r="G245" s="180"/>
      <c r="H245" s="183"/>
      <c r="I245" s="211">
        <f t="shared" si="9"/>
        <v>14</v>
      </c>
      <c r="J245" s="183">
        <v>16</v>
      </c>
      <c r="K245" s="183"/>
      <c r="L245" s="183"/>
      <c r="M245" s="183"/>
      <c r="N245" s="199">
        <f t="shared" si="10"/>
        <v>16</v>
      </c>
      <c r="O245" s="154">
        <f t="shared" si="11"/>
        <v>30</v>
      </c>
      <c r="P245" s="180">
        <v>553.04</v>
      </c>
    </row>
    <row r="246" spans="1:16" ht="30" x14ac:dyDescent="0.25">
      <c r="A246" s="859">
        <v>17</v>
      </c>
      <c r="B246" s="860" t="s">
        <v>1480</v>
      </c>
      <c r="C246" s="97" t="s">
        <v>556</v>
      </c>
      <c r="D246" s="8" t="s">
        <v>37</v>
      </c>
      <c r="E246" s="180">
        <v>8</v>
      </c>
      <c r="F246" s="180">
        <f>SUM(A246:B246:C246:D246)</f>
        <v>17</v>
      </c>
      <c r="G246" s="183"/>
      <c r="H246" s="183"/>
      <c r="I246" s="211">
        <f t="shared" si="9"/>
        <v>25</v>
      </c>
      <c r="J246" s="183">
        <v>30</v>
      </c>
      <c r="K246" s="183"/>
      <c r="L246" s="183"/>
      <c r="M246" s="183"/>
      <c r="N246" s="199">
        <f t="shared" si="10"/>
        <v>30</v>
      </c>
      <c r="O246" s="154">
        <f t="shared" si="11"/>
        <v>55</v>
      </c>
      <c r="P246" s="152">
        <v>123</v>
      </c>
    </row>
    <row r="247" spans="1:16" x14ac:dyDescent="0.25">
      <c r="A247" s="859"/>
      <c r="B247" s="860"/>
      <c r="C247" s="97" t="s">
        <v>35</v>
      </c>
      <c r="D247" s="8" t="s">
        <v>37</v>
      </c>
      <c r="E247" s="119">
        <v>1000</v>
      </c>
      <c r="F247" s="180">
        <f>SUM(A247:B247:C247:D247)</f>
        <v>0</v>
      </c>
      <c r="G247" s="183"/>
      <c r="H247" s="183"/>
      <c r="I247" s="211">
        <f t="shared" si="9"/>
        <v>1000</v>
      </c>
      <c r="J247" s="183">
        <v>2400</v>
      </c>
      <c r="K247" s="183"/>
      <c r="L247" s="183"/>
      <c r="M247" s="183"/>
      <c r="N247" s="199">
        <f t="shared" si="10"/>
        <v>2400</v>
      </c>
      <c r="O247" s="154">
        <f t="shared" si="11"/>
        <v>3400</v>
      </c>
      <c r="P247" s="180">
        <v>0.69</v>
      </c>
    </row>
    <row r="248" spans="1:16" x14ac:dyDescent="0.25">
      <c r="A248" s="859"/>
      <c r="B248" s="860"/>
      <c r="C248" s="93" t="s">
        <v>1472</v>
      </c>
      <c r="D248" s="8" t="s">
        <v>37</v>
      </c>
      <c r="E248" s="180">
        <v>8</v>
      </c>
      <c r="F248" s="180"/>
      <c r="G248" s="183"/>
      <c r="H248" s="183"/>
      <c r="I248" s="211">
        <f t="shared" si="9"/>
        <v>8</v>
      </c>
      <c r="J248" s="183">
        <v>6</v>
      </c>
      <c r="K248" s="183"/>
      <c r="L248" s="183"/>
      <c r="M248" s="183"/>
      <c r="N248" s="199">
        <f t="shared" si="10"/>
        <v>6</v>
      </c>
      <c r="O248" s="154">
        <f t="shared" si="11"/>
        <v>14</v>
      </c>
      <c r="P248" s="180">
        <v>23.79</v>
      </c>
    </row>
    <row r="249" spans="1:16" x14ac:dyDescent="0.25">
      <c r="A249" s="859"/>
      <c r="B249" s="860"/>
      <c r="C249" s="93" t="s">
        <v>1473</v>
      </c>
      <c r="D249" s="8" t="s">
        <v>37</v>
      </c>
      <c r="E249" s="180">
        <v>80</v>
      </c>
      <c r="F249" s="180"/>
      <c r="G249" s="183"/>
      <c r="H249" s="183"/>
      <c r="I249" s="211">
        <f t="shared" si="9"/>
        <v>80</v>
      </c>
      <c r="J249" s="183">
        <v>150</v>
      </c>
      <c r="K249" s="183"/>
      <c r="L249" s="183"/>
      <c r="M249" s="183"/>
      <c r="N249" s="199">
        <f t="shared" si="10"/>
        <v>150</v>
      </c>
      <c r="O249" s="154">
        <f t="shared" si="11"/>
        <v>230</v>
      </c>
      <c r="P249" s="180">
        <v>1.27</v>
      </c>
    </row>
    <row r="250" spans="1:16" x14ac:dyDescent="0.25">
      <c r="A250" s="859"/>
      <c r="B250" s="860"/>
      <c r="C250" s="93" t="s">
        <v>1474</v>
      </c>
      <c r="D250" s="8" t="s">
        <v>37</v>
      </c>
      <c r="E250" s="180">
        <v>80</v>
      </c>
      <c r="F250" s="180"/>
      <c r="G250" s="183"/>
      <c r="H250" s="183"/>
      <c r="I250" s="211">
        <f t="shared" si="9"/>
        <v>80</v>
      </c>
      <c r="J250" s="183">
        <v>150</v>
      </c>
      <c r="K250" s="183"/>
      <c r="L250" s="183"/>
      <c r="M250" s="183"/>
      <c r="N250" s="199">
        <f t="shared" si="10"/>
        <v>150</v>
      </c>
      <c r="O250" s="154">
        <f t="shared" si="11"/>
        <v>230</v>
      </c>
      <c r="P250" s="180">
        <v>1.27</v>
      </c>
    </row>
    <row r="251" spans="1:16" x14ac:dyDescent="0.25">
      <c r="A251" s="859"/>
      <c r="B251" s="860"/>
      <c r="C251" s="93" t="s">
        <v>1475</v>
      </c>
      <c r="D251" s="8" t="s">
        <v>37</v>
      </c>
      <c r="E251" s="180">
        <v>4</v>
      </c>
      <c r="F251" s="180"/>
      <c r="G251" s="183"/>
      <c r="H251" s="183"/>
      <c r="I251" s="211">
        <f t="shared" si="9"/>
        <v>4</v>
      </c>
      <c r="J251" s="183">
        <v>20</v>
      </c>
      <c r="K251" s="183"/>
      <c r="L251" s="183"/>
      <c r="M251" s="183"/>
      <c r="N251" s="199">
        <f t="shared" si="10"/>
        <v>20</v>
      </c>
      <c r="O251" s="154">
        <f t="shared" si="11"/>
        <v>24</v>
      </c>
      <c r="P251" s="180">
        <v>105</v>
      </c>
    </row>
    <row r="252" spans="1:16" x14ac:dyDescent="0.25">
      <c r="A252" s="859"/>
      <c r="B252" s="860"/>
      <c r="C252" s="93" t="s">
        <v>1476</v>
      </c>
      <c r="D252" s="8" t="s">
        <v>37</v>
      </c>
      <c r="E252" s="180">
        <v>3</v>
      </c>
      <c r="F252" s="180"/>
      <c r="G252" s="183"/>
      <c r="H252" s="183"/>
      <c r="I252" s="211">
        <f t="shared" si="9"/>
        <v>3</v>
      </c>
      <c r="J252" s="183">
        <v>20</v>
      </c>
      <c r="K252" s="183"/>
      <c r="L252" s="183"/>
      <c r="M252" s="183"/>
      <c r="N252" s="199">
        <f t="shared" si="10"/>
        <v>20</v>
      </c>
      <c r="O252" s="154">
        <f t="shared" si="11"/>
        <v>23</v>
      </c>
      <c r="P252" s="180">
        <v>47.55</v>
      </c>
    </row>
    <row r="253" spans="1:16" x14ac:dyDescent="0.25">
      <c r="A253" s="859"/>
      <c r="B253" s="860"/>
      <c r="C253" s="93" t="s">
        <v>1477</v>
      </c>
      <c r="D253" s="8" t="s">
        <v>37</v>
      </c>
      <c r="E253" s="180">
        <v>50</v>
      </c>
      <c r="F253" s="180"/>
      <c r="G253" s="183"/>
      <c r="H253" s="183"/>
      <c r="I253" s="211">
        <f t="shared" si="9"/>
        <v>50</v>
      </c>
      <c r="J253" s="183">
        <v>260</v>
      </c>
      <c r="K253" s="183"/>
      <c r="L253" s="183"/>
      <c r="M253" s="183"/>
      <c r="N253" s="199">
        <f t="shared" si="10"/>
        <v>260</v>
      </c>
      <c r="O253" s="154">
        <f t="shared" si="11"/>
        <v>310</v>
      </c>
      <c r="P253" s="180">
        <v>2.68</v>
      </c>
    </row>
    <row r="254" spans="1:16" x14ac:dyDescent="0.25">
      <c r="A254" s="859"/>
      <c r="B254" s="860"/>
      <c r="C254" s="93" t="s">
        <v>1478</v>
      </c>
      <c r="D254" s="8" t="s">
        <v>37</v>
      </c>
      <c r="E254" s="180">
        <v>50</v>
      </c>
      <c r="F254" s="180"/>
      <c r="G254" s="183"/>
      <c r="H254" s="183"/>
      <c r="I254" s="211">
        <f t="shared" si="9"/>
        <v>50</v>
      </c>
      <c r="J254" s="183">
        <v>260</v>
      </c>
      <c r="K254" s="183"/>
      <c r="L254" s="183"/>
      <c r="M254" s="183"/>
      <c r="N254" s="199">
        <f t="shared" si="10"/>
        <v>260</v>
      </c>
      <c r="O254" s="154">
        <f t="shared" si="11"/>
        <v>310</v>
      </c>
      <c r="P254" s="180">
        <v>2.68</v>
      </c>
    </row>
    <row r="255" spans="1:16" x14ac:dyDescent="0.25">
      <c r="A255" s="859"/>
      <c r="B255" s="860"/>
      <c r="C255" s="93" t="s">
        <v>1479</v>
      </c>
      <c r="D255" s="8" t="s">
        <v>37</v>
      </c>
      <c r="E255" s="180">
        <v>2</v>
      </c>
      <c r="F255" s="180"/>
      <c r="G255" s="183"/>
      <c r="H255" s="183"/>
      <c r="I255" s="211">
        <f t="shared" si="9"/>
        <v>2</v>
      </c>
      <c r="J255" s="183">
        <v>80</v>
      </c>
      <c r="K255" s="183"/>
      <c r="L255" s="183"/>
      <c r="M255" s="183"/>
      <c r="N255" s="199">
        <f t="shared" si="10"/>
        <v>80</v>
      </c>
      <c r="O255" s="154">
        <f t="shared" si="11"/>
        <v>82</v>
      </c>
      <c r="P255" s="180">
        <v>25.5</v>
      </c>
    </row>
    <row r="256" spans="1:16" x14ac:dyDescent="0.25">
      <c r="A256" s="859">
        <v>18</v>
      </c>
      <c r="B256" s="860" t="s">
        <v>878</v>
      </c>
      <c r="C256" s="98" t="s">
        <v>811</v>
      </c>
      <c r="D256" s="8" t="s">
        <v>37</v>
      </c>
      <c r="E256" s="180">
        <v>320</v>
      </c>
      <c r="F256" s="180"/>
      <c r="G256" s="180"/>
      <c r="H256" s="183"/>
      <c r="I256" s="211">
        <f t="shared" si="9"/>
        <v>320</v>
      </c>
      <c r="J256" s="183">
        <v>800</v>
      </c>
      <c r="K256" s="183"/>
      <c r="L256" s="183"/>
      <c r="M256" s="183"/>
      <c r="N256" s="199">
        <f t="shared" si="10"/>
        <v>800</v>
      </c>
      <c r="O256" s="154">
        <f t="shared" si="11"/>
        <v>1120</v>
      </c>
      <c r="P256" s="180">
        <v>1.36</v>
      </c>
    </row>
    <row r="257" spans="1:16" x14ac:dyDescent="0.25">
      <c r="A257" s="859"/>
      <c r="B257" s="860"/>
      <c r="C257" s="94" t="s">
        <v>810</v>
      </c>
      <c r="D257" s="8" t="s">
        <v>37</v>
      </c>
      <c r="E257" s="180">
        <v>15</v>
      </c>
      <c r="F257" s="180"/>
      <c r="G257" s="180"/>
      <c r="H257" s="183"/>
      <c r="I257" s="211">
        <f t="shared" si="9"/>
        <v>15</v>
      </c>
      <c r="J257" s="183"/>
      <c r="K257" s="183"/>
      <c r="L257" s="183">
        <v>30</v>
      </c>
      <c r="M257" s="183"/>
      <c r="N257" s="199">
        <f t="shared" si="10"/>
        <v>30</v>
      </c>
      <c r="O257" s="154">
        <f t="shared" si="11"/>
        <v>45</v>
      </c>
      <c r="P257" s="180">
        <v>2.13</v>
      </c>
    </row>
    <row r="258" spans="1:16" x14ac:dyDescent="0.25">
      <c r="A258" s="859"/>
      <c r="B258" s="860"/>
      <c r="C258" s="94" t="s">
        <v>865</v>
      </c>
      <c r="D258" s="8" t="s">
        <v>37</v>
      </c>
      <c r="E258" s="180"/>
      <c r="F258" s="180"/>
      <c r="G258" s="180">
        <v>20</v>
      </c>
      <c r="H258" s="183"/>
      <c r="I258" s="211">
        <f t="shared" si="9"/>
        <v>20</v>
      </c>
      <c r="J258" s="183"/>
      <c r="K258" s="183"/>
      <c r="L258" s="183">
        <v>30</v>
      </c>
      <c r="M258" s="183"/>
      <c r="N258" s="199">
        <f t="shared" si="10"/>
        <v>30</v>
      </c>
      <c r="O258" s="154">
        <f t="shared" si="11"/>
        <v>50</v>
      </c>
      <c r="P258" s="180">
        <v>1.76</v>
      </c>
    </row>
    <row r="259" spans="1:16" x14ac:dyDescent="0.25">
      <c r="A259" s="859"/>
      <c r="B259" s="860"/>
      <c r="C259" s="94" t="s">
        <v>810</v>
      </c>
      <c r="D259" s="8" t="s">
        <v>37</v>
      </c>
      <c r="E259" s="180"/>
      <c r="F259" s="180"/>
      <c r="G259" s="180">
        <v>20</v>
      </c>
      <c r="H259" s="183"/>
      <c r="I259" s="211">
        <f t="shared" si="9"/>
        <v>20</v>
      </c>
      <c r="J259" s="183"/>
      <c r="K259" s="183"/>
      <c r="L259" s="183"/>
      <c r="M259" s="183"/>
      <c r="N259" s="199">
        <f t="shared" si="10"/>
        <v>0</v>
      </c>
      <c r="O259" s="154">
        <f t="shared" si="11"/>
        <v>20</v>
      </c>
      <c r="P259" s="180">
        <v>1.93</v>
      </c>
    </row>
    <row r="260" spans="1:16" x14ac:dyDescent="0.25">
      <c r="A260" s="859"/>
      <c r="B260" s="860"/>
      <c r="C260" s="94" t="s">
        <v>866</v>
      </c>
      <c r="D260" s="8" t="s">
        <v>37</v>
      </c>
      <c r="E260" s="180"/>
      <c r="F260" s="180"/>
      <c r="G260" s="180">
        <v>20</v>
      </c>
      <c r="H260" s="183"/>
      <c r="I260" s="211">
        <f t="shared" si="9"/>
        <v>20</v>
      </c>
      <c r="J260" s="183"/>
      <c r="K260" s="183"/>
      <c r="L260" s="183">
        <v>30</v>
      </c>
      <c r="M260" s="183"/>
      <c r="N260" s="199">
        <f t="shared" si="10"/>
        <v>30</v>
      </c>
      <c r="O260" s="154">
        <f t="shared" si="11"/>
        <v>50</v>
      </c>
      <c r="P260" s="180">
        <v>1.41</v>
      </c>
    </row>
    <row r="261" spans="1:16" x14ac:dyDescent="0.25">
      <c r="A261" s="859"/>
      <c r="B261" s="860"/>
      <c r="C261" s="94" t="s">
        <v>867</v>
      </c>
      <c r="D261" s="8" t="s">
        <v>37</v>
      </c>
      <c r="E261" s="180"/>
      <c r="F261" s="180"/>
      <c r="G261" s="180">
        <v>20</v>
      </c>
      <c r="H261" s="183"/>
      <c r="I261" s="211">
        <f t="shared" si="9"/>
        <v>20</v>
      </c>
      <c r="J261" s="183"/>
      <c r="K261" s="183"/>
      <c r="L261" s="183">
        <v>40</v>
      </c>
      <c r="M261" s="183"/>
      <c r="N261" s="199">
        <f t="shared" si="10"/>
        <v>40</v>
      </c>
      <c r="O261" s="154">
        <f t="shared" si="11"/>
        <v>60</v>
      </c>
      <c r="P261" s="180">
        <v>1.1100000000000001</v>
      </c>
    </row>
    <row r="262" spans="1:16" x14ac:dyDescent="0.25">
      <c r="A262" s="859"/>
      <c r="B262" s="860"/>
      <c r="C262" s="94" t="s">
        <v>868</v>
      </c>
      <c r="D262" s="8" t="s">
        <v>37</v>
      </c>
      <c r="E262" s="180"/>
      <c r="F262" s="180"/>
      <c r="G262" s="180">
        <v>20</v>
      </c>
      <c r="H262" s="183"/>
      <c r="I262" s="211">
        <f t="shared" si="9"/>
        <v>20</v>
      </c>
      <c r="J262" s="183"/>
      <c r="K262" s="183"/>
      <c r="L262" s="183">
        <v>40</v>
      </c>
      <c r="M262" s="183"/>
      <c r="N262" s="199">
        <f t="shared" si="10"/>
        <v>40</v>
      </c>
      <c r="O262" s="154">
        <f t="shared" si="11"/>
        <v>60</v>
      </c>
      <c r="P262" s="180">
        <v>1.1100000000000001</v>
      </c>
    </row>
    <row r="263" spans="1:16" x14ac:dyDescent="0.25">
      <c r="A263" s="859"/>
      <c r="B263" s="860"/>
      <c r="C263" s="225" t="s">
        <v>2158</v>
      </c>
      <c r="D263" s="8" t="s">
        <v>37</v>
      </c>
      <c r="E263" s="180"/>
      <c r="F263" s="180"/>
      <c r="G263" s="180"/>
      <c r="H263" s="183"/>
      <c r="I263" s="211"/>
      <c r="J263" s="183">
        <v>80</v>
      </c>
      <c r="K263" s="183"/>
      <c r="L263" s="183"/>
      <c r="M263" s="183"/>
      <c r="N263" s="199"/>
      <c r="O263" s="154"/>
      <c r="P263" s="180"/>
    </row>
    <row r="264" spans="1:16" x14ac:dyDescent="0.25">
      <c r="A264" s="859"/>
      <c r="B264" s="860"/>
      <c r="C264" s="225" t="s">
        <v>2159</v>
      </c>
      <c r="D264" s="8" t="s">
        <v>37</v>
      </c>
      <c r="E264" s="180"/>
      <c r="F264" s="180"/>
      <c r="G264" s="180"/>
      <c r="H264" s="183"/>
      <c r="I264" s="211"/>
      <c r="J264" s="183">
        <v>80</v>
      </c>
      <c r="K264" s="183"/>
      <c r="L264" s="183"/>
      <c r="M264" s="183"/>
      <c r="N264" s="199"/>
      <c r="O264" s="154"/>
      <c r="P264" s="180"/>
    </row>
    <row r="265" spans="1:16" x14ac:dyDescent="0.25">
      <c r="A265" s="859"/>
      <c r="B265" s="860"/>
      <c r="C265" s="94" t="s">
        <v>869</v>
      </c>
      <c r="D265" s="8" t="s">
        <v>37</v>
      </c>
      <c r="E265" s="180"/>
      <c r="F265" s="180"/>
      <c r="G265" s="180">
        <v>50</v>
      </c>
      <c r="H265" s="183"/>
      <c r="I265" s="211">
        <f t="shared" ref="I265:I289" si="12">E265+F265+G265+H265</f>
        <v>50</v>
      </c>
      <c r="J265" s="183">
        <v>40</v>
      </c>
      <c r="K265" s="183"/>
      <c r="L265" s="183">
        <v>40</v>
      </c>
      <c r="M265" s="183"/>
      <c r="N265" s="199">
        <f t="shared" ref="N265:N289" si="13">J265+K265+L265+M265</f>
        <v>80</v>
      </c>
      <c r="O265" s="154">
        <f t="shared" si="11"/>
        <v>130</v>
      </c>
      <c r="P265" s="180">
        <v>1.0900000000000001</v>
      </c>
    </row>
    <row r="266" spans="1:16" x14ac:dyDescent="0.25">
      <c r="A266" s="859"/>
      <c r="B266" s="860"/>
      <c r="C266" s="93" t="s">
        <v>852</v>
      </c>
      <c r="D266" s="8" t="s">
        <v>37</v>
      </c>
      <c r="E266" s="180">
        <v>40</v>
      </c>
      <c r="F266" s="180"/>
      <c r="G266" s="180"/>
      <c r="H266" s="183"/>
      <c r="I266" s="211">
        <f t="shared" si="12"/>
        <v>40</v>
      </c>
      <c r="J266" s="183">
        <v>120</v>
      </c>
      <c r="K266" s="183"/>
      <c r="L266" s="183"/>
      <c r="M266" s="183"/>
      <c r="N266" s="199">
        <f t="shared" si="13"/>
        <v>120</v>
      </c>
      <c r="O266" s="154">
        <f t="shared" si="11"/>
        <v>160</v>
      </c>
      <c r="P266" s="180">
        <v>3.16</v>
      </c>
    </row>
    <row r="267" spans="1:16" x14ac:dyDescent="0.25">
      <c r="A267" s="859">
        <v>19</v>
      </c>
      <c r="B267" s="860" t="s">
        <v>7</v>
      </c>
      <c r="C267" s="97" t="s">
        <v>46</v>
      </c>
      <c r="D267" s="180" t="s">
        <v>37</v>
      </c>
      <c r="E267" s="180">
        <v>50</v>
      </c>
      <c r="F267" s="180">
        <v>400</v>
      </c>
      <c r="G267" s="180"/>
      <c r="H267" s="183"/>
      <c r="I267" s="211">
        <f t="shared" si="12"/>
        <v>450</v>
      </c>
      <c r="J267" s="183">
        <v>150</v>
      </c>
      <c r="K267" s="183"/>
      <c r="L267" s="183"/>
      <c r="M267" s="183"/>
      <c r="N267" s="199">
        <f t="shared" si="13"/>
        <v>150</v>
      </c>
      <c r="O267" s="154">
        <f t="shared" si="11"/>
        <v>600</v>
      </c>
      <c r="P267" s="180">
        <v>0.45</v>
      </c>
    </row>
    <row r="268" spans="1:16" x14ac:dyDescent="0.25">
      <c r="A268" s="859"/>
      <c r="B268" s="860"/>
      <c r="C268" s="97" t="s">
        <v>47</v>
      </c>
      <c r="D268" s="180" t="s">
        <v>37</v>
      </c>
      <c r="E268" s="180"/>
      <c r="F268" s="180">
        <v>400</v>
      </c>
      <c r="G268" s="180"/>
      <c r="H268" s="183"/>
      <c r="I268" s="211">
        <f t="shared" si="12"/>
        <v>400</v>
      </c>
      <c r="J268" s="183">
        <v>50</v>
      </c>
      <c r="K268" s="183"/>
      <c r="L268" s="183"/>
      <c r="M268" s="183"/>
      <c r="N268" s="199">
        <f t="shared" si="13"/>
        <v>50</v>
      </c>
      <c r="O268" s="154">
        <f t="shared" si="11"/>
        <v>450</v>
      </c>
      <c r="P268" s="180">
        <v>0.22</v>
      </c>
    </row>
    <row r="269" spans="1:16" x14ac:dyDescent="0.25">
      <c r="A269" s="859"/>
      <c r="B269" s="860"/>
      <c r="C269" s="97" t="s">
        <v>45</v>
      </c>
      <c r="D269" s="180" t="s">
        <v>37</v>
      </c>
      <c r="E269" s="180"/>
      <c r="F269" s="180">
        <v>200</v>
      </c>
      <c r="G269" s="180"/>
      <c r="H269" s="183"/>
      <c r="I269" s="211">
        <f t="shared" si="12"/>
        <v>200</v>
      </c>
      <c r="J269" s="183">
        <v>50</v>
      </c>
      <c r="K269" s="183"/>
      <c r="L269" s="183"/>
      <c r="M269" s="183"/>
      <c r="N269" s="199">
        <f t="shared" si="13"/>
        <v>50</v>
      </c>
      <c r="O269" s="154">
        <f t="shared" si="11"/>
        <v>250</v>
      </c>
      <c r="P269" s="180">
        <v>0.27</v>
      </c>
    </row>
    <row r="270" spans="1:16" x14ac:dyDescent="0.25">
      <c r="A270" s="859"/>
      <c r="B270" s="860"/>
      <c r="C270" s="97" t="s">
        <v>48</v>
      </c>
      <c r="D270" s="180" t="s">
        <v>37</v>
      </c>
      <c r="E270" s="180"/>
      <c r="F270" s="180">
        <v>120</v>
      </c>
      <c r="G270" s="180"/>
      <c r="H270" s="183"/>
      <c r="I270" s="211">
        <f t="shared" si="12"/>
        <v>120</v>
      </c>
      <c r="J270" s="183"/>
      <c r="K270" s="183"/>
      <c r="L270" s="183">
        <v>20</v>
      </c>
      <c r="M270" s="183"/>
      <c r="N270" s="199">
        <f t="shared" si="13"/>
        <v>20</v>
      </c>
      <c r="O270" s="154">
        <f t="shared" si="11"/>
        <v>140</v>
      </c>
      <c r="P270" s="180">
        <v>11.77</v>
      </c>
    </row>
    <row r="271" spans="1:16" x14ac:dyDescent="0.25">
      <c r="A271" s="859"/>
      <c r="B271" s="860"/>
      <c r="C271" s="97" t="s">
        <v>49</v>
      </c>
      <c r="D271" s="180" t="s">
        <v>37</v>
      </c>
      <c r="E271" s="180"/>
      <c r="F271" s="180">
        <v>120</v>
      </c>
      <c r="G271" s="180"/>
      <c r="H271" s="183"/>
      <c r="I271" s="211">
        <f t="shared" si="12"/>
        <v>120</v>
      </c>
      <c r="J271" s="183">
        <v>20</v>
      </c>
      <c r="K271" s="183"/>
      <c r="L271" s="183">
        <v>30</v>
      </c>
      <c r="M271" s="183"/>
      <c r="N271" s="199">
        <f t="shared" si="13"/>
        <v>50</v>
      </c>
      <c r="O271" s="154">
        <f t="shared" si="11"/>
        <v>170</v>
      </c>
      <c r="P271" s="180">
        <v>0.36</v>
      </c>
    </row>
    <row r="272" spans="1:16" x14ac:dyDescent="0.25">
      <c r="A272" s="859"/>
      <c r="B272" s="860"/>
      <c r="C272" s="97" t="s">
        <v>50</v>
      </c>
      <c r="D272" s="180" t="s">
        <v>37</v>
      </c>
      <c r="E272" s="180"/>
      <c r="F272" s="180">
        <v>120</v>
      </c>
      <c r="G272" s="180"/>
      <c r="H272" s="183"/>
      <c r="I272" s="211">
        <f t="shared" si="12"/>
        <v>120</v>
      </c>
      <c r="J272" s="183"/>
      <c r="K272" s="183"/>
      <c r="L272" s="183">
        <v>30</v>
      </c>
      <c r="M272" s="183"/>
      <c r="N272" s="199">
        <f t="shared" si="13"/>
        <v>30</v>
      </c>
      <c r="O272" s="154">
        <f t="shared" si="11"/>
        <v>150</v>
      </c>
      <c r="P272" s="180">
        <v>1.98</v>
      </c>
    </row>
    <row r="273" spans="1:16" x14ac:dyDescent="0.25">
      <c r="A273" s="859"/>
      <c r="B273" s="860"/>
      <c r="C273" s="97" t="s">
        <v>51</v>
      </c>
      <c r="D273" s="180" t="s">
        <v>37</v>
      </c>
      <c r="E273" s="180"/>
      <c r="F273" s="180">
        <v>120</v>
      </c>
      <c r="G273" s="180"/>
      <c r="H273" s="183"/>
      <c r="I273" s="211">
        <f t="shared" si="12"/>
        <v>120</v>
      </c>
      <c r="J273" s="183"/>
      <c r="K273" s="183"/>
      <c r="L273" s="183">
        <v>30</v>
      </c>
      <c r="M273" s="183"/>
      <c r="N273" s="199">
        <f t="shared" si="13"/>
        <v>30</v>
      </c>
      <c r="O273" s="154">
        <f t="shared" si="11"/>
        <v>150</v>
      </c>
      <c r="P273" s="180">
        <v>1.74</v>
      </c>
    </row>
    <row r="274" spans="1:16" x14ac:dyDescent="0.25">
      <c r="A274" s="859"/>
      <c r="B274" s="860"/>
      <c r="C274" s="97" t="s">
        <v>52</v>
      </c>
      <c r="D274" s="180" t="s">
        <v>37</v>
      </c>
      <c r="E274" s="180"/>
      <c r="F274" s="180">
        <v>400</v>
      </c>
      <c r="G274" s="180"/>
      <c r="H274" s="183"/>
      <c r="I274" s="211">
        <f t="shared" si="12"/>
        <v>400</v>
      </c>
      <c r="J274" s="183"/>
      <c r="K274" s="183"/>
      <c r="L274" s="183">
        <v>30</v>
      </c>
      <c r="M274" s="183"/>
      <c r="N274" s="199">
        <f t="shared" si="13"/>
        <v>30</v>
      </c>
      <c r="O274" s="154">
        <f t="shared" si="11"/>
        <v>430</v>
      </c>
      <c r="P274" s="180">
        <v>0.34</v>
      </c>
    </row>
    <row r="275" spans="1:16" x14ac:dyDescent="0.25">
      <c r="A275" s="859"/>
      <c r="B275" s="860"/>
      <c r="C275" s="97" t="s">
        <v>53</v>
      </c>
      <c r="D275" s="180" t="s">
        <v>37</v>
      </c>
      <c r="E275" s="180"/>
      <c r="F275" s="180">
        <v>400</v>
      </c>
      <c r="G275" s="180"/>
      <c r="H275" s="183"/>
      <c r="I275" s="211">
        <f t="shared" si="12"/>
        <v>400</v>
      </c>
      <c r="J275" s="183">
        <v>80</v>
      </c>
      <c r="K275" s="183"/>
      <c r="L275" s="183">
        <v>30</v>
      </c>
      <c r="M275" s="183"/>
      <c r="N275" s="199">
        <f t="shared" si="13"/>
        <v>110</v>
      </c>
      <c r="O275" s="154">
        <f t="shared" si="11"/>
        <v>510</v>
      </c>
      <c r="P275" s="180">
        <v>2.2000000000000002</v>
      </c>
    </row>
    <row r="276" spans="1:16" x14ac:dyDescent="0.25">
      <c r="A276" s="859"/>
      <c r="B276" s="860"/>
      <c r="C276" s="97" t="s">
        <v>54</v>
      </c>
      <c r="D276" s="180" t="s">
        <v>37</v>
      </c>
      <c r="E276" s="180"/>
      <c r="F276" s="180">
        <v>400</v>
      </c>
      <c r="G276" s="180"/>
      <c r="H276" s="183"/>
      <c r="I276" s="211">
        <f t="shared" si="12"/>
        <v>400</v>
      </c>
      <c r="J276" s="183">
        <v>80</v>
      </c>
      <c r="K276" s="183"/>
      <c r="L276" s="183"/>
      <c r="M276" s="183"/>
      <c r="N276" s="199">
        <f t="shared" si="13"/>
        <v>80</v>
      </c>
      <c r="O276" s="154">
        <f t="shared" si="11"/>
        <v>480</v>
      </c>
      <c r="P276" s="180">
        <v>2.09</v>
      </c>
    </row>
    <row r="277" spans="1:16" x14ac:dyDescent="0.25">
      <c r="A277" s="859"/>
      <c r="B277" s="860"/>
      <c r="C277" s="97" t="s">
        <v>55</v>
      </c>
      <c r="D277" s="180" t="s">
        <v>37</v>
      </c>
      <c r="E277" s="180">
        <v>100</v>
      </c>
      <c r="F277" s="180">
        <v>240</v>
      </c>
      <c r="G277" s="180"/>
      <c r="H277" s="183"/>
      <c r="I277" s="211">
        <f t="shared" si="12"/>
        <v>340</v>
      </c>
      <c r="J277" s="183">
        <v>50</v>
      </c>
      <c r="K277" s="183"/>
      <c r="L277" s="183">
        <v>50</v>
      </c>
      <c r="M277" s="183"/>
      <c r="N277" s="199">
        <f t="shared" si="13"/>
        <v>100</v>
      </c>
      <c r="O277" s="154">
        <f t="shared" si="11"/>
        <v>440</v>
      </c>
      <c r="P277" s="180">
        <v>0.22</v>
      </c>
    </row>
    <row r="278" spans="1:16" x14ac:dyDescent="0.25">
      <c r="A278" s="859"/>
      <c r="B278" s="860"/>
      <c r="C278" s="97" t="s">
        <v>89</v>
      </c>
      <c r="D278" s="180" t="s">
        <v>37</v>
      </c>
      <c r="E278" s="180">
        <v>50</v>
      </c>
      <c r="F278" s="180">
        <v>308</v>
      </c>
      <c r="G278" s="180"/>
      <c r="H278" s="183"/>
      <c r="I278" s="211">
        <f t="shared" si="12"/>
        <v>358</v>
      </c>
      <c r="J278" s="183">
        <v>50</v>
      </c>
      <c r="K278" s="183"/>
      <c r="L278" s="183"/>
      <c r="M278" s="183"/>
      <c r="N278" s="199">
        <f t="shared" si="13"/>
        <v>50</v>
      </c>
      <c r="O278" s="154">
        <f t="shared" si="11"/>
        <v>408</v>
      </c>
      <c r="P278" s="180">
        <v>0.26</v>
      </c>
    </row>
    <row r="279" spans="1:16" x14ac:dyDescent="0.25">
      <c r="A279" s="859"/>
      <c r="B279" s="860"/>
      <c r="C279" s="97" t="s">
        <v>90</v>
      </c>
      <c r="D279" s="180" t="s">
        <v>37</v>
      </c>
      <c r="E279" s="180"/>
      <c r="F279" s="180">
        <v>208</v>
      </c>
      <c r="G279" s="180"/>
      <c r="H279" s="183"/>
      <c r="I279" s="211">
        <f t="shared" si="12"/>
        <v>208</v>
      </c>
      <c r="J279" s="183">
        <v>100</v>
      </c>
      <c r="K279" s="183"/>
      <c r="L279" s="183"/>
      <c r="M279" s="183"/>
      <c r="N279" s="199">
        <f t="shared" si="13"/>
        <v>100</v>
      </c>
      <c r="O279" s="154">
        <f t="shared" si="11"/>
        <v>308</v>
      </c>
      <c r="P279" s="180">
        <v>0.86</v>
      </c>
    </row>
    <row r="280" spans="1:16" x14ac:dyDescent="0.25">
      <c r="A280" s="859"/>
      <c r="B280" s="860"/>
      <c r="C280" s="97" t="s">
        <v>56</v>
      </c>
      <c r="D280" s="180" t="s">
        <v>37</v>
      </c>
      <c r="E280" s="180"/>
      <c r="F280" s="180">
        <v>800</v>
      </c>
      <c r="G280" s="180"/>
      <c r="H280" s="183"/>
      <c r="I280" s="211">
        <f t="shared" si="12"/>
        <v>800</v>
      </c>
      <c r="J280" s="183"/>
      <c r="K280" s="183"/>
      <c r="L280" s="183"/>
      <c r="M280" s="183"/>
      <c r="N280" s="199">
        <f t="shared" si="13"/>
        <v>0</v>
      </c>
      <c r="O280" s="154">
        <f t="shared" si="11"/>
        <v>800</v>
      </c>
      <c r="P280" s="180">
        <v>0.54</v>
      </c>
    </row>
    <row r="281" spans="1:16" x14ac:dyDescent="0.25">
      <c r="A281" s="859"/>
      <c r="B281" s="860"/>
      <c r="C281" s="97" t="s">
        <v>91</v>
      </c>
      <c r="D281" s="180" t="s">
        <v>37</v>
      </c>
      <c r="E281" s="180"/>
      <c r="F281" s="180">
        <v>120</v>
      </c>
      <c r="G281" s="180"/>
      <c r="H281" s="183"/>
      <c r="I281" s="211">
        <f t="shared" si="12"/>
        <v>120</v>
      </c>
      <c r="J281" s="183"/>
      <c r="K281" s="183"/>
      <c r="L281" s="183"/>
      <c r="M281" s="183"/>
      <c r="N281" s="199">
        <f t="shared" si="13"/>
        <v>0</v>
      </c>
      <c r="O281" s="154">
        <f t="shared" si="11"/>
        <v>120</v>
      </c>
      <c r="P281" s="180">
        <v>0.34</v>
      </c>
    </row>
    <row r="282" spans="1:16" x14ac:dyDescent="0.25">
      <c r="A282" s="859"/>
      <c r="B282" s="860"/>
      <c r="C282" s="92" t="s">
        <v>636</v>
      </c>
      <c r="D282" s="180" t="s">
        <v>37</v>
      </c>
      <c r="E282" s="180">
        <v>50</v>
      </c>
      <c r="F282" s="180">
        <v>160</v>
      </c>
      <c r="G282" s="180"/>
      <c r="H282" s="183"/>
      <c r="I282" s="211">
        <f t="shared" si="12"/>
        <v>210</v>
      </c>
      <c r="J282" s="183">
        <v>80</v>
      </c>
      <c r="K282" s="183"/>
      <c r="L282" s="183"/>
      <c r="M282" s="183"/>
      <c r="N282" s="199">
        <f t="shared" si="13"/>
        <v>80</v>
      </c>
      <c r="O282" s="154">
        <f t="shared" si="11"/>
        <v>290</v>
      </c>
      <c r="P282" s="180">
        <v>1.89</v>
      </c>
    </row>
    <row r="283" spans="1:16" x14ac:dyDescent="0.25">
      <c r="A283" s="859"/>
      <c r="B283" s="860"/>
      <c r="C283" s="92" t="s">
        <v>637</v>
      </c>
      <c r="D283" s="180" t="s">
        <v>37</v>
      </c>
      <c r="E283" s="180"/>
      <c r="F283" s="180">
        <v>40</v>
      </c>
      <c r="G283" s="180">
        <v>80</v>
      </c>
      <c r="H283" s="183"/>
      <c r="I283" s="211">
        <f t="shared" si="12"/>
        <v>120</v>
      </c>
      <c r="J283" s="183">
        <v>30</v>
      </c>
      <c r="K283" s="183"/>
      <c r="L283" s="183">
        <v>30</v>
      </c>
      <c r="M283" s="183"/>
      <c r="N283" s="199">
        <f t="shared" si="13"/>
        <v>60</v>
      </c>
      <c r="O283" s="154">
        <f t="shared" si="11"/>
        <v>180</v>
      </c>
      <c r="P283" s="180">
        <v>0.28999999999999998</v>
      </c>
    </row>
    <row r="284" spans="1:16" x14ac:dyDescent="0.25">
      <c r="A284" s="859"/>
      <c r="B284" s="860"/>
      <c r="C284" s="92" t="s">
        <v>638</v>
      </c>
      <c r="D284" s="180" t="s">
        <v>37</v>
      </c>
      <c r="E284" s="180"/>
      <c r="F284" s="180"/>
      <c r="G284" s="180">
        <v>80</v>
      </c>
      <c r="H284" s="183"/>
      <c r="I284" s="211">
        <f t="shared" si="12"/>
        <v>80</v>
      </c>
      <c r="J284" s="183">
        <v>30</v>
      </c>
      <c r="K284" s="183"/>
      <c r="L284" s="183">
        <v>30</v>
      </c>
      <c r="M284" s="183"/>
      <c r="N284" s="199">
        <f t="shared" si="13"/>
        <v>60</v>
      </c>
      <c r="O284" s="154">
        <f t="shared" si="11"/>
        <v>140</v>
      </c>
      <c r="P284" s="180">
        <v>0.24</v>
      </c>
    </row>
    <row r="285" spans="1:16" x14ac:dyDescent="0.25">
      <c r="A285" s="859"/>
      <c r="B285" s="860"/>
      <c r="C285" s="97" t="s">
        <v>92</v>
      </c>
      <c r="D285" s="180" t="s">
        <v>37</v>
      </c>
      <c r="E285" s="180"/>
      <c r="F285" s="180"/>
      <c r="G285" s="180"/>
      <c r="H285" s="183"/>
      <c r="I285" s="211">
        <f t="shared" si="12"/>
        <v>0</v>
      </c>
      <c r="J285" s="183"/>
      <c r="K285" s="183"/>
      <c r="L285" s="183"/>
      <c r="M285" s="183"/>
      <c r="N285" s="199">
        <f t="shared" si="13"/>
        <v>0</v>
      </c>
      <c r="O285" s="154">
        <f t="shared" si="11"/>
        <v>0</v>
      </c>
      <c r="P285" s="180">
        <v>0.27</v>
      </c>
    </row>
    <row r="286" spans="1:16" x14ac:dyDescent="0.25">
      <c r="A286" s="859"/>
      <c r="B286" s="860"/>
      <c r="C286" s="92" t="s">
        <v>639</v>
      </c>
      <c r="D286" s="180" t="s">
        <v>37</v>
      </c>
      <c r="E286" s="180">
        <v>50</v>
      </c>
      <c r="F286" s="180"/>
      <c r="G286" s="180"/>
      <c r="H286" s="183"/>
      <c r="I286" s="211">
        <f t="shared" si="12"/>
        <v>50</v>
      </c>
      <c r="J286" s="183">
        <v>50</v>
      </c>
      <c r="K286" s="183"/>
      <c r="L286" s="183">
        <v>50</v>
      </c>
      <c r="M286" s="183"/>
      <c r="N286" s="199">
        <f t="shared" si="13"/>
        <v>100</v>
      </c>
      <c r="O286" s="154">
        <f t="shared" si="11"/>
        <v>150</v>
      </c>
      <c r="P286" s="180">
        <v>1.84</v>
      </c>
    </row>
    <row r="287" spans="1:16" x14ac:dyDescent="0.25">
      <c r="A287" s="859"/>
      <c r="B287" s="860"/>
      <c r="C287" s="97" t="s">
        <v>149</v>
      </c>
      <c r="D287" s="180" t="s">
        <v>37</v>
      </c>
      <c r="E287" s="180"/>
      <c r="F287" s="180"/>
      <c r="G287" s="180"/>
      <c r="H287" s="183"/>
      <c r="I287" s="211">
        <f t="shared" si="12"/>
        <v>0</v>
      </c>
      <c r="J287" s="183"/>
      <c r="K287" s="183"/>
      <c r="L287" s="183"/>
      <c r="M287" s="183"/>
      <c r="N287" s="199">
        <f t="shared" si="13"/>
        <v>0</v>
      </c>
      <c r="O287" s="154">
        <f t="shared" si="11"/>
        <v>0</v>
      </c>
      <c r="P287" s="180">
        <v>1.05</v>
      </c>
    </row>
    <row r="288" spans="1:16" x14ac:dyDescent="0.25">
      <c r="A288" s="859"/>
      <c r="B288" s="860"/>
      <c r="C288" s="93" t="s">
        <v>520</v>
      </c>
      <c r="D288" s="180" t="s">
        <v>37</v>
      </c>
      <c r="E288" s="180"/>
      <c r="F288" s="180"/>
      <c r="G288" s="180"/>
      <c r="H288" s="183"/>
      <c r="I288" s="211">
        <f t="shared" si="12"/>
        <v>0</v>
      </c>
      <c r="J288" s="183"/>
      <c r="K288" s="183"/>
      <c r="L288" s="183"/>
      <c r="M288" s="183"/>
      <c r="N288" s="199">
        <f t="shared" si="13"/>
        <v>0</v>
      </c>
      <c r="O288" s="154">
        <f t="shared" si="11"/>
        <v>0</v>
      </c>
      <c r="P288" s="180">
        <v>9.15</v>
      </c>
    </row>
    <row r="289" spans="1:16" x14ac:dyDescent="0.25">
      <c r="A289" s="859"/>
      <c r="B289" s="860"/>
      <c r="C289" s="93" t="s">
        <v>457</v>
      </c>
      <c r="D289" s="180" t="s">
        <v>37</v>
      </c>
      <c r="E289" s="180">
        <v>20</v>
      </c>
      <c r="F289" s="180"/>
      <c r="G289" s="180">
        <v>8</v>
      </c>
      <c r="H289" s="183"/>
      <c r="I289" s="211">
        <f t="shared" si="12"/>
        <v>28</v>
      </c>
      <c r="J289" s="183">
        <v>28</v>
      </c>
      <c r="K289" s="183"/>
      <c r="L289" s="183">
        <v>20</v>
      </c>
      <c r="M289" s="183"/>
      <c r="N289" s="199">
        <f t="shared" si="13"/>
        <v>48</v>
      </c>
      <c r="O289" s="154">
        <f t="shared" si="11"/>
        <v>76</v>
      </c>
      <c r="P289" s="152">
        <v>21.15</v>
      </c>
    </row>
    <row r="290" spans="1:16" x14ac:dyDescent="0.25">
      <c r="A290" s="226">
        <v>20</v>
      </c>
      <c r="B290" s="226" t="s">
        <v>8</v>
      </c>
      <c r="C290" s="881" t="s">
        <v>1362</v>
      </c>
      <c r="D290" s="882"/>
      <c r="E290" s="882"/>
      <c r="F290" s="882"/>
      <c r="G290" s="882"/>
      <c r="H290" s="882"/>
      <c r="I290" s="882"/>
      <c r="J290" s="882"/>
      <c r="K290" s="882"/>
      <c r="L290" s="882"/>
      <c r="M290" s="882"/>
      <c r="N290" s="882"/>
      <c r="O290" s="882"/>
      <c r="P290" s="227">
        <v>70769.429999999993</v>
      </c>
    </row>
    <row r="291" spans="1:16" ht="16.5" customHeight="1" x14ac:dyDescent="0.25">
      <c r="A291" s="859">
        <v>21</v>
      </c>
      <c r="B291" s="860" t="s">
        <v>1363</v>
      </c>
      <c r="C291" s="93" t="s">
        <v>1364</v>
      </c>
      <c r="D291" s="183"/>
      <c r="E291" s="183"/>
      <c r="F291" s="183"/>
      <c r="G291" s="183"/>
      <c r="H291" s="183"/>
      <c r="I291" s="198"/>
      <c r="J291" s="183"/>
      <c r="K291" s="183"/>
      <c r="L291" s="183"/>
      <c r="M291" s="183"/>
      <c r="N291" s="199"/>
      <c r="O291" s="200"/>
      <c r="P291" s="85">
        <f>2130/12*8</f>
        <v>1420</v>
      </c>
    </row>
    <row r="292" spans="1:16" x14ac:dyDescent="0.25">
      <c r="A292" s="859"/>
      <c r="B292" s="860"/>
      <c r="C292" s="93" t="s">
        <v>1365</v>
      </c>
      <c r="D292" s="183"/>
      <c r="E292" s="183"/>
      <c r="F292" s="183"/>
      <c r="G292" s="183"/>
      <c r="H292" s="183"/>
      <c r="I292" s="198"/>
      <c r="J292" s="183"/>
      <c r="K292" s="183"/>
      <c r="L292" s="183"/>
      <c r="M292" s="183"/>
      <c r="N292" s="199"/>
      <c r="O292" s="200"/>
      <c r="P292" s="85">
        <f>1100/12*8</f>
        <v>733.33333333333337</v>
      </c>
    </row>
    <row r="293" spans="1:16" x14ac:dyDescent="0.25">
      <c r="A293" s="859"/>
      <c r="B293" s="860"/>
      <c r="C293" s="93" t="s">
        <v>1366</v>
      </c>
      <c r="D293" s="183"/>
      <c r="E293" s="183"/>
      <c r="F293" s="183"/>
      <c r="G293" s="183"/>
      <c r="H293" s="183"/>
      <c r="I293" s="198"/>
      <c r="J293" s="183"/>
      <c r="K293" s="183"/>
      <c r="L293" s="183"/>
      <c r="M293" s="183"/>
      <c r="N293" s="199"/>
      <c r="O293" s="200"/>
      <c r="P293" s="85">
        <f>1760/12*8</f>
        <v>1173.3333333333333</v>
      </c>
    </row>
    <row r="294" spans="1:16" x14ac:dyDescent="0.25">
      <c r="A294" s="859"/>
      <c r="B294" s="860"/>
      <c r="C294" s="93" t="s">
        <v>1367</v>
      </c>
      <c r="D294" s="183"/>
      <c r="E294" s="183"/>
      <c r="F294" s="183"/>
      <c r="G294" s="183"/>
      <c r="H294" s="183"/>
      <c r="I294" s="198"/>
      <c r="J294" s="183"/>
      <c r="K294" s="183"/>
      <c r="L294" s="183"/>
      <c r="M294" s="183"/>
      <c r="N294" s="199"/>
      <c r="O294" s="200"/>
      <c r="P294" s="85">
        <f>3640/12*8</f>
        <v>2426.6666666666665</v>
      </c>
    </row>
    <row r="295" spans="1:16" x14ac:dyDescent="0.25">
      <c r="A295" s="859"/>
      <c r="B295" s="860"/>
      <c r="C295" s="93" t="s">
        <v>1368</v>
      </c>
      <c r="D295" s="183"/>
      <c r="E295" s="183"/>
      <c r="F295" s="183"/>
      <c r="G295" s="183"/>
      <c r="H295" s="183"/>
      <c r="I295" s="198"/>
      <c r="J295" s="183"/>
      <c r="K295" s="183"/>
      <c r="L295" s="183"/>
      <c r="M295" s="183"/>
      <c r="N295" s="199"/>
      <c r="O295" s="200"/>
      <c r="P295" s="152">
        <f>20550/12*8</f>
        <v>13700</v>
      </c>
    </row>
    <row r="296" spans="1:16" x14ac:dyDescent="0.25">
      <c r="A296" s="859"/>
      <c r="B296" s="860"/>
      <c r="C296" s="93" t="s">
        <v>689</v>
      </c>
      <c r="D296" s="183"/>
      <c r="E296" s="183"/>
      <c r="F296" s="183"/>
      <c r="G296" s="183"/>
      <c r="H296" s="183"/>
      <c r="I296" s="198"/>
      <c r="J296" s="183"/>
      <c r="K296" s="183"/>
      <c r="L296" s="183"/>
      <c r="M296" s="183"/>
      <c r="N296" s="199"/>
      <c r="O296" s="200"/>
      <c r="P296" s="152"/>
    </row>
    <row r="297" spans="1:16" ht="45" x14ac:dyDescent="0.25">
      <c r="A297" s="859"/>
      <c r="B297" s="860"/>
      <c r="C297" s="93" t="s">
        <v>690</v>
      </c>
      <c r="D297" s="183"/>
      <c r="E297" s="183"/>
      <c r="F297" s="183"/>
      <c r="G297" s="183"/>
      <c r="H297" s="183"/>
      <c r="I297" s="198"/>
      <c r="J297" s="183"/>
      <c r="K297" s="183"/>
      <c r="L297" s="183"/>
      <c r="M297" s="183"/>
      <c r="N297" s="199"/>
      <c r="O297" s="200"/>
      <c r="P297" s="152">
        <f t="shared" ref="P297:P302" si="14">O297*N297</f>
        <v>0</v>
      </c>
    </row>
    <row r="298" spans="1:16" ht="30" x14ac:dyDescent="0.25">
      <c r="A298" s="859"/>
      <c r="B298" s="860"/>
      <c r="C298" s="93" t="s">
        <v>691</v>
      </c>
      <c r="D298" s="183"/>
      <c r="E298" s="183"/>
      <c r="F298" s="183"/>
      <c r="G298" s="183"/>
      <c r="H298" s="183"/>
      <c r="I298" s="198"/>
      <c r="J298" s="183"/>
      <c r="K298" s="183"/>
      <c r="L298" s="183"/>
      <c r="M298" s="183"/>
      <c r="N298" s="199"/>
      <c r="O298" s="200"/>
      <c r="P298" s="152">
        <f t="shared" si="14"/>
        <v>0</v>
      </c>
    </row>
    <row r="299" spans="1:16" x14ac:dyDescent="0.25">
      <c r="A299" s="859"/>
      <c r="B299" s="860"/>
      <c r="C299" s="93" t="s">
        <v>178</v>
      </c>
      <c r="D299" s="183"/>
      <c r="E299" s="183"/>
      <c r="F299" s="183"/>
      <c r="G299" s="183"/>
      <c r="H299" s="183"/>
      <c r="I299" s="198"/>
      <c r="J299" s="183"/>
      <c r="K299" s="183"/>
      <c r="L299" s="183"/>
      <c r="M299" s="183"/>
      <c r="N299" s="199"/>
      <c r="O299" s="200"/>
      <c r="P299" s="152">
        <f t="shared" si="14"/>
        <v>0</v>
      </c>
    </row>
    <row r="300" spans="1:16" x14ac:dyDescent="0.25">
      <c r="A300" s="859"/>
      <c r="B300" s="860"/>
      <c r="C300" s="93" t="s">
        <v>114</v>
      </c>
      <c r="D300" s="183"/>
      <c r="E300" s="183"/>
      <c r="F300" s="183"/>
      <c r="G300" s="183"/>
      <c r="H300" s="183"/>
      <c r="I300" s="198"/>
      <c r="J300" s="183"/>
      <c r="K300" s="183"/>
      <c r="L300" s="183"/>
      <c r="M300" s="183"/>
      <c r="N300" s="199"/>
      <c r="O300" s="200"/>
      <c r="P300" s="152">
        <f t="shared" si="14"/>
        <v>0</v>
      </c>
    </row>
    <row r="301" spans="1:16" x14ac:dyDescent="0.25">
      <c r="A301" s="859"/>
      <c r="B301" s="860"/>
      <c r="C301" s="93" t="s">
        <v>107</v>
      </c>
      <c r="D301" s="183"/>
      <c r="E301" s="183"/>
      <c r="F301" s="183"/>
      <c r="G301" s="183"/>
      <c r="H301" s="183"/>
      <c r="I301" s="198"/>
      <c r="J301" s="183"/>
      <c r="K301" s="183"/>
      <c r="L301" s="183"/>
      <c r="M301" s="183"/>
      <c r="N301" s="199"/>
      <c r="O301" s="200"/>
      <c r="P301" s="152">
        <f t="shared" si="14"/>
        <v>0</v>
      </c>
    </row>
    <row r="302" spans="1:16" x14ac:dyDescent="0.25">
      <c r="A302" s="859"/>
      <c r="B302" s="860"/>
      <c r="C302" s="93" t="s">
        <v>692</v>
      </c>
      <c r="D302" s="183"/>
      <c r="E302" s="183"/>
      <c r="F302" s="183"/>
      <c r="G302" s="183"/>
      <c r="H302" s="183"/>
      <c r="I302" s="198"/>
      <c r="J302" s="183">
        <v>200</v>
      </c>
      <c r="K302" s="183"/>
      <c r="L302" s="183"/>
      <c r="M302" s="183"/>
      <c r="N302" s="199"/>
      <c r="O302" s="200"/>
      <c r="P302" s="152">
        <f t="shared" si="14"/>
        <v>0</v>
      </c>
    </row>
    <row r="303" spans="1:16" x14ac:dyDescent="0.25">
      <c r="A303" s="859"/>
      <c r="B303" s="860"/>
      <c r="C303" s="166"/>
      <c r="D303" s="183"/>
      <c r="E303" s="183"/>
      <c r="F303" s="183"/>
      <c r="G303" s="183"/>
      <c r="H303" s="183"/>
      <c r="I303" s="198"/>
      <c r="J303" s="183"/>
      <c r="K303" s="183"/>
      <c r="L303" s="183"/>
      <c r="M303" s="183"/>
      <c r="N303" s="199"/>
      <c r="O303" s="200"/>
      <c r="P303" s="183"/>
    </row>
    <row r="304" spans="1:16" ht="15.75" customHeight="1" x14ac:dyDescent="0.25">
      <c r="A304" s="859">
        <v>22</v>
      </c>
      <c r="B304" s="860" t="s">
        <v>9</v>
      </c>
      <c r="C304" s="93" t="s">
        <v>58</v>
      </c>
      <c r="D304" s="180" t="s">
        <v>62</v>
      </c>
      <c r="E304" s="176"/>
      <c r="F304" s="176">
        <v>46</v>
      </c>
      <c r="G304" s="176"/>
      <c r="H304" s="176"/>
      <c r="I304" s="198">
        <f>E304+F304+G304+H304</f>
        <v>46</v>
      </c>
      <c r="J304" s="176">
        <v>12</v>
      </c>
      <c r="K304" s="176">
        <v>46</v>
      </c>
      <c r="L304" s="176">
        <v>60</v>
      </c>
      <c r="M304" s="176"/>
      <c r="N304" s="199">
        <f>J304+K304+L304+M304</f>
        <v>118</v>
      </c>
      <c r="O304" s="200">
        <f>I304+N304</f>
        <v>164</v>
      </c>
      <c r="P304" s="180">
        <v>3.15</v>
      </c>
    </row>
    <row r="305" spans="1:16" x14ac:dyDescent="0.25">
      <c r="A305" s="859"/>
      <c r="B305" s="860"/>
      <c r="C305" s="93" t="s">
        <v>57</v>
      </c>
      <c r="D305" s="180" t="s">
        <v>62</v>
      </c>
      <c r="E305" s="176"/>
      <c r="F305" s="176">
        <v>10</v>
      </c>
      <c r="G305" s="176">
        <v>30</v>
      </c>
      <c r="H305" s="176">
        <v>25</v>
      </c>
      <c r="I305" s="198">
        <f t="shared" ref="I305:I423" si="15">E305+F305+G305+H305</f>
        <v>65</v>
      </c>
      <c r="J305" s="176">
        <v>20</v>
      </c>
      <c r="K305" s="176">
        <v>10</v>
      </c>
      <c r="L305" s="176">
        <v>40</v>
      </c>
      <c r="M305" s="176">
        <v>25</v>
      </c>
      <c r="N305" s="199">
        <f t="shared" ref="N305:N423" si="16">J305+K305+L305+M305</f>
        <v>95</v>
      </c>
      <c r="O305" s="200">
        <f t="shared" ref="O305:O423" si="17">I305+N305</f>
        <v>160</v>
      </c>
      <c r="P305" s="180">
        <v>2.85</v>
      </c>
    </row>
    <row r="306" spans="1:16" x14ac:dyDescent="0.25">
      <c r="A306" s="859"/>
      <c r="B306" s="860"/>
      <c r="C306" s="93" t="s">
        <v>59</v>
      </c>
      <c r="D306" s="180" t="s">
        <v>62</v>
      </c>
      <c r="E306" s="176">
        <v>90</v>
      </c>
      <c r="F306" s="176">
        <v>23</v>
      </c>
      <c r="G306" s="176"/>
      <c r="H306" s="176">
        <v>50</v>
      </c>
      <c r="I306" s="198">
        <f t="shared" si="15"/>
        <v>163</v>
      </c>
      <c r="J306" s="176">
        <v>90</v>
      </c>
      <c r="K306" s="176">
        <v>23</v>
      </c>
      <c r="L306" s="176">
        <v>150</v>
      </c>
      <c r="M306" s="176">
        <v>50</v>
      </c>
      <c r="N306" s="199">
        <f t="shared" si="16"/>
        <v>313</v>
      </c>
      <c r="O306" s="200">
        <f t="shared" si="17"/>
        <v>476</v>
      </c>
      <c r="P306" s="180">
        <v>2.95</v>
      </c>
    </row>
    <row r="307" spans="1:16" x14ac:dyDescent="0.25">
      <c r="A307" s="859"/>
      <c r="B307" s="860"/>
      <c r="C307" s="93" t="s">
        <v>60</v>
      </c>
      <c r="D307" s="180" t="s">
        <v>62</v>
      </c>
      <c r="E307" s="120">
        <v>900</v>
      </c>
      <c r="F307" s="176">
        <v>46</v>
      </c>
      <c r="G307" s="120">
        <v>700</v>
      </c>
      <c r="H307" s="176">
        <v>25</v>
      </c>
      <c r="I307" s="198">
        <f t="shared" si="15"/>
        <v>1671</v>
      </c>
      <c r="J307" s="176">
        <v>2200</v>
      </c>
      <c r="K307" s="176">
        <v>46</v>
      </c>
      <c r="L307" s="176">
        <v>2000</v>
      </c>
      <c r="M307" s="176">
        <v>25</v>
      </c>
      <c r="N307" s="199">
        <f t="shared" si="16"/>
        <v>4271</v>
      </c>
      <c r="O307" s="200">
        <f t="shared" si="17"/>
        <v>5942</v>
      </c>
      <c r="P307" s="180">
        <v>2.4500000000000002</v>
      </c>
    </row>
    <row r="308" spans="1:16" x14ac:dyDescent="0.25">
      <c r="A308" s="859"/>
      <c r="B308" s="860"/>
      <c r="C308" s="93" t="s">
        <v>61</v>
      </c>
      <c r="D308" s="180" t="s">
        <v>62</v>
      </c>
      <c r="E308" s="176"/>
      <c r="F308" s="176">
        <v>20</v>
      </c>
      <c r="G308" s="176">
        <v>40</v>
      </c>
      <c r="H308" s="176">
        <v>25</v>
      </c>
      <c r="I308" s="198">
        <f t="shared" si="15"/>
        <v>85</v>
      </c>
      <c r="J308" s="176"/>
      <c r="K308" s="176">
        <v>20</v>
      </c>
      <c r="L308" s="176">
        <v>150</v>
      </c>
      <c r="M308" s="176">
        <v>25</v>
      </c>
      <c r="N308" s="199">
        <f t="shared" si="16"/>
        <v>195</v>
      </c>
      <c r="O308" s="200">
        <f t="shared" si="17"/>
        <v>280</v>
      </c>
      <c r="P308" s="180">
        <v>3.15</v>
      </c>
    </row>
    <row r="309" spans="1:16" x14ac:dyDescent="0.25">
      <c r="A309" s="859"/>
      <c r="B309" s="860"/>
      <c r="C309" s="93" t="s">
        <v>93</v>
      </c>
      <c r="D309" s="180" t="s">
        <v>62</v>
      </c>
      <c r="E309" s="176"/>
      <c r="F309" s="176">
        <v>46</v>
      </c>
      <c r="G309" s="176">
        <v>40</v>
      </c>
      <c r="H309" s="176">
        <v>100</v>
      </c>
      <c r="I309" s="198">
        <f t="shared" si="15"/>
        <v>186</v>
      </c>
      <c r="J309" s="176"/>
      <c r="K309" s="176">
        <v>46</v>
      </c>
      <c r="L309" s="176">
        <v>200</v>
      </c>
      <c r="M309" s="176">
        <v>100</v>
      </c>
      <c r="N309" s="199">
        <f t="shared" si="16"/>
        <v>346</v>
      </c>
      <c r="O309" s="200">
        <f t="shared" si="17"/>
        <v>532</v>
      </c>
      <c r="P309" s="180">
        <v>2.5499999999999998</v>
      </c>
    </row>
    <row r="310" spans="1:16" x14ac:dyDescent="0.25">
      <c r="A310" s="859"/>
      <c r="B310" s="860"/>
      <c r="C310" s="93" t="s">
        <v>94</v>
      </c>
      <c r="D310" s="180" t="s">
        <v>62</v>
      </c>
      <c r="E310" s="176"/>
      <c r="F310" s="176">
        <v>23</v>
      </c>
      <c r="G310" s="176"/>
      <c r="H310" s="176"/>
      <c r="I310" s="198">
        <f t="shared" si="15"/>
        <v>23</v>
      </c>
      <c r="J310" s="176"/>
      <c r="K310" s="176">
        <v>23</v>
      </c>
      <c r="L310" s="176">
        <v>40</v>
      </c>
      <c r="M310" s="176"/>
      <c r="N310" s="199">
        <f t="shared" si="16"/>
        <v>63</v>
      </c>
      <c r="O310" s="200">
        <f t="shared" si="17"/>
        <v>86</v>
      </c>
      <c r="P310" s="180">
        <v>3</v>
      </c>
    </row>
    <row r="311" spans="1:16" x14ac:dyDescent="0.25">
      <c r="A311" s="859"/>
      <c r="B311" s="860"/>
      <c r="C311" s="93" t="s">
        <v>693</v>
      </c>
      <c r="D311" s="180" t="s">
        <v>62</v>
      </c>
      <c r="E311" s="176"/>
      <c r="F311" s="176"/>
      <c r="G311" s="176">
        <v>30</v>
      </c>
      <c r="H311" s="176"/>
      <c r="I311" s="198">
        <f t="shared" si="15"/>
        <v>30</v>
      </c>
      <c r="J311" s="176"/>
      <c r="K311" s="176"/>
      <c r="L311" s="176">
        <v>80</v>
      </c>
      <c r="M311" s="176"/>
      <c r="N311" s="199">
        <f t="shared" si="16"/>
        <v>80</v>
      </c>
      <c r="O311" s="200">
        <f t="shared" si="17"/>
        <v>110</v>
      </c>
      <c r="P311" s="180">
        <v>2.95</v>
      </c>
    </row>
    <row r="312" spans="1:16" x14ac:dyDescent="0.25">
      <c r="A312" s="859"/>
      <c r="B312" s="860"/>
      <c r="C312" s="93" t="s">
        <v>694</v>
      </c>
      <c r="D312" s="180" t="s">
        <v>62</v>
      </c>
      <c r="E312" s="176"/>
      <c r="F312" s="176"/>
      <c r="G312" s="176"/>
      <c r="H312" s="176">
        <v>50</v>
      </c>
      <c r="I312" s="198">
        <f t="shared" si="15"/>
        <v>50</v>
      </c>
      <c r="J312" s="176"/>
      <c r="K312" s="176"/>
      <c r="L312" s="176">
        <v>80</v>
      </c>
      <c r="M312" s="176">
        <v>50</v>
      </c>
      <c r="N312" s="199">
        <f t="shared" si="16"/>
        <v>130</v>
      </c>
      <c r="O312" s="200">
        <f t="shared" si="17"/>
        <v>180</v>
      </c>
      <c r="P312" s="180">
        <v>3.05</v>
      </c>
    </row>
    <row r="313" spans="1:16" x14ac:dyDescent="0.25">
      <c r="A313" s="859"/>
      <c r="B313" s="860"/>
      <c r="C313" s="93" t="s">
        <v>695</v>
      </c>
      <c r="D313" s="180" t="s">
        <v>62</v>
      </c>
      <c r="E313" s="176"/>
      <c r="F313" s="176"/>
      <c r="G313" s="176">
        <v>80</v>
      </c>
      <c r="H313" s="176"/>
      <c r="I313" s="198">
        <f t="shared" si="15"/>
        <v>80</v>
      </c>
      <c r="J313" s="176"/>
      <c r="K313" s="176"/>
      <c r="L313" s="176">
        <v>120</v>
      </c>
      <c r="M313" s="176"/>
      <c r="N313" s="199">
        <f t="shared" si="16"/>
        <v>120</v>
      </c>
      <c r="O313" s="200">
        <f t="shared" si="17"/>
        <v>200</v>
      </c>
      <c r="P313" s="180">
        <v>4</v>
      </c>
    </row>
    <row r="314" spans="1:16" x14ac:dyDescent="0.25">
      <c r="A314" s="859"/>
      <c r="B314" s="860"/>
      <c r="C314" s="93" t="s">
        <v>696</v>
      </c>
      <c r="D314" s="180" t="s">
        <v>62</v>
      </c>
      <c r="E314" s="176"/>
      <c r="F314" s="176"/>
      <c r="G314" s="176">
        <v>120</v>
      </c>
      <c r="H314" s="176"/>
      <c r="I314" s="198">
        <f t="shared" si="15"/>
        <v>120</v>
      </c>
      <c r="J314" s="176"/>
      <c r="K314" s="176"/>
      <c r="L314" s="176">
        <v>260</v>
      </c>
      <c r="M314" s="176"/>
      <c r="N314" s="199">
        <f t="shared" si="16"/>
        <v>260</v>
      </c>
      <c r="O314" s="200">
        <f t="shared" si="17"/>
        <v>380</v>
      </c>
      <c r="P314" s="180">
        <v>5</v>
      </c>
    </row>
    <row r="315" spans="1:16" x14ac:dyDescent="0.25">
      <c r="A315" s="859"/>
      <c r="B315" s="860"/>
      <c r="C315" s="93" t="s">
        <v>697</v>
      </c>
      <c r="D315" s="180" t="s">
        <v>62</v>
      </c>
      <c r="E315" s="176"/>
      <c r="F315" s="176"/>
      <c r="G315" s="176">
        <v>150</v>
      </c>
      <c r="H315" s="176"/>
      <c r="I315" s="198">
        <f t="shared" si="15"/>
        <v>150</v>
      </c>
      <c r="J315" s="176"/>
      <c r="K315" s="176"/>
      <c r="L315" s="176">
        <v>400</v>
      </c>
      <c r="M315" s="176"/>
      <c r="N315" s="199">
        <f t="shared" si="16"/>
        <v>400</v>
      </c>
      <c r="O315" s="200">
        <f t="shared" si="17"/>
        <v>550</v>
      </c>
      <c r="P315" s="180">
        <v>4.05</v>
      </c>
    </row>
    <row r="316" spans="1:16" x14ac:dyDescent="0.25">
      <c r="A316" s="859"/>
      <c r="B316" s="860"/>
      <c r="C316" s="93" t="s">
        <v>698</v>
      </c>
      <c r="D316" s="180" t="s">
        <v>62</v>
      </c>
      <c r="E316" s="176"/>
      <c r="F316" s="176"/>
      <c r="G316" s="176">
        <v>400</v>
      </c>
      <c r="H316" s="176"/>
      <c r="I316" s="198">
        <f t="shared" si="15"/>
        <v>400</v>
      </c>
      <c r="J316" s="176"/>
      <c r="K316" s="176"/>
      <c r="L316" s="176">
        <v>1000</v>
      </c>
      <c r="M316" s="176"/>
      <c r="N316" s="199">
        <f t="shared" si="16"/>
        <v>1000</v>
      </c>
      <c r="O316" s="200">
        <f t="shared" si="17"/>
        <v>1400</v>
      </c>
      <c r="P316" s="180">
        <v>4.3499999999999996</v>
      </c>
    </row>
    <row r="317" spans="1:16" x14ac:dyDescent="0.25">
      <c r="A317" s="859"/>
      <c r="B317" s="860"/>
      <c r="C317" s="93" t="s">
        <v>699</v>
      </c>
      <c r="D317" s="180" t="s">
        <v>62</v>
      </c>
      <c r="E317" s="176"/>
      <c r="F317" s="176"/>
      <c r="G317" s="176">
        <v>300</v>
      </c>
      <c r="H317" s="176"/>
      <c r="I317" s="198">
        <f t="shared" si="15"/>
        <v>300</v>
      </c>
      <c r="J317" s="176"/>
      <c r="K317" s="176"/>
      <c r="L317" s="176">
        <v>400</v>
      </c>
      <c r="M317" s="176"/>
      <c r="N317" s="199">
        <f t="shared" si="16"/>
        <v>400</v>
      </c>
      <c r="O317" s="200">
        <f t="shared" si="17"/>
        <v>700</v>
      </c>
      <c r="P317" s="180">
        <v>6.65</v>
      </c>
    </row>
    <row r="318" spans="1:16" x14ac:dyDescent="0.25">
      <c r="A318" s="859"/>
      <c r="B318" s="860"/>
      <c r="C318" s="93" t="s">
        <v>700</v>
      </c>
      <c r="D318" s="180" t="s">
        <v>62</v>
      </c>
      <c r="E318" s="176"/>
      <c r="F318" s="176"/>
      <c r="G318" s="176">
        <v>300</v>
      </c>
      <c r="H318" s="176"/>
      <c r="I318" s="198">
        <f t="shared" si="15"/>
        <v>300</v>
      </c>
      <c r="J318" s="176"/>
      <c r="K318" s="176"/>
      <c r="L318" s="176">
        <v>600</v>
      </c>
      <c r="M318" s="176"/>
      <c r="N318" s="199">
        <f t="shared" si="16"/>
        <v>600</v>
      </c>
      <c r="O318" s="200">
        <f t="shared" si="17"/>
        <v>900</v>
      </c>
      <c r="P318" s="180">
        <v>6.65</v>
      </c>
    </row>
    <row r="319" spans="1:16" x14ac:dyDescent="0.25">
      <c r="A319" s="859"/>
      <c r="B319" s="860"/>
      <c r="C319" s="93" t="s">
        <v>701</v>
      </c>
      <c r="D319" s="180" t="s">
        <v>62</v>
      </c>
      <c r="E319" s="176"/>
      <c r="F319" s="176"/>
      <c r="G319" s="176">
        <v>600</v>
      </c>
      <c r="H319" s="176"/>
      <c r="I319" s="198">
        <f t="shared" si="15"/>
        <v>600</v>
      </c>
      <c r="J319" s="176"/>
      <c r="K319" s="176"/>
      <c r="L319" s="176">
        <v>600</v>
      </c>
      <c r="M319" s="176"/>
      <c r="N319" s="199">
        <f t="shared" si="16"/>
        <v>600</v>
      </c>
      <c r="O319" s="200">
        <f t="shared" si="17"/>
        <v>1200</v>
      </c>
      <c r="P319" s="180">
        <v>6.6</v>
      </c>
    </row>
    <row r="320" spans="1:16" x14ac:dyDescent="0.25">
      <c r="A320" s="859"/>
      <c r="B320" s="860"/>
      <c r="C320" s="93" t="s">
        <v>702</v>
      </c>
      <c r="D320" s="180" t="s">
        <v>62</v>
      </c>
      <c r="E320" s="176"/>
      <c r="F320" s="176"/>
      <c r="G320" s="120">
        <v>900</v>
      </c>
      <c r="H320" s="176"/>
      <c r="I320" s="198">
        <f t="shared" si="15"/>
        <v>900</v>
      </c>
      <c r="J320" s="176"/>
      <c r="K320" s="176"/>
      <c r="L320" s="176">
        <v>1400</v>
      </c>
      <c r="M320" s="176"/>
      <c r="N320" s="199">
        <f t="shared" si="16"/>
        <v>1400</v>
      </c>
      <c r="O320" s="200">
        <f t="shared" si="17"/>
        <v>2300</v>
      </c>
      <c r="P320" s="180">
        <v>7.7</v>
      </c>
    </row>
    <row r="321" spans="1:16" x14ac:dyDescent="0.25">
      <c r="A321" s="859"/>
      <c r="B321" s="860"/>
      <c r="C321" s="93" t="s">
        <v>703</v>
      </c>
      <c r="D321" s="180" t="s">
        <v>62</v>
      </c>
      <c r="E321" s="176"/>
      <c r="F321" s="176"/>
      <c r="G321" s="176">
        <v>400</v>
      </c>
      <c r="H321" s="176"/>
      <c r="I321" s="198">
        <f t="shared" si="15"/>
        <v>400</v>
      </c>
      <c r="J321" s="176"/>
      <c r="K321" s="176"/>
      <c r="L321" s="176">
        <v>400</v>
      </c>
      <c r="M321" s="176"/>
      <c r="N321" s="199">
        <f t="shared" si="16"/>
        <v>400</v>
      </c>
      <c r="O321" s="200">
        <f t="shared" si="17"/>
        <v>800</v>
      </c>
      <c r="P321" s="180">
        <v>8.85</v>
      </c>
    </row>
    <row r="322" spans="1:16" x14ac:dyDescent="0.25">
      <c r="A322" s="859"/>
      <c r="B322" s="860"/>
      <c r="C322" s="93" t="s">
        <v>704</v>
      </c>
      <c r="D322" s="180" t="s">
        <v>62</v>
      </c>
      <c r="E322" s="176">
        <v>70</v>
      </c>
      <c r="F322" s="176"/>
      <c r="G322" s="176"/>
      <c r="H322" s="176"/>
      <c r="I322" s="198">
        <f t="shared" si="15"/>
        <v>70</v>
      </c>
      <c r="J322" s="176">
        <v>70</v>
      </c>
      <c r="K322" s="176"/>
      <c r="L322" s="176">
        <v>20</v>
      </c>
      <c r="M322" s="176"/>
      <c r="N322" s="199">
        <f t="shared" si="16"/>
        <v>90</v>
      </c>
      <c r="O322" s="200">
        <f t="shared" si="17"/>
        <v>160</v>
      </c>
      <c r="P322" s="180">
        <v>6.26</v>
      </c>
    </row>
    <row r="323" spans="1:16" x14ac:dyDescent="0.25">
      <c r="A323" s="859"/>
      <c r="B323" s="860"/>
      <c r="C323" s="93" t="s">
        <v>1369</v>
      </c>
      <c r="D323" s="180" t="s">
        <v>62</v>
      </c>
      <c r="E323" s="176"/>
      <c r="F323" s="176"/>
      <c r="G323" s="176">
        <v>140</v>
      </c>
      <c r="H323" s="176"/>
      <c r="I323" s="198">
        <f t="shared" si="15"/>
        <v>140</v>
      </c>
      <c r="J323" s="176"/>
      <c r="K323" s="176"/>
      <c r="L323" s="176">
        <v>300</v>
      </c>
      <c r="M323" s="176"/>
      <c r="N323" s="199">
        <f t="shared" si="16"/>
        <v>300</v>
      </c>
      <c r="O323" s="200">
        <f t="shared" si="17"/>
        <v>440</v>
      </c>
      <c r="P323" s="180">
        <v>3.25</v>
      </c>
    </row>
    <row r="324" spans="1:16" x14ac:dyDescent="0.25">
      <c r="A324" s="859"/>
      <c r="B324" s="860"/>
      <c r="C324" s="93" t="s">
        <v>2160</v>
      </c>
      <c r="D324" s="180" t="s">
        <v>62</v>
      </c>
      <c r="E324" s="176"/>
      <c r="F324" s="176"/>
      <c r="G324" s="176">
        <v>300</v>
      </c>
      <c r="H324" s="176"/>
      <c r="I324" s="198">
        <f t="shared" si="15"/>
        <v>300</v>
      </c>
      <c r="J324" s="176"/>
      <c r="K324" s="176"/>
      <c r="L324" s="176">
        <v>500</v>
      </c>
      <c r="M324" s="176"/>
      <c r="N324" s="199">
        <f t="shared" si="16"/>
        <v>500</v>
      </c>
      <c r="O324" s="200">
        <f t="shared" si="17"/>
        <v>800</v>
      </c>
      <c r="P324" s="180">
        <v>2.7</v>
      </c>
    </row>
    <row r="325" spans="1:16" x14ac:dyDescent="0.25">
      <c r="A325" s="859"/>
      <c r="B325" s="860"/>
      <c r="C325" s="93" t="s">
        <v>705</v>
      </c>
      <c r="D325" s="180" t="s">
        <v>62</v>
      </c>
      <c r="E325" s="176"/>
      <c r="F325" s="176"/>
      <c r="G325" s="176">
        <v>300</v>
      </c>
      <c r="H325" s="176"/>
      <c r="I325" s="198">
        <f t="shared" si="15"/>
        <v>300</v>
      </c>
      <c r="J325" s="176">
        <v>400</v>
      </c>
      <c r="K325" s="176"/>
      <c r="L325" s="176">
        <v>600</v>
      </c>
      <c r="M325" s="176"/>
      <c r="N325" s="199">
        <f t="shared" si="16"/>
        <v>1000</v>
      </c>
      <c r="O325" s="200">
        <f t="shared" si="17"/>
        <v>1300</v>
      </c>
      <c r="P325" s="180">
        <v>3.02</v>
      </c>
    </row>
    <row r="326" spans="1:16" x14ac:dyDescent="0.25">
      <c r="A326" s="859"/>
      <c r="B326" s="860"/>
      <c r="C326" s="93" t="s">
        <v>706</v>
      </c>
      <c r="D326" s="180" t="s">
        <v>62</v>
      </c>
      <c r="E326" s="176">
        <v>400</v>
      </c>
      <c r="F326" s="176"/>
      <c r="G326" s="176">
        <v>1000</v>
      </c>
      <c r="H326" s="176"/>
      <c r="I326" s="198">
        <f t="shared" si="15"/>
        <v>1400</v>
      </c>
      <c r="J326" s="176">
        <v>180</v>
      </c>
      <c r="K326" s="176"/>
      <c r="L326" s="176">
        <v>2000</v>
      </c>
      <c r="M326" s="176"/>
      <c r="N326" s="199">
        <f t="shared" si="16"/>
        <v>2180</v>
      </c>
      <c r="O326" s="200">
        <f t="shared" si="17"/>
        <v>3580</v>
      </c>
      <c r="P326" s="180">
        <v>3</v>
      </c>
    </row>
    <row r="327" spans="1:16" x14ac:dyDescent="0.25">
      <c r="A327" s="859"/>
      <c r="B327" s="860"/>
      <c r="C327" s="93" t="s">
        <v>707</v>
      </c>
      <c r="D327" s="180" t="s">
        <v>62</v>
      </c>
      <c r="E327" s="176"/>
      <c r="F327" s="176"/>
      <c r="G327" s="176">
        <v>600</v>
      </c>
      <c r="H327" s="176"/>
      <c r="I327" s="198">
        <f t="shared" si="15"/>
        <v>600</v>
      </c>
      <c r="J327" s="176">
        <v>100</v>
      </c>
      <c r="K327" s="176"/>
      <c r="L327" s="176">
        <v>500</v>
      </c>
      <c r="M327" s="176"/>
      <c r="N327" s="199">
        <f t="shared" si="16"/>
        <v>600</v>
      </c>
      <c r="O327" s="200">
        <f t="shared" si="17"/>
        <v>1200</v>
      </c>
      <c r="P327" s="180">
        <v>11.42</v>
      </c>
    </row>
    <row r="328" spans="1:16" x14ac:dyDescent="0.25">
      <c r="A328" s="859"/>
      <c r="B328" s="860"/>
      <c r="C328" s="93" t="s">
        <v>708</v>
      </c>
      <c r="D328" s="180" t="s">
        <v>62</v>
      </c>
      <c r="E328" s="176"/>
      <c r="F328" s="176"/>
      <c r="G328" s="176">
        <v>400</v>
      </c>
      <c r="H328" s="176"/>
      <c r="I328" s="198">
        <f t="shared" si="15"/>
        <v>400</v>
      </c>
      <c r="J328" s="176"/>
      <c r="K328" s="176"/>
      <c r="L328" s="176">
        <v>500</v>
      </c>
      <c r="M328" s="176"/>
      <c r="N328" s="199">
        <f t="shared" si="16"/>
        <v>500</v>
      </c>
      <c r="O328" s="200">
        <f t="shared" si="17"/>
        <v>900</v>
      </c>
      <c r="P328" s="180">
        <v>3.8</v>
      </c>
    </row>
    <row r="329" spans="1:16" x14ac:dyDescent="0.25">
      <c r="A329" s="859"/>
      <c r="B329" s="860"/>
      <c r="C329" s="93" t="s">
        <v>709</v>
      </c>
      <c r="D329" s="180" t="s">
        <v>62</v>
      </c>
      <c r="E329" s="176"/>
      <c r="F329" s="176"/>
      <c r="G329" s="176">
        <v>100</v>
      </c>
      <c r="H329" s="176"/>
      <c r="I329" s="198">
        <f t="shared" si="15"/>
        <v>100</v>
      </c>
      <c r="J329" s="176"/>
      <c r="K329" s="176"/>
      <c r="L329" s="176">
        <v>200</v>
      </c>
      <c r="M329" s="176"/>
      <c r="N329" s="199">
        <f t="shared" si="16"/>
        <v>200</v>
      </c>
      <c r="O329" s="200">
        <f t="shared" si="17"/>
        <v>300</v>
      </c>
      <c r="P329" s="180">
        <v>7</v>
      </c>
    </row>
    <row r="330" spans="1:16" x14ac:dyDescent="0.25">
      <c r="A330" s="859"/>
      <c r="B330" s="860"/>
      <c r="C330" s="93" t="s">
        <v>710</v>
      </c>
      <c r="D330" s="180" t="s">
        <v>37</v>
      </c>
      <c r="E330" s="176"/>
      <c r="F330" s="176"/>
      <c r="G330" s="176">
        <v>250</v>
      </c>
      <c r="H330" s="176"/>
      <c r="I330" s="198">
        <f t="shared" si="15"/>
        <v>250</v>
      </c>
      <c r="J330" s="176"/>
      <c r="K330" s="176"/>
      <c r="L330" s="176">
        <v>400</v>
      </c>
      <c r="M330" s="176"/>
      <c r="N330" s="199">
        <f t="shared" si="16"/>
        <v>400</v>
      </c>
      <c r="O330" s="200">
        <f t="shared" si="17"/>
        <v>650</v>
      </c>
      <c r="P330" s="180">
        <v>7</v>
      </c>
    </row>
    <row r="331" spans="1:16" x14ac:dyDescent="0.25">
      <c r="A331" s="859"/>
      <c r="B331" s="860"/>
      <c r="C331" s="93" t="s">
        <v>1370</v>
      </c>
      <c r="D331" s="180" t="s">
        <v>37</v>
      </c>
      <c r="E331" s="176"/>
      <c r="F331" s="176"/>
      <c r="G331" s="176">
        <v>80</v>
      </c>
      <c r="H331" s="176"/>
      <c r="I331" s="198">
        <f t="shared" si="15"/>
        <v>80</v>
      </c>
      <c r="J331" s="176"/>
      <c r="K331" s="176"/>
      <c r="L331" s="176">
        <v>180</v>
      </c>
      <c r="M331" s="176"/>
      <c r="N331" s="199">
        <f t="shared" si="16"/>
        <v>180</v>
      </c>
      <c r="O331" s="200">
        <f t="shared" si="17"/>
        <v>260</v>
      </c>
      <c r="P331" s="180">
        <v>7.2</v>
      </c>
    </row>
    <row r="332" spans="1:16" x14ac:dyDescent="0.25">
      <c r="A332" s="859"/>
      <c r="B332" s="860"/>
      <c r="C332" s="93" t="s">
        <v>1371</v>
      </c>
      <c r="D332" s="180" t="s">
        <v>37</v>
      </c>
      <c r="E332" s="176"/>
      <c r="F332" s="176"/>
      <c r="G332" s="176">
        <v>20</v>
      </c>
      <c r="H332" s="176"/>
      <c r="I332" s="198">
        <f t="shared" si="15"/>
        <v>20</v>
      </c>
      <c r="J332" s="176"/>
      <c r="K332" s="176"/>
      <c r="L332" s="176">
        <v>60</v>
      </c>
      <c r="M332" s="176"/>
      <c r="N332" s="199">
        <f t="shared" si="16"/>
        <v>60</v>
      </c>
      <c r="O332" s="200">
        <f t="shared" si="17"/>
        <v>80</v>
      </c>
      <c r="P332" s="180">
        <v>7</v>
      </c>
    </row>
    <row r="333" spans="1:16" x14ac:dyDescent="0.25">
      <c r="A333" s="859"/>
      <c r="B333" s="860"/>
      <c r="C333" s="93" t="s">
        <v>1372</v>
      </c>
      <c r="D333" s="180" t="s">
        <v>62</v>
      </c>
      <c r="E333" s="176"/>
      <c r="F333" s="176"/>
      <c r="G333" s="176">
        <v>20</v>
      </c>
      <c r="H333" s="176"/>
      <c r="I333" s="198">
        <f t="shared" si="15"/>
        <v>20</v>
      </c>
      <c r="J333" s="176"/>
      <c r="K333" s="176"/>
      <c r="L333" s="176">
        <v>40</v>
      </c>
      <c r="M333" s="176"/>
      <c r="N333" s="199">
        <f t="shared" si="16"/>
        <v>40</v>
      </c>
      <c r="O333" s="200">
        <f t="shared" si="17"/>
        <v>60</v>
      </c>
      <c r="P333" s="180">
        <v>31.71</v>
      </c>
    </row>
    <row r="334" spans="1:16" x14ac:dyDescent="0.25">
      <c r="A334" s="859"/>
      <c r="B334" s="860"/>
      <c r="C334" s="93" t="s">
        <v>711</v>
      </c>
      <c r="D334" s="180" t="s">
        <v>62</v>
      </c>
      <c r="E334" s="176"/>
      <c r="F334" s="176"/>
      <c r="G334" s="176">
        <v>6</v>
      </c>
      <c r="H334" s="176"/>
      <c r="I334" s="198">
        <f t="shared" si="15"/>
        <v>6</v>
      </c>
      <c r="J334" s="176"/>
      <c r="K334" s="176"/>
      <c r="L334" s="176">
        <v>20</v>
      </c>
      <c r="M334" s="176"/>
      <c r="N334" s="199">
        <f t="shared" si="16"/>
        <v>20</v>
      </c>
      <c r="O334" s="200">
        <f t="shared" si="17"/>
        <v>26</v>
      </c>
      <c r="P334" s="180">
        <v>29.5</v>
      </c>
    </row>
    <row r="335" spans="1:16" x14ac:dyDescent="0.25">
      <c r="A335" s="859"/>
      <c r="B335" s="860"/>
      <c r="C335" s="93" t="s">
        <v>712</v>
      </c>
      <c r="D335" s="180" t="s">
        <v>62</v>
      </c>
      <c r="E335" s="176"/>
      <c r="F335" s="176"/>
      <c r="G335" s="176">
        <v>20</v>
      </c>
      <c r="H335" s="176"/>
      <c r="I335" s="198">
        <f t="shared" si="15"/>
        <v>20</v>
      </c>
      <c r="J335" s="176"/>
      <c r="K335" s="176"/>
      <c r="L335" s="176">
        <v>40</v>
      </c>
      <c r="M335" s="176"/>
      <c r="N335" s="199">
        <f t="shared" si="16"/>
        <v>40</v>
      </c>
      <c r="O335" s="200">
        <f t="shared" si="17"/>
        <v>60</v>
      </c>
      <c r="P335" s="180">
        <v>8.5</v>
      </c>
    </row>
    <row r="336" spans="1:16" x14ac:dyDescent="0.25">
      <c r="A336" s="859"/>
      <c r="B336" s="860"/>
      <c r="C336" s="93" t="s">
        <v>713</v>
      </c>
      <c r="D336" s="180" t="s">
        <v>62</v>
      </c>
      <c r="E336" s="183"/>
      <c r="F336" s="183"/>
      <c r="G336" s="183">
        <v>6</v>
      </c>
      <c r="H336" s="183"/>
      <c r="I336" s="198">
        <f t="shared" si="15"/>
        <v>6</v>
      </c>
      <c r="J336" s="183"/>
      <c r="K336" s="183"/>
      <c r="L336" s="183">
        <v>20</v>
      </c>
      <c r="M336" s="183"/>
      <c r="N336" s="199">
        <f t="shared" si="16"/>
        <v>20</v>
      </c>
      <c r="O336" s="200">
        <f t="shared" si="17"/>
        <v>26</v>
      </c>
      <c r="P336" s="180">
        <v>12</v>
      </c>
    </row>
    <row r="337" spans="1:21" x14ac:dyDescent="0.25">
      <c r="A337" s="859"/>
      <c r="B337" s="860"/>
      <c r="C337" s="93" t="s">
        <v>1373</v>
      </c>
      <c r="D337" s="180" t="s">
        <v>37</v>
      </c>
      <c r="E337" s="183"/>
      <c r="F337" s="183"/>
      <c r="G337" s="183">
        <v>80</v>
      </c>
      <c r="H337" s="183"/>
      <c r="I337" s="198">
        <f t="shared" si="15"/>
        <v>80</v>
      </c>
      <c r="J337" s="183"/>
      <c r="K337" s="183"/>
      <c r="L337" s="183">
        <v>200</v>
      </c>
      <c r="M337" s="183"/>
      <c r="N337" s="199">
        <f t="shared" si="16"/>
        <v>200</v>
      </c>
      <c r="O337" s="200">
        <f t="shared" si="17"/>
        <v>280</v>
      </c>
      <c r="P337" s="180">
        <v>19.899999999999999</v>
      </c>
    </row>
    <row r="338" spans="1:21" x14ac:dyDescent="0.25">
      <c r="A338" s="859"/>
      <c r="B338" s="860"/>
      <c r="C338" s="93" t="s">
        <v>1374</v>
      </c>
      <c r="D338" s="180" t="s">
        <v>62</v>
      </c>
      <c r="E338" s="183"/>
      <c r="F338" s="183"/>
      <c r="G338" s="183">
        <v>80</v>
      </c>
      <c r="H338" s="183"/>
      <c r="I338" s="198">
        <f t="shared" si="15"/>
        <v>80</v>
      </c>
      <c r="J338" s="183"/>
      <c r="K338" s="183"/>
      <c r="L338" s="183">
        <v>150</v>
      </c>
      <c r="M338" s="183"/>
      <c r="N338" s="199">
        <f t="shared" si="16"/>
        <v>150</v>
      </c>
      <c r="O338" s="200">
        <f t="shared" si="17"/>
        <v>230</v>
      </c>
      <c r="P338" s="180">
        <v>6</v>
      </c>
    </row>
    <row r="339" spans="1:21" x14ac:dyDescent="0.25">
      <c r="A339" s="859"/>
      <c r="B339" s="860"/>
      <c r="C339" s="93" t="s">
        <v>714</v>
      </c>
      <c r="D339" s="180" t="s">
        <v>37</v>
      </c>
      <c r="E339" s="183"/>
      <c r="F339" s="183"/>
      <c r="G339" s="183"/>
      <c r="H339" s="183">
        <v>2</v>
      </c>
      <c r="I339" s="198">
        <f t="shared" si="15"/>
        <v>2</v>
      </c>
      <c r="J339" s="183"/>
      <c r="K339" s="183"/>
      <c r="L339" s="183">
        <v>20</v>
      </c>
      <c r="M339" s="183">
        <v>2</v>
      </c>
      <c r="N339" s="199">
        <f t="shared" si="16"/>
        <v>22</v>
      </c>
      <c r="O339" s="200">
        <f t="shared" si="17"/>
        <v>24</v>
      </c>
      <c r="P339" s="180">
        <v>8</v>
      </c>
    </row>
    <row r="340" spans="1:21" x14ac:dyDescent="0.25">
      <c r="A340" s="859"/>
      <c r="B340" s="860"/>
      <c r="C340" s="93" t="s">
        <v>1375</v>
      </c>
      <c r="D340" s="180" t="s">
        <v>37</v>
      </c>
      <c r="E340" s="183">
        <v>12</v>
      </c>
      <c r="F340" s="183"/>
      <c r="G340" s="183">
        <v>20</v>
      </c>
      <c r="H340" s="183"/>
      <c r="I340" s="198">
        <f t="shared" si="15"/>
        <v>32</v>
      </c>
      <c r="J340" s="183"/>
      <c r="K340" s="183"/>
      <c r="L340" s="183">
        <v>60</v>
      </c>
      <c r="M340" s="183"/>
      <c r="N340" s="199">
        <f t="shared" si="16"/>
        <v>60</v>
      </c>
      <c r="O340" s="200">
        <f t="shared" si="17"/>
        <v>92</v>
      </c>
      <c r="P340" s="180">
        <v>15</v>
      </c>
    </row>
    <row r="341" spans="1:21" x14ac:dyDescent="0.25">
      <c r="A341" s="859"/>
      <c r="B341" s="860"/>
      <c r="C341" s="93" t="s">
        <v>1376</v>
      </c>
      <c r="D341" s="180" t="s">
        <v>62</v>
      </c>
      <c r="E341" s="183"/>
      <c r="F341" s="183"/>
      <c r="G341" s="183">
        <v>10</v>
      </c>
      <c r="H341" s="183">
        <v>5</v>
      </c>
      <c r="I341" s="198">
        <f t="shared" si="15"/>
        <v>15</v>
      </c>
      <c r="J341" s="228">
        <v>40120</v>
      </c>
      <c r="K341" s="183"/>
      <c r="L341" s="183">
        <v>15</v>
      </c>
      <c r="M341" s="183">
        <v>5</v>
      </c>
      <c r="N341" s="199">
        <f t="shared" si="16"/>
        <v>40140</v>
      </c>
      <c r="O341" s="200">
        <f t="shared" si="17"/>
        <v>40155</v>
      </c>
      <c r="P341" s="180">
        <v>6</v>
      </c>
    </row>
    <row r="342" spans="1:21" x14ac:dyDescent="0.25">
      <c r="A342" s="859"/>
      <c r="B342" s="860"/>
      <c r="C342" s="93" t="s">
        <v>1377</v>
      </c>
      <c r="D342" s="180" t="s">
        <v>37</v>
      </c>
      <c r="E342" s="183">
        <v>50</v>
      </c>
      <c r="F342" s="183"/>
      <c r="G342" s="183"/>
      <c r="H342" s="183"/>
      <c r="I342" s="198">
        <f t="shared" si="15"/>
        <v>50</v>
      </c>
      <c r="J342" s="183"/>
      <c r="K342" s="183"/>
      <c r="L342" s="183">
        <v>50</v>
      </c>
      <c r="M342" s="183"/>
      <c r="N342" s="199">
        <f t="shared" si="16"/>
        <v>50</v>
      </c>
      <c r="O342" s="200">
        <f t="shared" si="17"/>
        <v>100</v>
      </c>
      <c r="P342" s="180">
        <v>5</v>
      </c>
    </row>
    <row r="343" spans="1:21" ht="30" x14ac:dyDescent="0.25">
      <c r="A343" s="859"/>
      <c r="B343" s="860"/>
      <c r="C343" s="93" t="s">
        <v>1378</v>
      </c>
      <c r="D343" s="180" t="s">
        <v>37</v>
      </c>
      <c r="E343" s="183"/>
      <c r="F343" s="183">
        <v>60</v>
      </c>
      <c r="G343" s="183">
        <v>10</v>
      </c>
      <c r="H343" s="183">
        <v>45</v>
      </c>
      <c r="I343" s="198">
        <f t="shared" si="15"/>
        <v>115</v>
      </c>
      <c r="J343" s="183">
        <v>30</v>
      </c>
      <c r="K343" s="183">
        <v>60</v>
      </c>
      <c r="L343" s="183">
        <v>20</v>
      </c>
      <c r="M343" s="183">
        <v>45</v>
      </c>
      <c r="N343" s="199">
        <f t="shared" si="16"/>
        <v>155</v>
      </c>
      <c r="O343" s="200">
        <f t="shared" si="17"/>
        <v>270</v>
      </c>
      <c r="P343" s="180">
        <v>10</v>
      </c>
    </row>
    <row r="344" spans="1:21" ht="30" x14ac:dyDescent="0.25">
      <c r="A344" s="859"/>
      <c r="B344" s="860"/>
      <c r="C344" s="93" t="s">
        <v>1379</v>
      </c>
      <c r="D344" s="180" t="s">
        <v>37</v>
      </c>
      <c r="E344" s="183">
        <v>20</v>
      </c>
      <c r="F344" s="183"/>
      <c r="G344" s="183"/>
      <c r="H344" s="183"/>
      <c r="I344" s="198">
        <f t="shared" si="15"/>
        <v>20</v>
      </c>
      <c r="J344" s="183"/>
      <c r="K344" s="183"/>
      <c r="L344" s="183">
        <v>20</v>
      </c>
      <c r="M344" s="183"/>
      <c r="N344" s="199">
        <f t="shared" si="16"/>
        <v>20</v>
      </c>
      <c r="O344" s="200">
        <f t="shared" si="17"/>
        <v>40</v>
      </c>
      <c r="P344" s="180">
        <v>10</v>
      </c>
    </row>
    <row r="345" spans="1:21" x14ac:dyDescent="0.25">
      <c r="A345" s="859"/>
      <c r="B345" s="860"/>
      <c r="C345" s="93" t="s">
        <v>1380</v>
      </c>
      <c r="D345" s="180" t="s">
        <v>716</v>
      </c>
      <c r="E345" s="183"/>
      <c r="F345" s="183"/>
      <c r="G345" s="183"/>
      <c r="H345" s="183">
        <v>50</v>
      </c>
      <c r="I345" s="198">
        <f t="shared" si="15"/>
        <v>50</v>
      </c>
      <c r="J345" s="183">
        <v>20</v>
      </c>
      <c r="K345" s="183"/>
      <c r="L345" s="183"/>
      <c r="M345" s="183">
        <v>50</v>
      </c>
      <c r="N345" s="199">
        <f t="shared" si="16"/>
        <v>70</v>
      </c>
      <c r="O345" s="200">
        <f t="shared" si="17"/>
        <v>120</v>
      </c>
      <c r="P345" s="180">
        <v>5</v>
      </c>
    </row>
    <row r="346" spans="1:21" x14ac:dyDescent="0.25">
      <c r="A346" s="859"/>
      <c r="B346" s="860"/>
      <c r="C346" s="93" t="s">
        <v>715</v>
      </c>
      <c r="D346" s="180" t="s">
        <v>37</v>
      </c>
      <c r="E346" s="183"/>
      <c r="F346" s="183"/>
      <c r="G346" s="183"/>
      <c r="H346" s="183">
        <v>2</v>
      </c>
      <c r="I346" s="198">
        <f t="shared" si="15"/>
        <v>2</v>
      </c>
      <c r="J346" s="183"/>
      <c r="K346" s="183"/>
      <c r="L346" s="183"/>
      <c r="M346" s="183">
        <v>2</v>
      </c>
      <c r="N346" s="199">
        <f t="shared" si="16"/>
        <v>2</v>
      </c>
      <c r="O346" s="200">
        <f t="shared" si="17"/>
        <v>4</v>
      </c>
      <c r="P346" s="180">
        <v>5</v>
      </c>
    </row>
    <row r="347" spans="1:21" x14ac:dyDescent="0.25">
      <c r="A347" s="859"/>
      <c r="B347" s="860"/>
      <c r="C347" s="93" t="s">
        <v>1381</v>
      </c>
      <c r="D347" s="180" t="s">
        <v>37</v>
      </c>
      <c r="E347" s="183"/>
      <c r="F347" s="183"/>
      <c r="G347" s="183"/>
      <c r="H347" s="183">
        <v>5</v>
      </c>
      <c r="I347" s="198">
        <f t="shared" si="15"/>
        <v>5</v>
      </c>
      <c r="J347" s="183"/>
      <c r="K347" s="183"/>
      <c r="L347" s="183">
        <v>5</v>
      </c>
      <c r="M347" s="183">
        <v>5</v>
      </c>
      <c r="N347" s="199">
        <f t="shared" si="16"/>
        <v>10</v>
      </c>
      <c r="O347" s="200">
        <f t="shared" si="17"/>
        <v>15</v>
      </c>
      <c r="P347" s="180">
        <v>5</v>
      </c>
    </row>
    <row r="348" spans="1:21" ht="30" x14ac:dyDescent="0.25">
      <c r="A348" s="859"/>
      <c r="B348" s="860"/>
      <c r="C348" s="93" t="s">
        <v>1382</v>
      </c>
      <c r="D348" s="180" t="s">
        <v>37</v>
      </c>
      <c r="E348" s="183"/>
      <c r="F348" s="183"/>
      <c r="G348" s="183"/>
      <c r="H348" s="183">
        <v>10</v>
      </c>
      <c r="I348" s="198">
        <f t="shared" si="15"/>
        <v>10</v>
      </c>
      <c r="J348" s="183"/>
      <c r="K348" s="183"/>
      <c r="L348" s="183"/>
      <c r="M348" s="183">
        <v>10</v>
      </c>
      <c r="N348" s="199">
        <f t="shared" si="16"/>
        <v>10</v>
      </c>
      <c r="O348" s="200">
        <f t="shared" si="17"/>
        <v>20</v>
      </c>
      <c r="P348" s="180">
        <v>5</v>
      </c>
    </row>
    <row r="349" spans="1:21" x14ac:dyDescent="0.25">
      <c r="A349" s="859"/>
      <c r="B349" s="860"/>
      <c r="C349" s="93" t="s">
        <v>1383</v>
      </c>
      <c r="D349" s="180" t="s">
        <v>37</v>
      </c>
      <c r="E349" s="183"/>
      <c r="F349" s="183"/>
      <c r="G349" s="183"/>
      <c r="H349" s="183">
        <v>20</v>
      </c>
      <c r="I349" s="198">
        <f t="shared" si="15"/>
        <v>20</v>
      </c>
      <c r="J349" s="183"/>
      <c r="K349" s="183"/>
      <c r="L349" s="183">
        <v>15</v>
      </c>
      <c r="M349" s="183">
        <v>20</v>
      </c>
      <c r="N349" s="199">
        <f t="shared" si="16"/>
        <v>35</v>
      </c>
      <c r="O349" s="200">
        <f t="shared" si="17"/>
        <v>55</v>
      </c>
      <c r="P349" s="180">
        <v>5</v>
      </c>
    </row>
    <row r="350" spans="1:21" x14ac:dyDescent="0.25">
      <c r="A350" s="859"/>
      <c r="B350" s="860"/>
      <c r="C350" s="93" t="s">
        <v>1384</v>
      </c>
      <c r="D350" s="180" t="s">
        <v>37</v>
      </c>
      <c r="E350" s="183"/>
      <c r="F350" s="183"/>
      <c r="G350" s="183"/>
      <c r="H350" s="183">
        <v>5</v>
      </c>
      <c r="I350" s="198">
        <f t="shared" si="15"/>
        <v>5</v>
      </c>
      <c r="J350" s="183"/>
      <c r="K350" s="183"/>
      <c r="L350" s="183">
        <v>5</v>
      </c>
      <c r="M350" s="183">
        <v>5</v>
      </c>
      <c r="N350" s="199">
        <f t="shared" si="16"/>
        <v>10</v>
      </c>
      <c r="O350" s="200">
        <f t="shared" si="17"/>
        <v>15</v>
      </c>
      <c r="P350" s="180">
        <v>5</v>
      </c>
    </row>
    <row r="351" spans="1:21" x14ac:dyDescent="0.25">
      <c r="A351" s="859"/>
      <c r="B351" s="860"/>
      <c r="C351" s="93" t="s">
        <v>1385</v>
      </c>
      <c r="D351" s="180" t="s">
        <v>716</v>
      </c>
      <c r="E351" s="183"/>
      <c r="F351" s="183"/>
      <c r="G351" s="183"/>
      <c r="H351" s="183">
        <v>40</v>
      </c>
      <c r="I351" s="198">
        <f t="shared" si="15"/>
        <v>40</v>
      </c>
      <c r="J351" s="183"/>
      <c r="K351" s="183"/>
      <c r="L351" s="183"/>
      <c r="M351" s="183">
        <v>40</v>
      </c>
      <c r="N351" s="199">
        <f t="shared" si="16"/>
        <v>40</v>
      </c>
      <c r="O351" s="200">
        <f t="shared" si="17"/>
        <v>80</v>
      </c>
      <c r="P351" s="180">
        <v>5</v>
      </c>
      <c r="U351" s="150">
        <v>40</v>
      </c>
    </row>
    <row r="352" spans="1:21" x14ac:dyDescent="0.25">
      <c r="A352" s="859"/>
      <c r="B352" s="860"/>
      <c r="C352" s="93" t="s">
        <v>2161</v>
      </c>
      <c r="D352" s="180" t="s">
        <v>37</v>
      </c>
      <c r="E352" s="183"/>
      <c r="F352" s="183"/>
      <c r="G352" s="183"/>
      <c r="H352" s="183">
        <v>20</v>
      </c>
      <c r="I352" s="198">
        <f t="shared" si="15"/>
        <v>20</v>
      </c>
      <c r="J352" s="183"/>
      <c r="K352" s="183"/>
      <c r="L352" s="183">
        <v>40</v>
      </c>
      <c r="M352" s="183">
        <v>20</v>
      </c>
      <c r="N352" s="199">
        <f t="shared" si="16"/>
        <v>60</v>
      </c>
      <c r="O352" s="200">
        <f t="shared" si="17"/>
        <v>80</v>
      </c>
      <c r="P352" s="180">
        <v>5</v>
      </c>
    </row>
    <row r="353" spans="1:16" x14ac:dyDescent="0.25">
      <c r="A353" s="859"/>
      <c r="B353" s="860"/>
      <c r="C353" s="93" t="s">
        <v>1386</v>
      </c>
      <c r="D353" s="180" t="s">
        <v>37</v>
      </c>
      <c r="E353" s="183"/>
      <c r="F353" s="183"/>
      <c r="G353" s="183"/>
      <c r="H353" s="183">
        <v>5</v>
      </c>
      <c r="I353" s="198">
        <f t="shared" si="15"/>
        <v>5</v>
      </c>
      <c r="J353" s="183"/>
      <c r="K353" s="183"/>
      <c r="L353" s="183"/>
      <c r="M353" s="183">
        <v>5</v>
      </c>
      <c r="N353" s="199">
        <f t="shared" si="16"/>
        <v>5</v>
      </c>
      <c r="O353" s="200">
        <f t="shared" si="17"/>
        <v>10</v>
      </c>
      <c r="P353" s="180">
        <v>5</v>
      </c>
    </row>
    <row r="354" spans="1:16" x14ac:dyDescent="0.25">
      <c r="A354" s="859"/>
      <c r="B354" s="860"/>
      <c r="C354" s="93" t="s">
        <v>1387</v>
      </c>
      <c r="D354" s="180" t="s">
        <v>32</v>
      </c>
      <c r="E354" s="183"/>
      <c r="F354" s="183"/>
      <c r="G354" s="183"/>
      <c r="H354" s="183"/>
      <c r="I354" s="198">
        <f t="shared" si="15"/>
        <v>0</v>
      </c>
      <c r="J354" s="183"/>
      <c r="K354" s="183"/>
      <c r="L354" s="183"/>
      <c r="M354" s="183"/>
      <c r="N354" s="199">
        <f t="shared" si="16"/>
        <v>0</v>
      </c>
      <c r="O354" s="200">
        <f t="shared" si="17"/>
        <v>0</v>
      </c>
      <c r="P354" s="180">
        <v>4</v>
      </c>
    </row>
    <row r="355" spans="1:16" ht="30" x14ac:dyDescent="0.25">
      <c r="A355" s="859"/>
      <c r="B355" s="860"/>
      <c r="C355" s="93" t="s">
        <v>2162</v>
      </c>
      <c r="D355" s="180" t="s">
        <v>32</v>
      </c>
      <c r="E355" s="183"/>
      <c r="F355" s="183"/>
      <c r="G355" s="183"/>
      <c r="H355" s="183"/>
      <c r="I355" s="198">
        <f t="shared" si="15"/>
        <v>0</v>
      </c>
      <c r="J355" s="183">
        <v>650</v>
      </c>
      <c r="K355" s="183"/>
      <c r="L355" s="183"/>
      <c r="M355" s="183"/>
      <c r="N355" s="199">
        <f t="shared" si="16"/>
        <v>650</v>
      </c>
      <c r="O355" s="200">
        <f t="shared" si="17"/>
        <v>650</v>
      </c>
      <c r="P355" s="180">
        <v>5</v>
      </c>
    </row>
    <row r="356" spans="1:16" ht="30" x14ac:dyDescent="0.25">
      <c r="A356" s="859"/>
      <c r="B356" s="860"/>
      <c r="C356" s="204" t="s">
        <v>2163</v>
      </c>
      <c r="D356" s="180" t="s">
        <v>32</v>
      </c>
      <c r="E356" s="183"/>
      <c r="F356" s="183"/>
      <c r="G356" s="183"/>
      <c r="H356" s="183"/>
      <c r="I356" s="198">
        <f t="shared" si="15"/>
        <v>0</v>
      </c>
      <c r="J356" s="183">
        <v>250</v>
      </c>
      <c r="K356" s="183"/>
      <c r="L356" s="183"/>
      <c r="M356" s="183"/>
      <c r="N356" s="199">
        <f t="shared" si="16"/>
        <v>250</v>
      </c>
      <c r="O356" s="200">
        <f t="shared" si="17"/>
        <v>250</v>
      </c>
      <c r="P356" s="180">
        <v>5</v>
      </c>
    </row>
    <row r="357" spans="1:16" ht="30" x14ac:dyDescent="0.25">
      <c r="A357" s="859"/>
      <c r="B357" s="860"/>
      <c r="C357" s="204" t="s">
        <v>2164</v>
      </c>
      <c r="D357" s="180"/>
      <c r="E357" s="183"/>
      <c r="F357" s="183"/>
      <c r="G357" s="183"/>
      <c r="H357" s="183"/>
      <c r="I357" s="198"/>
      <c r="J357" s="183">
        <v>200</v>
      </c>
      <c r="K357" s="183"/>
      <c r="L357" s="183"/>
      <c r="M357" s="183"/>
      <c r="N357" s="199"/>
      <c r="O357" s="200"/>
      <c r="P357" s="180"/>
    </row>
    <row r="358" spans="1:16" ht="30" x14ac:dyDescent="0.25">
      <c r="A358" s="859"/>
      <c r="B358" s="860"/>
      <c r="C358" s="204" t="s">
        <v>2165</v>
      </c>
      <c r="D358" s="180"/>
      <c r="E358" s="183"/>
      <c r="F358" s="183"/>
      <c r="G358" s="183"/>
      <c r="H358" s="183"/>
      <c r="I358" s="198"/>
      <c r="J358" s="183">
        <v>80</v>
      </c>
      <c r="K358" s="183"/>
      <c r="L358" s="183"/>
      <c r="M358" s="183"/>
      <c r="N358" s="199"/>
      <c r="O358" s="200"/>
      <c r="P358" s="180"/>
    </row>
    <row r="359" spans="1:16" x14ac:dyDescent="0.25">
      <c r="A359" s="859"/>
      <c r="B359" s="860"/>
      <c r="C359" s="93" t="s">
        <v>1389</v>
      </c>
      <c r="D359" s="180" t="s">
        <v>32</v>
      </c>
      <c r="E359" s="183"/>
      <c r="F359" s="183"/>
      <c r="G359" s="183"/>
      <c r="H359" s="183"/>
      <c r="I359" s="198">
        <f t="shared" si="15"/>
        <v>0</v>
      </c>
      <c r="J359" s="183">
        <v>150</v>
      </c>
      <c r="K359" s="183"/>
      <c r="L359" s="183"/>
      <c r="M359" s="183"/>
      <c r="N359" s="199">
        <f t="shared" si="16"/>
        <v>150</v>
      </c>
      <c r="O359" s="200">
        <f t="shared" si="17"/>
        <v>150</v>
      </c>
      <c r="P359" s="180">
        <v>5</v>
      </c>
    </row>
    <row r="360" spans="1:16" x14ac:dyDescent="0.25">
      <c r="A360" s="861">
        <v>23</v>
      </c>
      <c r="B360" s="864" t="s">
        <v>10</v>
      </c>
      <c r="C360" s="184" t="s">
        <v>468</v>
      </c>
      <c r="D360" s="180" t="s">
        <v>37</v>
      </c>
      <c r="E360" s="183"/>
      <c r="F360" s="183"/>
      <c r="G360" s="229">
        <v>20</v>
      </c>
      <c r="H360" s="183"/>
      <c r="I360" s="198">
        <f t="shared" si="15"/>
        <v>20</v>
      </c>
      <c r="J360" s="183"/>
      <c r="K360" s="183"/>
      <c r="L360" s="183">
        <v>20</v>
      </c>
      <c r="M360" s="183"/>
      <c r="N360" s="199">
        <f t="shared" si="16"/>
        <v>20</v>
      </c>
      <c r="O360" s="200">
        <f t="shared" si="17"/>
        <v>40</v>
      </c>
      <c r="P360" s="84">
        <v>2.33</v>
      </c>
    </row>
    <row r="361" spans="1:16" ht="15" customHeight="1" x14ac:dyDescent="0.25">
      <c r="A361" s="862"/>
      <c r="B361" s="865"/>
      <c r="C361" s="184" t="s">
        <v>790</v>
      </c>
      <c r="D361" s="180" t="s">
        <v>37</v>
      </c>
      <c r="E361" s="183"/>
      <c r="F361" s="183"/>
      <c r="G361" s="84">
        <v>1</v>
      </c>
      <c r="H361" s="183"/>
      <c r="I361" s="198">
        <f t="shared" si="15"/>
        <v>1</v>
      </c>
      <c r="J361" s="183"/>
      <c r="K361" s="183"/>
      <c r="L361" s="183">
        <v>2</v>
      </c>
      <c r="M361" s="183"/>
      <c r="N361" s="199">
        <f t="shared" si="16"/>
        <v>2</v>
      </c>
      <c r="O361" s="200">
        <f t="shared" si="17"/>
        <v>3</v>
      </c>
      <c r="P361" s="84">
        <v>1037.4000000000001</v>
      </c>
    </row>
    <row r="362" spans="1:16" ht="15" customHeight="1" x14ac:dyDescent="0.25">
      <c r="A362" s="862"/>
      <c r="B362" s="865"/>
      <c r="C362" s="184" t="s">
        <v>464</v>
      </c>
      <c r="D362" s="180" t="s">
        <v>37</v>
      </c>
      <c r="E362" s="183"/>
      <c r="F362" s="183"/>
      <c r="G362" s="84">
        <v>2</v>
      </c>
      <c r="H362" s="183"/>
      <c r="I362" s="198">
        <f t="shared" si="15"/>
        <v>2</v>
      </c>
      <c r="J362" s="183"/>
      <c r="K362" s="183"/>
      <c r="L362" s="183">
        <v>4</v>
      </c>
      <c r="M362" s="183"/>
      <c r="N362" s="199">
        <f t="shared" si="16"/>
        <v>4</v>
      </c>
      <c r="O362" s="200">
        <f t="shared" si="17"/>
        <v>6</v>
      </c>
      <c r="P362" s="84">
        <v>83.9</v>
      </c>
    </row>
    <row r="363" spans="1:16" ht="15" customHeight="1" x14ac:dyDescent="0.25">
      <c r="A363" s="862"/>
      <c r="B363" s="865"/>
      <c r="C363" s="184" t="s">
        <v>789</v>
      </c>
      <c r="D363" s="180" t="s">
        <v>37</v>
      </c>
      <c r="E363" s="183"/>
      <c r="F363" s="183"/>
      <c r="G363" s="84">
        <v>1</v>
      </c>
      <c r="H363" s="183"/>
      <c r="I363" s="198">
        <f t="shared" si="15"/>
        <v>1</v>
      </c>
      <c r="J363" s="183"/>
      <c r="K363" s="183"/>
      <c r="L363" s="183">
        <v>3</v>
      </c>
      <c r="M363" s="183"/>
      <c r="N363" s="199">
        <f t="shared" si="16"/>
        <v>3</v>
      </c>
      <c r="O363" s="200">
        <f t="shared" si="17"/>
        <v>4</v>
      </c>
      <c r="P363" s="84">
        <v>58.29</v>
      </c>
    </row>
    <row r="364" spans="1:16" ht="15" customHeight="1" x14ac:dyDescent="0.25">
      <c r="A364" s="862"/>
      <c r="B364" s="865"/>
      <c r="C364" s="184" t="s">
        <v>788</v>
      </c>
      <c r="D364" s="180" t="s">
        <v>37</v>
      </c>
      <c r="E364" s="183"/>
      <c r="F364" s="183"/>
      <c r="G364" s="84">
        <v>1</v>
      </c>
      <c r="H364" s="183"/>
      <c r="I364" s="198">
        <f t="shared" si="15"/>
        <v>1</v>
      </c>
      <c r="J364" s="183"/>
      <c r="K364" s="183"/>
      <c r="L364" s="183">
        <v>2</v>
      </c>
      <c r="M364" s="183"/>
      <c r="N364" s="199">
        <f t="shared" si="16"/>
        <v>2</v>
      </c>
      <c r="O364" s="200">
        <f t="shared" si="17"/>
        <v>3</v>
      </c>
      <c r="P364" s="84">
        <v>313.95</v>
      </c>
    </row>
    <row r="365" spans="1:16" ht="15" customHeight="1" x14ac:dyDescent="0.25">
      <c r="A365" s="862"/>
      <c r="B365" s="865"/>
      <c r="C365" s="93" t="s">
        <v>465</v>
      </c>
      <c r="D365" s="180" t="s">
        <v>37</v>
      </c>
      <c r="E365" s="183"/>
      <c r="F365" s="183"/>
      <c r="G365" s="183"/>
      <c r="H365" s="183"/>
      <c r="I365" s="198">
        <f t="shared" si="15"/>
        <v>0</v>
      </c>
      <c r="J365" s="183"/>
      <c r="K365" s="183"/>
      <c r="L365" s="183"/>
      <c r="M365" s="183"/>
      <c r="N365" s="199">
        <f t="shared" si="16"/>
        <v>0</v>
      </c>
      <c r="O365" s="200">
        <f t="shared" si="17"/>
        <v>0</v>
      </c>
      <c r="P365" s="180"/>
    </row>
    <row r="366" spans="1:16" ht="15" customHeight="1" x14ac:dyDescent="0.25">
      <c r="A366" s="863"/>
      <c r="B366" s="866"/>
      <c r="C366" s="93" t="s">
        <v>466</v>
      </c>
      <c r="D366" s="180" t="s">
        <v>37</v>
      </c>
      <c r="E366" s="183"/>
      <c r="F366" s="183"/>
      <c r="G366" s="183"/>
      <c r="H366" s="183"/>
      <c r="I366" s="198">
        <f t="shared" si="15"/>
        <v>0</v>
      </c>
      <c r="J366" s="183"/>
      <c r="K366" s="183"/>
      <c r="L366" s="183"/>
      <c r="M366" s="183"/>
      <c r="N366" s="199">
        <f t="shared" si="16"/>
        <v>0</v>
      </c>
      <c r="O366" s="200">
        <f t="shared" si="17"/>
        <v>0</v>
      </c>
      <c r="P366" s="180"/>
    </row>
    <row r="367" spans="1:16" ht="18" customHeight="1" x14ac:dyDescent="0.25">
      <c r="A367" s="861">
        <v>24</v>
      </c>
      <c r="B367" s="864" t="s">
        <v>11</v>
      </c>
      <c r="C367" s="204" t="s">
        <v>1581</v>
      </c>
      <c r="D367" s="8" t="s">
        <v>37</v>
      </c>
      <c r="E367" s="183"/>
      <c r="F367" s="183"/>
      <c r="G367" s="8">
        <v>8</v>
      </c>
      <c r="H367" s="183"/>
      <c r="I367" s="198">
        <f t="shared" si="15"/>
        <v>8</v>
      </c>
      <c r="J367" s="183"/>
      <c r="K367" s="183"/>
      <c r="L367" s="8">
        <v>14</v>
      </c>
      <c r="M367" s="183"/>
      <c r="N367" s="199">
        <f t="shared" si="16"/>
        <v>14</v>
      </c>
      <c r="O367" s="200">
        <f t="shared" si="17"/>
        <v>22</v>
      </c>
      <c r="P367" s="176">
        <v>231.8</v>
      </c>
    </row>
    <row r="368" spans="1:16" x14ac:dyDescent="0.25">
      <c r="A368" s="862"/>
      <c r="B368" s="865"/>
      <c r="C368" s="204" t="s">
        <v>1582</v>
      </c>
      <c r="D368" s="8" t="s">
        <v>37</v>
      </c>
      <c r="E368" s="183"/>
      <c r="F368" s="183"/>
      <c r="G368" s="8">
        <v>2</v>
      </c>
      <c r="H368" s="183"/>
      <c r="I368" s="198">
        <f t="shared" si="15"/>
        <v>2</v>
      </c>
      <c r="J368" s="183"/>
      <c r="K368" s="183"/>
      <c r="L368" s="8">
        <v>2</v>
      </c>
      <c r="M368" s="183"/>
      <c r="N368" s="199">
        <f t="shared" si="16"/>
        <v>2</v>
      </c>
      <c r="O368" s="200">
        <f t="shared" si="17"/>
        <v>4</v>
      </c>
      <c r="P368" s="176">
        <v>2571</v>
      </c>
    </row>
    <row r="369" spans="1:16" x14ac:dyDescent="0.25">
      <c r="A369" s="862"/>
      <c r="B369" s="865"/>
      <c r="C369" s="201" t="s">
        <v>1583</v>
      </c>
      <c r="D369" s="8" t="s">
        <v>37</v>
      </c>
      <c r="E369" s="183"/>
      <c r="F369" s="183"/>
      <c r="G369" s="8">
        <v>1</v>
      </c>
      <c r="H369" s="183"/>
      <c r="I369" s="198">
        <f t="shared" si="15"/>
        <v>1</v>
      </c>
      <c r="J369" s="183"/>
      <c r="K369" s="183"/>
      <c r="L369" s="8">
        <v>2</v>
      </c>
      <c r="M369" s="183"/>
      <c r="N369" s="199">
        <f t="shared" si="16"/>
        <v>2</v>
      </c>
      <c r="O369" s="200">
        <f t="shared" si="17"/>
        <v>3</v>
      </c>
      <c r="P369" s="176">
        <v>2600</v>
      </c>
    </row>
    <row r="370" spans="1:16" x14ac:dyDescent="0.25">
      <c r="A370" s="862"/>
      <c r="B370" s="865"/>
      <c r="C370" s="204" t="s">
        <v>1584</v>
      </c>
      <c r="D370" s="8" t="s">
        <v>37</v>
      </c>
      <c r="E370" s="183"/>
      <c r="F370" s="183"/>
      <c r="G370" s="8">
        <v>1</v>
      </c>
      <c r="H370" s="183"/>
      <c r="I370" s="198">
        <f t="shared" si="15"/>
        <v>1</v>
      </c>
      <c r="J370" s="183"/>
      <c r="K370" s="183"/>
      <c r="L370" s="8">
        <v>2</v>
      </c>
      <c r="M370" s="183"/>
      <c r="N370" s="199">
        <f t="shared" si="16"/>
        <v>2</v>
      </c>
      <c r="O370" s="200">
        <f t="shared" si="17"/>
        <v>3</v>
      </c>
      <c r="P370" s="176">
        <v>4652.3999999999996</v>
      </c>
    </row>
    <row r="371" spans="1:16" ht="30" x14ac:dyDescent="0.25">
      <c r="A371" s="862"/>
      <c r="B371" s="865"/>
      <c r="C371" s="204" t="s">
        <v>1585</v>
      </c>
      <c r="D371" s="8" t="s">
        <v>37</v>
      </c>
      <c r="E371" s="183"/>
      <c r="F371" s="183"/>
      <c r="G371" s="8">
        <v>1</v>
      </c>
      <c r="H371" s="183"/>
      <c r="I371" s="198">
        <f t="shared" si="15"/>
        <v>1</v>
      </c>
      <c r="J371" s="183"/>
      <c r="K371" s="183"/>
      <c r="L371" s="8">
        <v>2</v>
      </c>
      <c r="M371" s="183"/>
      <c r="N371" s="199">
        <f t="shared" si="16"/>
        <v>2</v>
      </c>
      <c r="O371" s="200">
        <f t="shared" si="17"/>
        <v>3</v>
      </c>
      <c r="P371" s="183">
        <v>5131.3599999999997</v>
      </c>
    </row>
    <row r="372" spans="1:16" x14ac:dyDescent="0.25">
      <c r="A372" s="862"/>
      <c r="B372" s="865"/>
      <c r="C372" s="204" t="s">
        <v>1586</v>
      </c>
      <c r="D372" s="8" t="s">
        <v>37</v>
      </c>
      <c r="E372" s="183"/>
      <c r="F372" s="183"/>
      <c r="G372" s="8">
        <v>3</v>
      </c>
      <c r="H372" s="183"/>
      <c r="I372" s="198">
        <f t="shared" si="15"/>
        <v>3</v>
      </c>
      <c r="J372" s="183"/>
      <c r="K372" s="183"/>
      <c r="L372" s="8">
        <v>6</v>
      </c>
      <c r="M372" s="183"/>
      <c r="N372" s="199">
        <f t="shared" si="16"/>
        <v>6</v>
      </c>
      <c r="O372" s="200">
        <f t="shared" si="17"/>
        <v>9</v>
      </c>
      <c r="P372" s="176">
        <v>98.29</v>
      </c>
    </row>
    <row r="373" spans="1:16" x14ac:dyDescent="0.25">
      <c r="A373" s="862"/>
      <c r="B373" s="865"/>
      <c r="C373" s="204" t="s">
        <v>469</v>
      </c>
      <c r="D373" s="8" t="s">
        <v>37</v>
      </c>
      <c r="E373" s="183"/>
      <c r="F373" s="183"/>
      <c r="G373" s="8">
        <v>32</v>
      </c>
      <c r="H373" s="183"/>
      <c r="I373" s="198">
        <f t="shared" si="15"/>
        <v>32</v>
      </c>
      <c r="J373" s="183"/>
      <c r="K373" s="183"/>
      <c r="L373" s="8">
        <v>96</v>
      </c>
      <c r="M373" s="183"/>
      <c r="N373" s="199">
        <f t="shared" si="16"/>
        <v>96</v>
      </c>
      <c r="O373" s="200">
        <f t="shared" si="17"/>
        <v>128</v>
      </c>
      <c r="P373" s="176">
        <v>2.72</v>
      </c>
    </row>
    <row r="374" spans="1:16" x14ac:dyDescent="0.25">
      <c r="A374" s="862"/>
      <c r="B374" s="865"/>
      <c r="C374" s="204" t="s">
        <v>470</v>
      </c>
      <c r="D374" s="8" t="s">
        <v>37</v>
      </c>
      <c r="E374" s="183"/>
      <c r="F374" s="183"/>
      <c r="G374" s="8">
        <v>32</v>
      </c>
      <c r="H374" s="183"/>
      <c r="I374" s="198">
        <f t="shared" si="15"/>
        <v>32</v>
      </c>
      <c r="J374" s="183"/>
      <c r="K374" s="183"/>
      <c r="L374" s="8" t="s">
        <v>2166</v>
      </c>
      <c r="M374" s="183"/>
      <c r="N374" s="199" t="e">
        <f t="shared" si="16"/>
        <v>#VALUE!</v>
      </c>
      <c r="O374" s="200" t="e">
        <f t="shared" si="17"/>
        <v>#VALUE!</v>
      </c>
      <c r="P374" s="176">
        <v>8.27</v>
      </c>
    </row>
    <row r="375" spans="1:16" x14ac:dyDescent="0.25">
      <c r="A375" s="862"/>
      <c r="B375" s="865"/>
      <c r="C375" s="201" t="s">
        <v>1587</v>
      </c>
      <c r="D375" s="8" t="s">
        <v>37</v>
      </c>
      <c r="E375" s="183"/>
      <c r="F375" s="183"/>
      <c r="G375" s="8">
        <v>15</v>
      </c>
      <c r="H375" s="183"/>
      <c r="I375" s="198">
        <f t="shared" si="15"/>
        <v>15</v>
      </c>
      <c r="J375" s="183"/>
      <c r="K375" s="183"/>
      <c r="L375" s="8">
        <v>5</v>
      </c>
      <c r="M375" s="183"/>
      <c r="N375" s="199">
        <f t="shared" si="16"/>
        <v>5</v>
      </c>
      <c r="O375" s="200">
        <f t="shared" si="17"/>
        <v>20</v>
      </c>
      <c r="P375" s="176">
        <v>12.91</v>
      </c>
    </row>
    <row r="376" spans="1:16" x14ac:dyDescent="0.25">
      <c r="A376" s="862"/>
      <c r="B376" s="865"/>
      <c r="C376" s="201" t="s">
        <v>1588</v>
      </c>
      <c r="D376" s="8" t="s">
        <v>37</v>
      </c>
      <c r="E376" s="183"/>
      <c r="F376" s="183"/>
      <c r="G376" s="8">
        <v>20</v>
      </c>
      <c r="H376" s="183"/>
      <c r="I376" s="198">
        <f t="shared" si="15"/>
        <v>20</v>
      </c>
      <c r="J376" s="183"/>
      <c r="K376" s="183"/>
      <c r="L376" s="8">
        <v>20</v>
      </c>
      <c r="M376" s="183"/>
      <c r="N376" s="199">
        <f t="shared" si="16"/>
        <v>20</v>
      </c>
      <c r="O376" s="200">
        <f t="shared" si="17"/>
        <v>40</v>
      </c>
      <c r="P376" s="176">
        <v>11.27</v>
      </c>
    </row>
    <row r="377" spans="1:16" x14ac:dyDescent="0.25">
      <c r="A377" s="862"/>
      <c r="B377" s="865"/>
      <c r="C377" s="201" t="s">
        <v>1589</v>
      </c>
      <c r="D377" s="8" t="s">
        <v>37</v>
      </c>
      <c r="E377" s="183"/>
      <c r="F377" s="183"/>
      <c r="G377" s="8">
        <v>5</v>
      </c>
      <c r="H377" s="183"/>
      <c r="I377" s="198">
        <f t="shared" si="15"/>
        <v>5</v>
      </c>
      <c r="J377" s="183"/>
      <c r="K377" s="183"/>
      <c r="L377" s="8">
        <v>5</v>
      </c>
      <c r="M377" s="183"/>
      <c r="N377" s="199">
        <f t="shared" si="16"/>
        <v>5</v>
      </c>
      <c r="O377" s="200">
        <f t="shared" si="17"/>
        <v>10</v>
      </c>
      <c r="P377" s="176">
        <v>154.5</v>
      </c>
    </row>
    <row r="378" spans="1:16" x14ac:dyDescent="0.25">
      <c r="A378" s="862"/>
      <c r="B378" s="865"/>
      <c r="C378" s="204" t="s">
        <v>1590</v>
      </c>
      <c r="D378" s="8" t="s">
        <v>37</v>
      </c>
      <c r="E378" s="183"/>
      <c r="F378" s="183"/>
      <c r="G378" s="8">
        <v>3</v>
      </c>
      <c r="H378" s="183"/>
      <c r="I378" s="198">
        <f t="shared" si="15"/>
        <v>3</v>
      </c>
      <c r="J378" s="183"/>
      <c r="K378" s="183"/>
      <c r="L378" s="8">
        <v>4</v>
      </c>
      <c r="M378" s="183"/>
      <c r="N378" s="199">
        <f t="shared" si="16"/>
        <v>4</v>
      </c>
      <c r="O378" s="200">
        <f t="shared" si="17"/>
        <v>7</v>
      </c>
      <c r="P378" s="176">
        <v>230.4</v>
      </c>
    </row>
    <row r="379" spans="1:16" x14ac:dyDescent="0.25">
      <c r="A379" s="862"/>
      <c r="B379" s="865"/>
      <c r="C379" s="204" t="s">
        <v>1591</v>
      </c>
      <c r="D379" s="8" t="s">
        <v>37</v>
      </c>
      <c r="E379" s="183"/>
      <c r="F379" s="183"/>
      <c r="G379" s="8">
        <v>3</v>
      </c>
      <c r="H379" s="183"/>
      <c r="I379" s="198">
        <f t="shared" si="15"/>
        <v>3</v>
      </c>
      <c r="J379" s="183"/>
      <c r="K379" s="183"/>
      <c r="L379" s="8">
        <v>3</v>
      </c>
      <c r="M379" s="183"/>
      <c r="N379" s="199">
        <f t="shared" si="16"/>
        <v>3</v>
      </c>
      <c r="O379" s="200">
        <f t="shared" si="17"/>
        <v>6</v>
      </c>
      <c r="P379" s="176">
        <v>41.67</v>
      </c>
    </row>
    <row r="380" spans="1:16" x14ac:dyDescent="0.25">
      <c r="A380" s="862"/>
      <c r="B380" s="865"/>
      <c r="C380" s="204" t="s">
        <v>495</v>
      </c>
      <c r="D380" s="8" t="s">
        <v>37</v>
      </c>
      <c r="E380" s="183"/>
      <c r="F380" s="183"/>
      <c r="G380" s="8">
        <v>32</v>
      </c>
      <c r="H380" s="183"/>
      <c r="I380" s="198">
        <f t="shared" si="15"/>
        <v>32</v>
      </c>
      <c r="J380" s="183"/>
      <c r="K380" s="183"/>
      <c r="L380" s="8">
        <v>96</v>
      </c>
      <c r="M380" s="183"/>
      <c r="N380" s="199">
        <f t="shared" si="16"/>
        <v>96</v>
      </c>
      <c r="O380" s="200">
        <f t="shared" si="17"/>
        <v>128</v>
      </c>
      <c r="P380" s="176">
        <v>72.81</v>
      </c>
    </row>
    <row r="381" spans="1:16" x14ac:dyDescent="0.25">
      <c r="A381" s="862"/>
      <c r="B381" s="865"/>
      <c r="C381" s="204" t="s">
        <v>1592</v>
      </c>
      <c r="D381" s="8" t="s">
        <v>37</v>
      </c>
      <c r="E381" s="183"/>
      <c r="F381" s="183"/>
      <c r="G381" s="8">
        <v>1</v>
      </c>
      <c r="H381" s="183"/>
      <c r="I381" s="198">
        <f t="shared" si="15"/>
        <v>1</v>
      </c>
      <c r="J381" s="183"/>
      <c r="K381" s="183"/>
      <c r="L381" s="8">
        <v>1</v>
      </c>
      <c r="M381" s="183"/>
      <c r="N381" s="199">
        <f t="shared" si="16"/>
        <v>1</v>
      </c>
      <c r="O381" s="200">
        <f t="shared" si="17"/>
        <v>2</v>
      </c>
      <c r="P381" s="176">
        <v>72.81</v>
      </c>
    </row>
    <row r="382" spans="1:16" x14ac:dyDescent="0.25">
      <c r="A382" s="862"/>
      <c r="B382" s="865"/>
      <c r="C382" s="204" t="s">
        <v>1593</v>
      </c>
      <c r="D382" s="8" t="s">
        <v>37</v>
      </c>
      <c r="E382" s="183"/>
      <c r="F382" s="183"/>
      <c r="G382" s="8">
        <v>1</v>
      </c>
      <c r="H382" s="183"/>
      <c r="I382" s="198">
        <f t="shared" si="15"/>
        <v>1</v>
      </c>
      <c r="J382" s="183"/>
      <c r="K382" s="183"/>
      <c r="L382" s="8">
        <v>1</v>
      </c>
      <c r="M382" s="183"/>
      <c r="N382" s="199">
        <f t="shared" si="16"/>
        <v>1</v>
      </c>
      <c r="O382" s="200">
        <f t="shared" si="17"/>
        <v>2</v>
      </c>
      <c r="P382" s="176">
        <v>1399.2</v>
      </c>
    </row>
    <row r="383" spans="1:16" x14ac:dyDescent="0.25">
      <c r="A383" s="862"/>
      <c r="B383" s="865"/>
      <c r="C383" s="204" t="s">
        <v>1594</v>
      </c>
      <c r="D383" s="8" t="s">
        <v>37</v>
      </c>
      <c r="E383" s="183"/>
      <c r="F383" s="183"/>
      <c r="G383" s="8">
        <v>1</v>
      </c>
      <c r="H383" s="183"/>
      <c r="I383" s="198">
        <f t="shared" si="15"/>
        <v>1</v>
      </c>
      <c r="J383" s="183"/>
      <c r="K383" s="183"/>
      <c r="L383" s="8">
        <v>1</v>
      </c>
      <c r="M383" s="183"/>
      <c r="N383" s="199">
        <f t="shared" si="16"/>
        <v>1</v>
      </c>
      <c r="O383" s="200">
        <f t="shared" si="17"/>
        <v>2</v>
      </c>
      <c r="P383" s="176">
        <v>617.1</v>
      </c>
    </row>
    <row r="384" spans="1:16" x14ac:dyDescent="0.25">
      <c r="A384" s="862"/>
      <c r="B384" s="865"/>
      <c r="C384" s="204" t="s">
        <v>1595</v>
      </c>
      <c r="D384" s="8" t="s">
        <v>37</v>
      </c>
      <c r="E384" s="183"/>
      <c r="F384" s="183"/>
      <c r="G384" s="8">
        <v>1</v>
      </c>
      <c r="H384" s="183"/>
      <c r="I384" s="198">
        <f t="shared" si="15"/>
        <v>1</v>
      </c>
      <c r="J384" s="183"/>
      <c r="K384" s="183"/>
      <c r="L384" s="8">
        <v>1</v>
      </c>
      <c r="M384" s="183"/>
      <c r="N384" s="199">
        <f t="shared" si="16"/>
        <v>1</v>
      </c>
      <c r="O384" s="200">
        <f t="shared" si="17"/>
        <v>2</v>
      </c>
      <c r="P384" s="176">
        <v>742.94</v>
      </c>
    </row>
    <row r="385" spans="1:16" x14ac:dyDescent="0.25">
      <c r="A385" s="862"/>
      <c r="B385" s="865"/>
      <c r="C385" s="204" t="s">
        <v>1596</v>
      </c>
      <c r="D385" s="8" t="s">
        <v>37</v>
      </c>
      <c r="E385" s="183"/>
      <c r="F385" s="183"/>
      <c r="G385" s="8">
        <v>1</v>
      </c>
      <c r="H385" s="183"/>
      <c r="I385" s="198">
        <f t="shared" si="15"/>
        <v>1</v>
      </c>
      <c r="J385" s="183"/>
      <c r="K385" s="183"/>
      <c r="L385" s="8">
        <v>1</v>
      </c>
      <c r="M385" s="183"/>
      <c r="N385" s="199">
        <f t="shared" si="16"/>
        <v>1</v>
      </c>
      <c r="O385" s="200">
        <f t="shared" si="17"/>
        <v>2</v>
      </c>
      <c r="P385" s="176">
        <v>97.29</v>
      </c>
    </row>
    <row r="386" spans="1:16" x14ac:dyDescent="0.25">
      <c r="A386" s="862"/>
      <c r="B386" s="865"/>
      <c r="C386" s="204" t="s">
        <v>1597</v>
      </c>
      <c r="D386" s="8" t="s">
        <v>37</v>
      </c>
      <c r="E386" s="183"/>
      <c r="F386" s="183"/>
      <c r="G386" s="8">
        <v>1</v>
      </c>
      <c r="H386" s="183"/>
      <c r="I386" s="198">
        <f t="shared" si="15"/>
        <v>1</v>
      </c>
      <c r="J386" s="183"/>
      <c r="K386" s="183"/>
      <c r="L386" s="8">
        <v>1</v>
      </c>
      <c r="M386" s="183"/>
      <c r="N386" s="199">
        <f t="shared" si="16"/>
        <v>1</v>
      </c>
      <c r="O386" s="200">
        <f t="shared" si="17"/>
        <v>2</v>
      </c>
      <c r="P386" s="176">
        <v>400</v>
      </c>
    </row>
    <row r="387" spans="1:16" x14ac:dyDescent="0.25">
      <c r="A387" s="862"/>
      <c r="B387" s="865"/>
      <c r="C387" s="204" t="s">
        <v>1598</v>
      </c>
      <c r="D387" s="8" t="s">
        <v>37</v>
      </c>
      <c r="E387" s="183"/>
      <c r="F387" s="183"/>
      <c r="G387" s="8"/>
      <c r="H387" s="183"/>
      <c r="I387" s="198">
        <f t="shared" si="15"/>
        <v>0</v>
      </c>
      <c r="J387" s="183"/>
      <c r="K387" s="183"/>
      <c r="L387" s="8">
        <v>1</v>
      </c>
      <c r="M387" s="183"/>
      <c r="N387" s="199">
        <f t="shared" si="16"/>
        <v>1</v>
      </c>
      <c r="O387" s="200">
        <f t="shared" si="17"/>
        <v>1</v>
      </c>
      <c r="P387" s="176">
        <v>1370.28</v>
      </c>
    </row>
    <row r="388" spans="1:16" x14ac:dyDescent="0.25">
      <c r="A388" s="862"/>
      <c r="B388" s="865"/>
      <c r="C388" s="201" t="s">
        <v>1599</v>
      </c>
      <c r="D388" s="8" t="s">
        <v>37</v>
      </c>
      <c r="E388" s="183"/>
      <c r="F388" s="183"/>
      <c r="G388" s="8">
        <v>1</v>
      </c>
      <c r="H388" s="183"/>
      <c r="I388" s="198">
        <f t="shared" si="15"/>
        <v>1</v>
      </c>
      <c r="J388" s="183"/>
      <c r="K388" s="183"/>
      <c r="L388" s="8">
        <v>1</v>
      </c>
      <c r="M388" s="183"/>
      <c r="N388" s="199">
        <f t="shared" si="16"/>
        <v>1</v>
      </c>
      <c r="O388" s="200">
        <f t="shared" si="17"/>
        <v>2</v>
      </c>
      <c r="P388" s="176">
        <v>680</v>
      </c>
    </row>
    <row r="389" spans="1:16" x14ac:dyDescent="0.25">
      <c r="A389" s="862"/>
      <c r="B389" s="865"/>
      <c r="C389" s="204" t="s">
        <v>1600</v>
      </c>
      <c r="D389" s="8" t="s">
        <v>37</v>
      </c>
      <c r="E389" s="183"/>
      <c r="F389" s="183"/>
      <c r="G389" s="8">
        <v>1</v>
      </c>
      <c r="H389" s="183"/>
      <c r="I389" s="198">
        <f t="shared" si="15"/>
        <v>1</v>
      </c>
      <c r="J389" s="183"/>
      <c r="K389" s="183"/>
      <c r="L389" s="8">
        <v>1</v>
      </c>
      <c r="M389" s="183"/>
      <c r="N389" s="199">
        <f t="shared" si="16"/>
        <v>1</v>
      </c>
      <c r="O389" s="200">
        <f t="shared" si="17"/>
        <v>2</v>
      </c>
      <c r="P389" s="176">
        <v>417.95</v>
      </c>
    </row>
    <row r="390" spans="1:16" x14ac:dyDescent="0.25">
      <c r="A390" s="862"/>
      <c r="B390" s="865"/>
      <c r="C390" s="204" t="s">
        <v>1601</v>
      </c>
      <c r="D390" s="8" t="s">
        <v>37</v>
      </c>
      <c r="E390" s="183"/>
      <c r="F390" s="183"/>
      <c r="G390" s="8">
        <v>1</v>
      </c>
      <c r="H390" s="183"/>
      <c r="I390" s="198">
        <f t="shared" si="15"/>
        <v>1</v>
      </c>
      <c r="J390" s="183"/>
      <c r="K390" s="183"/>
      <c r="L390" s="8">
        <v>1</v>
      </c>
      <c r="M390" s="183"/>
      <c r="N390" s="199">
        <f t="shared" si="16"/>
        <v>1</v>
      </c>
      <c r="O390" s="200">
        <f t="shared" si="17"/>
        <v>2</v>
      </c>
      <c r="P390" s="176">
        <v>995.83</v>
      </c>
    </row>
    <row r="391" spans="1:16" x14ac:dyDescent="0.25">
      <c r="A391" s="862"/>
      <c r="B391" s="865"/>
      <c r="C391" s="204" t="s">
        <v>1602</v>
      </c>
      <c r="D391" s="8" t="s">
        <v>37</v>
      </c>
      <c r="E391" s="183"/>
      <c r="F391" s="183"/>
      <c r="G391" s="8">
        <v>1</v>
      </c>
      <c r="H391" s="183"/>
      <c r="I391" s="198">
        <f t="shared" si="15"/>
        <v>1</v>
      </c>
      <c r="J391" s="183"/>
      <c r="K391" s="183"/>
      <c r="L391" s="8">
        <v>1</v>
      </c>
      <c r="M391" s="183"/>
      <c r="N391" s="199">
        <f t="shared" si="16"/>
        <v>1</v>
      </c>
      <c r="O391" s="200">
        <f t="shared" si="17"/>
        <v>2</v>
      </c>
      <c r="P391" s="176">
        <v>178.8</v>
      </c>
    </row>
    <row r="392" spans="1:16" x14ac:dyDescent="0.25">
      <c r="A392" s="862"/>
      <c r="B392" s="865"/>
      <c r="C392" s="201" t="s">
        <v>1603</v>
      </c>
      <c r="D392" s="8" t="s">
        <v>37</v>
      </c>
      <c r="E392" s="183"/>
      <c r="F392" s="183"/>
      <c r="G392" s="8">
        <v>1</v>
      </c>
      <c r="H392" s="183"/>
      <c r="I392" s="198">
        <f t="shared" si="15"/>
        <v>1</v>
      </c>
      <c r="J392" s="183"/>
      <c r="K392" s="183"/>
      <c r="L392" s="8">
        <v>1</v>
      </c>
      <c r="M392" s="183"/>
      <c r="N392" s="199">
        <f t="shared" si="16"/>
        <v>1</v>
      </c>
      <c r="O392" s="200">
        <f t="shared" si="17"/>
        <v>2</v>
      </c>
      <c r="P392" s="176">
        <v>868.78</v>
      </c>
    </row>
    <row r="393" spans="1:16" x14ac:dyDescent="0.25">
      <c r="A393" s="862"/>
      <c r="B393" s="865"/>
      <c r="C393" s="201" t="s">
        <v>1604</v>
      </c>
      <c r="D393" s="8" t="s">
        <v>37</v>
      </c>
      <c r="E393" s="183"/>
      <c r="F393" s="183"/>
      <c r="G393" s="8">
        <v>1</v>
      </c>
      <c r="H393" s="183"/>
      <c r="I393" s="198">
        <f t="shared" si="15"/>
        <v>1</v>
      </c>
      <c r="J393" s="183"/>
      <c r="K393" s="183"/>
      <c r="L393" s="8">
        <v>1</v>
      </c>
      <c r="M393" s="183"/>
      <c r="N393" s="199">
        <f t="shared" si="16"/>
        <v>1</v>
      </c>
      <c r="O393" s="200">
        <f t="shared" si="17"/>
        <v>2</v>
      </c>
      <c r="P393" s="42">
        <v>351</v>
      </c>
    </row>
    <row r="394" spans="1:16" x14ac:dyDescent="0.25">
      <c r="A394" s="863"/>
      <c r="B394" s="866"/>
      <c r="C394" s="201" t="s">
        <v>1605</v>
      </c>
      <c r="D394" s="8" t="s">
        <v>37</v>
      </c>
      <c r="E394" s="183"/>
      <c r="F394" s="183"/>
      <c r="G394" s="8">
        <v>1</v>
      </c>
      <c r="H394" s="183"/>
      <c r="I394" s="198">
        <f t="shared" si="15"/>
        <v>1</v>
      </c>
      <c r="J394" s="183"/>
      <c r="K394" s="183"/>
      <c r="L394" s="8"/>
      <c r="M394" s="183"/>
      <c r="N394" s="199">
        <f t="shared" si="16"/>
        <v>0</v>
      </c>
      <c r="O394" s="200">
        <f t="shared" si="17"/>
        <v>1</v>
      </c>
      <c r="P394" s="42">
        <v>77</v>
      </c>
    </row>
    <row r="395" spans="1:16" ht="17.25" customHeight="1" x14ac:dyDescent="0.25">
      <c r="A395" s="861">
        <v>25</v>
      </c>
      <c r="B395" s="864" t="s">
        <v>892</v>
      </c>
      <c r="C395" s="97" t="s">
        <v>165</v>
      </c>
      <c r="D395" s="180" t="s">
        <v>37</v>
      </c>
      <c r="E395" s="121">
        <v>16</v>
      </c>
      <c r="F395" s="183">
        <v>8</v>
      </c>
      <c r="G395" s="87"/>
      <c r="H395" s="183"/>
      <c r="I395" s="198">
        <f t="shared" si="15"/>
        <v>24</v>
      </c>
      <c r="J395" s="183">
        <v>120</v>
      </c>
      <c r="K395" s="183"/>
      <c r="L395" s="183"/>
      <c r="M395" s="183"/>
      <c r="N395" s="199">
        <f t="shared" si="16"/>
        <v>120</v>
      </c>
      <c r="O395" s="200">
        <f t="shared" si="17"/>
        <v>144</v>
      </c>
      <c r="P395" s="87">
        <v>28</v>
      </c>
    </row>
    <row r="396" spans="1:16" x14ac:dyDescent="0.25">
      <c r="A396" s="862"/>
      <c r="B396" s="865"/>
      <c r="C396" s="97" t="s">
        <v>164</v>
      </c>
      <c r="D396" s="180" t="s">
        <v>37</v>
      </c>
      <c r="E396" s="119">
        <v>48</v>
      </c>
      <c r="F396" s="183">
        <v>8</v>
      </c>
      <c r="G396" s="119">
        <v>1</v>
      </c>
      <c r="H396" s="183"/>
      <c r="I396" s="198">
        <f t="shared" si="15"/>
        <v>57</v>
      </c>
      <c r="J396" s="183">
        <v>150</v>
      </c>
      <c r="K396" s="183"/>
      <c r="L396" s="183">
        <v>5</v>
      </c>
      <c r="M396" s="183"/>
      <c r="N396" s="199">
        <f t="shared" si="16"/>
        <v>155</v>
      </c>
      <c r="O396" s="200">
        <f t="shared" si="17"/>
        <v>212</v>
      </c>
      <c r="P396" s="180">
        <v>28</v>
      </c>
    </row>
    <row r="397" spans="1:16" x14ac:dyDescent="0.25">
      <c r="A397" s="862"/>
      <c r="B397" s="865"/>
      <c r="C397" s="97" t="s">
        <v>346</v>
      </c>
      <c r="D397" s="180" t="s">
        <v>37</v>
      </c>
      <c r="E397" s="180"/>
      <c r="F397" s="183"/>
      <c r="G397" s="119">
        <v>0</v>
      </c>
      <c r="H397" s="183"/>
      <c r="I397" s="198">
        <f t="shared" si="15"/>
        <v>0</v>
      </c>
      <c r="J397" s="183"/>
      <c r="K397" s="183"/>
      <c r="L397" s="183">
        <v>5</v>
      </c>
      <c r="M397" s="183"/>
      <c r="N397" s="199">
        <f t="shared" si="16"/>
        <v>5</v>
      </c>
      <c r="O397" s="200">
        <f t="shared" si="17"/>
        <v>5</v>
      </c>
      <c r="P397" s="180">
        <v>185.54</v>
      </c>
    </row>
    <row r="398" spans="1:16" x14ac:dyDescent="0.25">
      <c r="A398" s="862"/>
      <c r="B398" s="865"/>
      <c r="C398" s="97" t="s">
        <v>347</v>
      </c>
      <c r="D398" s="180" t="s">
        <v>37</v>
      </c>
      <c r="E398" s="119">
        <v>32</v>
      </c>
      <c r="F398" s="183"/>
      <c r="G398" s="119">
        <v>0</v>
      </c>
      <c r="H398" s="183"/>
      <c r="I398" s="198">
        <f t="shared" si="15"/>
        <v>32</v>
      </c>
      <c r="J398" s="183">
        <v>75</v>
      </c>
      <c r="K398" s="183"/>
      <c r="L398" s="183"/>
      <c r="M398" s="183"/>
      <c r="N398" s="199">
        <f t="shared" si="16"/>
        <v>75</v>
      </c>
      <c r="O398" s="200">
        <f t="shared" si="17"/>
        <v>107</v>
      </c>
      <c r="P398" s="180">
        <v>38</v>
      </c>
    </row>
    <row r="399" spans="1:16" x14ac:dyDescent="0.25">
      <c r="A399" s="862"/>
      <c r="B399" s="865"/>
      <c r="C399" s="97" t="s">
        <v>348</v>
      </c>
      <c r="D399" s="180" t="s">
        <v>37</v>
      </c>
      <c r="E399" s="119">
        <v>32</v>
      </c>
      <c r="F399" s="183"/>
      <c r="G399" s="119">
        <v>0</v>
      </c>
      <c r="H399" s="183"/>
      <c r="I399" s="198">
        <f t="shared" si="15"/>
        <v>32</v>
      </c>
      <c r="J399" s="183">
        <v>75</v>
      </c>
      <c r="K399" s="183"/>
      <c r="L399" s="183"/>
      <c r="M399" s="183"/>
      <c r="N399" s="199">
        <f t="shared" si="16"/>
        <v>75</v>
      </c>
      <c r="O399" s="200">
        <f t="shared" si="17"/>
        <v>107</v>
      </c>
      <c r="P399" s="180">
        <v>38</v>
      </c>
    </row>
    <row r="400" spans="1:16" x14ac:dyDescent="0.25">
      <c r="A400" s="863"/>
      <c r="B400" s="866"/>
      <c r="C400" s="97" t="s">
        <v>349</v>
      </c>
      <c r="D400" s="180" t="s">
        <v>37</v>
      </c>
      <c r="E400" s="119">
        <v>32</v>
      </c>
      <c r="F400" s="183"/>
      <c r="G400" s="119">
        <v>0</v>
      </c>
      <c r="H400" s="183"/>
      <c r="I400" s="198">
        <f t="shared" si="15"/>
        <v>32</v>
      </c>
      <c r="J400" s="183">
        <v>75</v>
      </c>
      <c r="K400" s="183"/>
      <c r="L400" s="183"/>
      <c r="M400" s="183"/>
      <c r="N400" s="199">
        <f t="shared" si="16"/>
        <v>75</v>
      </c>
      <c r="O400" s="200">
        <f t="shared" si="17"/>
        <v>107</v>
      </c>
      <c r="P400" s="180">
        <v>38</v>
      </c>
    </row>
    <row r="401" spans="1:16" x14ac:dyDescent="0.25">
      <c r="A401" s="861">
        <v>26</v>
      </c>
      <c r="B401" s="864" t="s">
        <v>1606</v>
      </c>
      <c r="C401" s="92" t="s">
        <v>245</v>
      </c>
      <c r="D401" s="180" t="s">
        <v>37</v>
      </c>
      <c r="E401" s="119">
        <v>150</v>
      </c>
      <c r="F401" s="183"/>
      <c r="G401" s="125"/>
      <c r="H401" s="183"/>
      <c r="I401" s="198">
        <f t="shared" si="15"/>
        <v>150</v>
      </c>
      <c r="J401" s="183">
        <v>600</v>
      </c>
      <c r="K401" s="183"/>
      <c r="L401" s="183"/>
      <c r="M401" s="183"/>
      <c r="N401" s="199">
        <f t="shared" si="16"/>
        <v>600</v>
      </c>
      <c r="O401" s="200">
        <f t="shared" si="17"/>
        <v>750</v>
      </c>
      <c r="P401" s="180">
        <v>12.19</v>
      </c>
    </row>
    <row r="402" spans="1:16" x14ac:dyDescent="0.25">
      <c r="A402" s="862"/>
      <c r="B402" s="865"/>
      <c r="C402" s="92" t="s">
        <v>244</v>
      </c>
      <c r="D402" s="180" t="s">
        <v>37</v>
      </c>
      <c r="E402" s="180">
        <v>50</v>
      </c>
      <c r="F402" s="183"/>
      <c r="G402" s="125"/>
      <c r="H402" s="183"/>
      <c r="I402" s="198">
        <f t="shared" si="15"/>
        <v>50</v>
      </c>
      <c r="J402" s="183">
        <v>60</v>
      </c>
      <c r="K402" s="183"/>
      <c r="L402" s="183"/>
      <c r="M402" s="183"/>
      <c r="N402" s="199">
        <f t="shared" si="16"/>
        <v>60</v>
      </c>
      <c r="O402" s="200">
        <f t="shared" si="17"/>
        <v>110</v>
      </c>
      <c r="P402" s="180">
        <v>1.56</v>
      </c>
    </row>
    <row r="403" spans="1:16" x14ac:dyDescent="0.25">
      <c r="A403" s="862"/>
      <c r="B403" s="865"/>
      <c r="C403" s="92" t="s">
        <v>246</v>
      </c>
      <c r="D403" s="180" t="s">
        <v>37</v>
      </c>
      <c r="E403" s="119">
        <v>80</v>
      </c>
      <c r="F403" s="183"/>
      <c r="G403" s="125"/>
      <c r="H403" s="183"/>
      <c r="I403" s="198">
        <f t="shared" si="15"/>
        <v>80</v>
      </c>
      <c r="J403" s="183">
        <v>300</v>
      </c>
      <c r="K403" s="183"/>
      <c r="L403" s="183"/>
      <c r="M403" s="183"/>
      <c r="N403" s="199">
        <f t="shared" si="16"/>
        <v>300</v>
      </c>
      <c r="O403" s="200">
        <f t="shared" si="17"/>
        <v>380</v>
      </c>
      <c r="P403" s="180">
        <v>7.18</v>
      </c>
    </row>
    <row r="404" spans="1:16" x14ac:dyDescent="0.25">
      <c r="A404" s="862"/>
      <c r="B404" s="865"/>
      <c r="C404" s="92" t="s">
        <v>247</v>
      </c>
      <c r="D404" s="180" t="s">
        <v>37</v>
      </c>
      <c r="E404" s="119">
        <v>10</v>
      </c>
      <c r="F404" s="183"/>
      <c r="G404" s="125">
        <v>2</v>
      </c>
      <c r="H404" s="183"/>
      <c r="I404" s="198">
        <f t="shared" si="15"/>
        <v>12</v>
      </c>
      <c r="J404" s="183">
        <v>20</v>
      </c>
      <c r="K404" s="183"/>
      <c r="L404" s="183"/>
      <c r="M404" s="183"/>
      <c r="N404" s="199">
        <f t="shared" si="16"/>
        <v>20</v>
      </c>
      <c r="O404" s="200">
        <f t="shared" si="17"/>
        <v>32</v>
      </c>
      <c r="P404" s="180">
        <v>48.58</v>
      </c>
    </row>
    <row r="405" spans="1:16" x14ac:dyDescent="0.25">
      <c r="A405" s="862"/>
      <c r="B405" s="865"/>
      <c r="C405" s="92" t="s">
        <v>248</v>
      </c>
      <c r="D405" s="180" t="s">
        <v>37</v>
      </c>
      <c r="E405" s="119">
        <v>200</v>
      </c>
      <c r="F405" s="183"/>
      <c r="G405" s="125"/>
      <c r="H405" s="183"/>
      <c r="I405" s="198">
        <f t="shared" si="15"/>
        <v>200</v>
      </c>
      <c r="J405" s="183">
        <v>400</v>
      </c>
      <c r="K405" s="183"/>
      <c r="L405" s="183"/>
      <c r="M405" s="183"/>
      <c r="N405" s="199">
        <f t="shared" si="16"/>
        <v>400</v>
      </c>
      <c r="O405" s="200">
        <f t="shared" si="17"/>
        <v>600</v>
      </c>
      <c r="P405" s="180">
        <v>10.62</v>
      </c>
    </row>
    <row r="406" spans="1:16" x14ac:dyDescent="0.25">
      <c r="A406" s="862"/>
      <c r="B406" s="865"/>
      <c r="C406" s="92" t="s">
        <v>249</v>
      </c>
      <c r="D406" s="180" t="s">
        <v>37</v>
      </c>
      <c r="E406" s="119">
        <v>160</v>
      </c>
      <c r="F406" s="183"/>
      <c r="G406" s="126">
        <v>60</v>
      </c>
      <c r="H406" s="183"/>
      <c r="I406" s="198">
        <f t="shared" si="15"/>
        <v>220</v>
      </c>
      <c r="J406" s="183">
        <v>360</v>
      </c>
      <c r="K406" s="183"/>
      <c r="L406" s="183">
        <v>80</v>
      </c>
      <c r="M406" s="183"/>
      <c r="N406" s="199">
        <f t="shared" si="16"/>
        <v>440</v>
      </c>
      <c r="O406" s="200">
        <f t="shared" si="17"/>
        <v>660</v>
      </c>
      <c r="P406" s="180">
        <v>13.85</v>
      </c>
    </row>
    <row r="407" spans="1:16" x14ac:dyDescent="0.25">
      <c r="A407" s="862"/>
      <c r="B407" s="865"/>
      <c r="C407" s="92" t="s">
        <v>250</v>
      </c>
      <c r="D407" s="180" t="s">
        <v>37</v>
      </c>
      <c r="E407" s="119">
        <v>120</v>
      </c>
      <c r="F407" s="183"/>
      <c r="G407" s="125"/>
      <c r="H407" s="183"/>
      <c r="I407" s="198">
        <f t="shared" si="15"/>
        <v>120</v>
      </c>
      <c r="J407" s="183">
        <v>480</v>
      </c>
      <c r="K407" s="183"/>
      <c r="L407" s="183"/>
      <c r="M407" s="183"/>
      <c r="N407" s="199">
        <f t="shared" si="16"/>
        <v>480</v>
      </c>
      <c r="O407" s="200">
        <f t="shared" si="17"/>
        <v>600</v>
      </c>
      <c r="P407" s="180">
        <v>6.06</v>
      </c>
    </row>
    <row r="408" spans="1:16" x14ac:dyDescent="0.25">
      <c r="A408" s="862"/>
      <c r="B408" s="865"/>
      <c r="C408" s="92" t="s">
        <v>251</v>
      </c>
      <c r="D408" s="180" t="s">
        <v>37</v>
      </c>
      <c r="E408" s="180"/>
      <c r="F408" s="183"/>
      <c r="G408" s="125">
        <v>8</v>
      </c>
      <c r="H408" s="183"/>
      <c r="I408" s="198">
        <f t="shared" si="15"/>
        <v>8</v>
      </c>
      <c r="J408" s="183"/>
      <c r="K408" s="183"/>
      <c r="L408" s="183">
        <v>40</v>
      </c>
      <c r="M408" s="183"/>
      <c r="N408" s="199">
        <f t="shared" si="16"/>
        <v>40</v>
      </c>
      <c r="O408" s="200">
        <f t="shared" si="17"/>
        <v>48</v>
      </c>
      <c r="P408" s="180">
        <v>61.68</v>
      </c>
    </row>
    <row r="409" spans="1:16" x14ac:dyDescent="0.25">
      <c r="A409" s="862"/>
      <c r="B409" s="865"/>
      <c r="C409" s="92" t="s">
        <v>252</v>
      </c>
      <c r="D409" s="180" t="s">
        <v>37</v>
      </c>
      <c r="E409" s="180"/>
      <c r="F409" s="183"/>
      <c r="G409" s="126">
        <v>100</v>
      </c>
      <c r="H409" s="183"/>
      <c r="I409" s="198">
        <f t="shared" si="15"/>
        <v>100</v>
      </c>
      <c r="J409" s="183"/>
      <c r="K409" s="183"/>
      <c r="L409" s="183">
        <v>120</v>
      </c>
      <c r="M409" s="183"/>
      <c r="N409" s="199">
        <f t="shared" si="16"/>
        <v>120</v>
      </c>
      <c r="O409" s="200">
        <f t="shared" si="17"/>
        <v>220</v>
      </c>
      <c r="P409" s="180">
        <v>14.04</v>
      </c>
    </row>
    <row r="410" spans="1:16" x14ac:dyDescent="0.25">
      <c r="A410" s="862"/>
      <c r="B410" s="865"/>
      <c r="C410" s="92" t="s">
        <v>253</v>
      </c>
      <c r="D410" s="180" t="s">
        <v>37</v>
      </c>
      <c r="E410" s="180"/>
      <c r="F410" s="183"/>
      <c r="G410" s="125"/>
      <c r="H410" s="183"/>
      <c r="I410" s="198">
        <f t="shared" si="15"/>
        <v>0</v>
      </c>
      <c r="J410" s="183"/>
      <c r="K410" s="183"/>
      <c r="L410" s="183"/>
      <c r="M410" s="183"/>
      <c r="N410" s="199">
        <f t="shared" si="16"/>
        <v>0</v>
      </c>
      <c r="O410" s="200">
        <f t="shared" si="17"/>
        <v>0</v>
      </c>
      <c r="P410" s="180">
        <v>6.21</v>
      </c>
    </row>
    <row r="411" spans="1:16" x14ac:dyDescent="0.25">
      <c r="A411" s="862"/>
      <c r="B411" s="865"/>
      <c r="C411" s="92" t="s">
        <v>254</v>
      </c>
      <c r="D411" s="180" t="s">
        <v>37</v>
      </c>
      <c r="E411" s="180"/>
      <c r="F411" s="183"/>
      <c r="G411" s="125"/>
      <c r="H411" s="183"/>
      <c r="I411" s="198">
        <f t="shared" si="15"/>
        <v>0</v>
      </c>
      <c r="J411" s="183"/>
      <c r="K411" s="183"/>
      <c r="L411" s="183"/>
      <c r="M411" s="183"/>
      <c r="N411" s="199">
        <f t="shared" si="16"/>
        <v>0</v>
      </c>
      <c r="O411" s="200">
        <f t="shared" si="17"/>
        <v>0</v>
      </c>
      <c r="P411" s="180">
        <v>7.74</v>
      </c>
    </row>
    <row r="412" spans="1:16" x14ac:dyDescent="0.25">
      <c r="A412" s="863"/>
      <c r="B412" s="866"/>
      <c r="C412" s="92" t="s">
        <v>278</v>
      </c>
      <c r="D412" s="180" t="s">
        <v>37</v>
      </c>
      <c r="E412" s="119">
        <v>20</v>
      </c>
      <c r="F412" s="183"/>
      <c r="G412" s="125"/>
      <c r="H412" s="183"/>
      <c r="I412" s="198">
        <f t="shared" si="15"/>
        <v>20</v>
      </c>
      <c r="J412" s="183">
        <v>20</v>
      </c>
      <c r="K412" s="183"/>
      <c r="L412" s="183"/>
      <c r="M412" s="183"/>
      <c r="N412" s="199">
        <f t="shared" si="16"/>
        <v>20</v>
      </c>
      <c r="O412" s="200">
        <f t="shared" si="17"/>
        <v>40</v>
      </c>
      <c r="P412" s="180">
        <v>10</v>
      </c>
    </row>
    <row r="413" spans="1:16" x14ac:dyDescent="0.25">
      <c r="A413" s="230">
        <v>27</v>
      </c>
      <c r="B413" s="231" t="s">
        <v>1609</v>
      </c>
      <c r="C413" s="93" t="s">
        <v>256</v>
      </c>
      <c r="D413" s="180" t="s">
        <v>37</v>
      </c>
      <c r="E413" s="183">
        <v>40</v>
      </c>
      <c r="F413" s="183"/>
      <c r="G413" s="183"/>
      <c r="H413" s="183"/>
      <c r="I413" s="198">
        <f t="shared" si="15"/>
        <v>40</v>
      </c>
      <c r="J413" s="183">
        <v>90</v>
      </c>
      <c r="K413" s="183"/>
      <c r="L413" s="183"/>
      <c r="M413" s="183"/>
      <c r="N413" s="199">
        <f t="shared" si="16"/>
        <v>90</v>
      </c>
      <c r="O413" s="200">
        <f t="shared" si="17"/>
        <v>130</v>
      </c>
      <c r="P413" s="87">
        <v>30</v>
      </c>
    </row>
    <row r="414" spans="1:16" x14ac:dyDescent="0.25">
      <c r="A414" s="859">
        <v>28</v>
      </c>
      <c r="B414" s="859" t="s">
        <v>12</v>
      </c>
      <c r="C414" s="93" t="s">
        <v>1390</v>
      </c>
      <c r="D414" s="180" t="s">
        <v>669</v>
      </c>
      <c r="E414" s="176">
        <v>40</v>
      </c>
      <c r="F414" s="183"/>
      <c r="G414" s="176"/>
      <c r="H414" s="180">
        <v>300</v>
      </c>
      <c r="I414" s="198">
        <f t="shared" si="15"/>
        <v>340</v>
      </c>
      <c r="J414" s="176">
        <v>180</v>
      </c>
      <c r="K414" s="183"/>
      <c r="L414" s="176">
        <v>80</v>
      </c>
      <c r="M414" s="89">
        <v>800</v>
      </c>
      <c r="N414" s="199">
        <f t="shared" si="16"/>
        <v>1060</v>
      </c>
      <c r="O414" s="200">
        <f t="shared" si="17"/>
        <v>1400</v>
      </c>
      <c r="P414" s="152">
        <v>1</v>
      </c>
    </row>
    <row r="415" spans="1:16" x14ac:dyDescent="0.25">
      <c r="A415" s="859"/>
      <c r="B415" s="859"/>
      <c r="C415" s="93" t="s">
        <v>1391</v>
      </c>
      <c r="D415" s="180" t="s">
        <v>669</v>
      </c>
      <c r="E415" s="183"/>
      <c r="F415" s="183"/>
      <c r="G415" s="176">
        <v>50</v>
      </c>
      <c r="H415" s="180"/>
      <c r="I415" s="198">
        <f t="shared" si="15"/>
        <v>50</v>
      </c>
      <c r="J415" s="183"/>
      <c r="K415" s="183"/>
      <c r="L415" s="176">
        <v>50</v>
      </c>
      <c r="M415" s="181"/>
      <c r="N415" s="199">
        <f t="shared" si="16"/>
        <v>50</v>
      </c>
      <c r="O415" s="200">
        <f t="shared" si="17"/>
        <v>100</v>
      </c>
      <c r="P415" s="152">
        <v>3.5</v>
      </c>
    </row>
    <row r="416" spans="1:16" x14ac:dyDescent="0.25">
      <c r="A416" s="859"/>
      <c r="B416" s="859"/>
      <c r="C416" s="93" t="s">
        <v>1392</v>
      </c>
      <c r="D416" s="180" t="s">
        <v>669</v>
      </c>
      <c r="E416" s="183"/>
      <c r="F416" s="183"/>
      <c r="G416" s="181"/>
      <c r="H416" s="180"/>
      <c r="I416" s="198">
        <f t="shared" si="15"/>
        <v>0</v>
      </c>
      <c r="J416" s="183"/>
      <c r="K416" s="183"/>
      <c r="L416" s="176"/>
      <c r="M416" s="181">
        <v>1200</v>
      </c>
      <c r="N416" s="199">
        <f t="shared" si="16"/>
        <v>1200</v>
      </c>
      <c r="O416" s="200">
        <f t="shared" si="17"/>
        <v>1200</v>
      </c>
      <c r="P416" s="152">
        <v>0.55000000000000004</v>
      </c>
    </row>
    <row r="417" spans="1:16" x14ac:dyDescent="0.25">
      <c r="A417" s="859"/>
      <c r="B417" s="859"/>
      <c r="C417" s="93" t="s">
        <v>1393</v>
      </c>
      <c r="D417" s="180" t="s">
        <v>669</v>
      </c>
      <c r="E417" s="183"/>
      <c r="F417" s="183"/>
      <c r="G417" s="181"/>
      <c r="H417" s="180">
        <v>500</v>
      </c>
      <c r="I417" s="198">
        <f t="shared" si="15"/>
        <v>500</v>
      </c>
      <c r="J417" s="183"/>
      <c r="K417" s="183"/>
      <c r="L417" s="176"/>
      <c r="M417" s="181">
        <v>1500</v>
      </c>
      <c r="N417" s="199">
        <f t="shared" si="16"/>
        <v>1500</v>
      </c>
      <c r="O417" s="200">
        <f t="shared" si="17"/>
        <v>2000</v>
      </c>
      <c r="P417" s="152">
        <v>0.55000000000000004</v>
      </c>
    </row>
    <row r="418" spans="1:16" x14ac:dyDescent="0.25">
      <c r="A418" s="859"/>
      <c r="B418" s="859"/>
      <c r="C418" s="93" t="s">
        <v>1394</v>
      </c>
      <c r="D418" s="180" t="s">
        <v>669</v>
      </c>
      <c r="E418" s="183"/>
      <c r="F418" s="183"/>
      <c r="G418" s="181"/>
      <c r="H418" s="180">
        <v>500</v>
      </c>
      <c r="I418" s="198">
        <f t="shared" si="15"/>
        <v>500</v>
      </c>
      <c r="J418" s="183"/>
      <c r="K418" s="183"/>
      <c r="L418" s="176"/>
      <c r="M418" s="181">
        <v>1500</v>
      </c>
      <c r="N418" s="199">
        <f t="shared" si="16"/>
        <v>1500</v>
      </c>
      <c r="O418" s="200">
        <f t="shared" si="17"/>
        <v>2000</v>
      </c>
      <c r="P418" s="152">
        <v>0.5</v>
      </c>
    </row>
    <row r="419" spans="1:16" x14ac:dyDescent="0.25">
      <c r="A419" s="859"/>
      <c r="B419" s="859"/>
      <c r="C419" s="93" t="s">
        <v>1395</v>
      </c>
      <c r="D419" s="180" t="s">
        <v>669</v>
      </c>
      <c r="E419" s="183"/>
      <c r="F419" s="183"/>
      <c r="G419" s="181"/>
      <c r="H419" s="180">
        <v>500</v>
      </c>
      <c r="I419" s="198">
        <f t="shared" si="15"/>
        <v>500</v>
      </c>
      <c r="J419" s="183"/>
      <c r="K419" s="183"/>
      <c r="L419" s="176"/>
      <c r="M419" s="181">
        <v>1500</v>
      </c>
      <c r="N419" s="199">
        <f t="shared" si="16"/>
        <v>1500</v>
      </c>
      <c r="O419" s="200">
        <f t="shared" si="17"/>
        <v>2000</v>
      </c>
      <c r="P419" s="152">
        <v>0.8</v>
      </c>
    </row>
    <row r="420" spans="1:16" x14ac:dyDescent="0.25">
      <c r="A420" s="859"/>
      <c r="B420" s="859"/>
      <c r="C420" s="93" t="s">
        <v>1396</v>
      </c>
      <c r="D420" s="180" t="s">
        <v>669</v>
      </c>
      <c r="E420" s="183"/>
      <c r="F420" s="183"/>
      <c r="G420" s="181"/>
      <c r="H420" s="180">
        <v>300</v>
      </c>
      <c r="I420" s="198">
        <f t="shared" si="15"/>
        <v>300</v>
      </c>
      <c r="J420" s="183"/>
      <c r="K420" s="183"/>
      <c r="L420" s="176"/>
      <c r="M420" s="181">
        <v>1000</v>
      </c>
      <c r="N420" s="199">
        <f t="shared" si="16"/>
        <v>1000</v>
      </c>
      <c r="O420" s="200">
        <f t="shared" si="17"/>
        <v>1300</v>
      </c>
      <c r="P420" s="152">
        <v>0.6</v>
      </c>
    </row>
    <row r="421" spans="1:16" x14ac:dyDescent="0.25">
      <c r="A421" s="859"/>
      <c r="B421" s="859"/>
      <c r="C421" s="93" t="s">
        <v>1397</v>
      </c>
      <c r="D421" s="180" t="s">
        <v>669</v>
      </c>
      <c r="E421" s="183"/>
      <c r="F421" s="183"/>
      <c r="G421" s="181"/>
      <c r="H421" s="180">
        <v>60</v>
      </c>
      <c r="I421" s="198">
        <f t="shared" si="15"/>
        <v>60</v>
      </c>
      <c r="J421" s="183"/>
      <c r="K421" s="183"/>
      <c r="L421" s="176"/>
      <c r="M421" s="181">
        <v>200</v>
      </c>
      <c r="N421" s="199">
        <f t="shared" si="16"/>
        <v>200</v>
      </c>
      <c r="O421" s="200">
        <f t="shared" si="17"/>
        <v>260</v>
      </c>
      <c r="P421" s="152">
        <v>0.65</v>
      </c>
    </row>
    <row r="422" spans="1:16" x14ac:dyDescent="0.25">
      <c r="A422" s="859"/>
      <c r="B422" s="859"/>
      <c r="C422" s="93" t="s">
        <v>1398</v>
      </c>
      <c r="D422" s="180" t="s">
        <v>669</v>
      </c>
      <c r="E422" s="183"/>
      <c r="F422" s="183"/>
      <c r="G422" s="183"/>
      <c r="H422" s="180">
        <v>160</v>
      </c>
      <c r="I422" s="198">
        <f t="shared" si="15"/>
        <v>160</v>
      </c>
      <c r="J422" s="183"/>
      <c r="K422" s="183"/>
      <c r="L422" s="176"/>
      <c r="M422" s="181">
        <v>300</v>
      </c>
      <c r="N422" s="199">
        <f t="shared" si="16"/>
        <v>300</v>
      </c>
      <c r="O422" s="200">
        <f t="shared" si="17"/>
        <v>460</v>
      </c>
      <c r="P422" s="152">
        <v>0.59</v>
      </c>
    </row>
    <row r="423" spans="1:16" x14ac:dyDescent="0.25">
      <c r="A423" s="859"/>
      <c r="B423" s="859"/>
      <c r="C423" s="93" t="s">
        <v>1399</v>
      </c>
      <c r="D423" s="180" t="s">
        <v>669</v>
      </c>
      <c r="E423" s="183"/>
      <c r="F423" s="183"/>
      <c r="G423" s="183"/>
      <c r="H423" s="180"/>
      <c r="I423" s="198">
        <f t="shared" si="15"/>
        <v>0</v>
      </c>
      <c r="J423" s="183"/>
      <c r="K423" s="183"/>
      <c r="L423" s="176"/>
      <c r="M423" s="181">
        <v>600</v>
      </c>
      <c r="N423" s="199">
        <f t="shared" si="16"/>
        <v>600</v>
      </c>
      <c r="O423" s="200">
        <f t="shared" si="17"/>
        <v>600</v>
      </c>
      <c r="P423" s="152">
        <v>0.62</v>
      </c>
    </row>
    <row r="424" spans="1:16" x14ac:dyDescent="0.25">
      <c r="A424" s="859"/>
      <c r="B424" s="859"/>
      <c r="C424" s="93" t="s">
        <v>1400</v>
      </c>
      <c r="D424" s="180" t="s">
        <v>669</v>
      </c>
      <c r="E424" s="183"/>
      <c r="F424" s="183"/>
      <c r="G424" s="183"/>
      <c r="H424" s="180">
        <v>300</v>
      </c>
      <c r="I424" s="198">
        <f t="shared" ref="I424:I575" si="18">E424+F424+G424+H424</f>
        <v>300</v>
      </c>
      <c r="J424" s="183"/>
      <c r="K424" s="183"/>
      <c r="L424" s="176"/>
      <c r="M424" s="181">
        <v>1000</v>
      </c>
      <c r="N424" s="199">
        <f t="shared" ref="N424:N575" si="19">J424+K424+L424+M424</f>
        <v>1000</v>
      </c>
      <c r="O424" s="200">
        <f t="shared" ref="O424:O575" si="20">I424+N424</f>
        <v>1300</v>
      </c>
      <c r="P424" s="152">
        <v>0.7</v>
      </c>
    </row>
    <row r="425" spans="1:16" x14ac:dyDescent="0.25">
      <c r="A425" s="859"/>
      <c r="B425" s="859"/>
      <c r="C425" s="93" t="s">
        <v>1401</v>
      </c>
      <c r="D425" s="180" t="s">
        <v>669</v>
      </c>
      <c r="E425" s="183"/>
      <c r="F425" s="183"/>
      <c r="G425" s="183"/>
      <c r="H425" s="180">
        <v>245</v>
      </c>
      <c r="I425" s="198">
        <f t="shared" si="18"/>
        <v>245</v>
      </c>
      <c r="J425" s="183"/>
      <c r="K425" s="183"/>
      <c r="L425" s="176"/>
      <c r="M425" s="181">
        <v>400</v>
      </c>
      <c r="N425" s="199">
        <f t="shared" si="19"/>
        <v>400</v>
      </c>
      <c r="O425" s="200">
        <f t="shared" si="20"/>
        <v>645</v>
      </c>
      <c r="P425" s="152">
        <v>0.75</v>
      </c>
    </row>
    <row r="426" spans="1:16" x14ac:dyDescent="0.25">
      <c r="A426" s="859"/>
      <c r="B426" s="859"/>
      <c r="C426" s="93" t="s">
        <v>1402</v>
      </c>
      <c r="D426" s="180" t="s">
        <v>669</v>
      </c>
      <c r="E426" s="183"/>
      <c r="F426" s="183"/>
      <c r="G426" s="183"/>
      <c r="H426" s="180"/>
      <c r="I426" s="198">
        <f t="shared" si="18"/>
        <v>0</v>
      </c>
      <c r="J426" s="183"/>
      <c r="K426" s="183"/>
      <c r="L426" s="176"/>
      <c r="M426" s="181">
        <v>50</v>
      </c>
      <c r="N426" s="199">
        <f t="shared" si="19"/>
        <v>50</v>
      </c>
      <c r="O426" s="200">
        <f t="shared" si="20"/>
        <v>50</v>
      </c>
      <c r="P426" s="152">
        <v>3</v>
      </c>
    </row>
    <row r="427" spans="1:16" x14ac:dyDescent="0.25">
      <c r="A427" s="859"/>
      <c r="B427" s="859"/>
      <c r="C427" s="93" t="s">
        <v>1403</v>
      </c>
      <c r="D427" s="180" t="s">
        <v>669</v>
      </c>
      <c r="E427" s="183"/>
      <c r="F427" s="183"/>
      <c r="G427" s="183"/>
      <c r="H427" s="180">
        <v>63</v>
      </c>
      <c r="I427" s="198">
        <f t="shared" si="18"/>
        <v>63</v>
      </c>
      <c r="J427" s="183"/>
      <c r="K427" s="183"/>
      <c r="L427" s="176"/>
      <c r="M427" s="181">
        <v>150</v>
      </c>
      <c r="N427" s="199">
        <f t="shared" si="19"/>
        <v>150</v>
      </c>
      <c r="O427" s="200">
        <f t="shared" si="20"/>
        <v>213</v>
      </c>
      <c r="P427" s="152">
        <v>3</v>
      </c>
    </row>
    <row r="428" spans="1:16" x14ac:dyDescent="0.25">
      <c r="A428" s="859"/>
      <c r="B428" s="859"/>
      <c r="C428" s="93" t="s">
        <v>1404</v>
      </c>
      <c r="D428" s="180" t="s">
        <v>669</v>
      </c>
      <c r="E428" s="183"/>
      <c r="F428" s="183"/>
      <c r="G428" s="183"/>
      <c r="H428" s="180">
        <v>94</v>
      </c>
      <c r="I428" s="198">
        <f t="shared" si="18"/>
        <v>94</v>
      </c>
      <c r="J428" s="183"/>
      <c r="K428" s="183"/>
      <c r="L428" s="176"/>
      <c r="M428" s="181">
        <v>100</v>
      </c>
      <c r="N428" s="199">
        <f t="shared" si="19"/>
        <v>100</v>
      </c>
      <c r="O428" s="200">
        <f t="shared" si="20"/>
        <v>194</v>
      </c>
      <c r="P428" s="152">
        <v>3</v>
      </c>
    </row>
    <row r="429" spans="1:16" x14ac:dyDescent="0.25">
      <c r="A429" s="859"/>
      <c r="B429" s="859"/>
      <c r="C429" s="93" t="s">
        <v>1405</v>
      </c>
      <c r="D429" s="180" t="s">
        <v>669</v>
      </c>
      <c r="E429" s="183"/>
      <c r="F429" s="183"/>
      <c r="G429" s="183"/>
      <c r="H429" s="180">
        <v>63</v>
      </c>
      <c r="I429" s="198">
        <f t="shared" si="18"/>
        <v>63</v>
      </c>
      <c r="J429" s="183"/>
      <c r="K429" s="183"/>
      <c r="L429" s="176"/>
      <c r="M429" s="180">
        <v>150</v>
      </c>
      <c r="N429" s="199">
        <f t="shared" si="19"/>
        <v>150</v>
      </c>
      <c r="O429" s="200">
        <f t="shared" si="20"/>
        <v>213</v>
      </c>
      <c r="P429" s="152">
        <v>3</v>
      </c>
    </row>
    <row r="430" spans="1:16" x14ac:dyDescent="0.25">
      <c r="A430" s="859"/>
      <c r="B430" s="859"/>
      <c r="C430" s="93" t="s">
        <v>1406</v>
      </c>
      <c r="D430" s="180" t="s">
        <v>669</v>
      </c>
      <c r="E430" s="183"/>
      <c r="F430" s="183"/>
      <c r="G430" s="183"/>
      <c r="H430" s="180">
        <v>500</v>
      </c>
      <c r="I430" s="198">
        <f t="shared" si="18"/>
        <v>500</v>
      </c>
      <c r="J430" s="183"/>
      <c r="K430" s="183"/>
      <c r="L430" s="176"/>
      <c r="M430" s="180">
        <v>1500</v>
      </c>
      <c r="N430" s="199">
        <f t="shared" si="19"/>
        <v>1500</v>
      </c>
      <c r="O430" s="200">
        <f t="shared" si="20"/>
        <v>2000</v>
      </c>
      <c r="P430" s="152">
        <v>0.5</v>
      </c>
    </row>
    <row r="431" spans="1:16" x14ac:dyDescent="0.25">
      <c r="A431" s="859"/>
      <c r="B431" s="859"/>
      <c r="C431" s="93" t="s">
        <v>1407</v>
      </c>
      <c r="D431" s="180" t="s">
        <v>669</v>
      </c>
      <c r="E431" s="183"/>
      <c r="F431" s="183"/>
      <c r="G431" s="183"/>
      <c r="H431" s="180"/>
      <c r="I431" s="198">
        <f t="shared" si="18"/>
        <v>0</v>
      </c>
      <c r="J431" s="183"/>
      <c r="K431" s="183"/>
      <c r="L431" s="176"/>
      <c r="M431" s="180">
        <v>30</v>
      </c>
      <c r="N431" s="199">
        <f t="shared" si="19"/>
        <v>30</v>
      </c>
      <c r="O431" s="200">
        <f t="shared" si="20"/>
        <v>30</v>
      </c>
      <c r="P431" s="152">
        <v>10</v>
      </c>
    </row>
    <row r="432" spans="1:16" x14ac:dyDescent="0.25">
      <c r="A432" s="859"/>
      <c r="B432" s="859"/>
      <c r="C432" s="93" t="s">
        <v>1408</v>
      </c>
      <c r="D432" s="180" t="s">
        <v>669</v>
      </c>
      <c r="E432" s="183"/>
      <c r="F432" s="183"/>
      <c r="G432" s="183"/>
      <c r="H432" s="180">
        <v>75</v>
      </c>
      <c r="I432" s="198">
        <f t="shared" si="18"/>
        <v>75</v>
      </c>
      <c r="J432" s="183"/>
      <c r="K432" s="183"/>
      <c r="L432" s="176"/>
      <c r="M432" s="180">
        <v>150</v>
      </c>
      <c r="N432" s="199">
        <f t="shared" si="19"/>
        <v>150</v>
      </c>
      <c r="O432" s="200">
        <f t="shared" si="20"/>
        <v>225</v>
      </c>
      <c r="P432" s="152">
        <v>10</v>
      </c>
    </row>
    <row r="433" spans="1:16" x14ac:dyDescent="0.25">
      <c r="A433" s="859"/>
      <c r="B433" s="859"/>
      <c r="C433" s="93" t="s">
        <v>1409</v>
      </c>
      <c r="D433" s="180" t="s">
        <v>669</v>
      </c>
      <c r="E433" s="183"/>
      <c r="F433" s="183"/>
      <c r="G433" s="183"/>
      <c r="H433" s="180">
        <v>57</v>
      </c>
      <c r="I433" s="198">
        <f t="shared" si="18"/>
        <v>57</v>
      </c>
      <c r="J433" s="183"/>
      <c r="K433" s="183"/>
      <c r="L433" s="176"/>
      <c r="M433" s="180">
        <v>57</v>
      </c>
      <c r="N433" s="199">
        <f t="shared" si="19"/>
        <v>57</v>
      </c>
      <c r="O433" s="200">
        <f t="shared" si="20"/>
        <v>114</v>
      </c>
      <c r="P433" s="152">
        <v>10</v>
      </c>
    </row>
    <row r="434" spans="1:16" x14ac:dyDescent="0.25">
      <c r="A434" s="859"/>
      <c r="B434" s="859"/>
      <c r="C434" s="93" t="s">
        <v>1410</v>
      </c>
      <c r="D434" s="180" t="s">
        <v>669</v>
      </c>
      <c r="E434" s="183"/>
      <c r="F434" s="183"/>
      <c r="G434" s="183"/>
      <c r="H434" s="180">
        <v>200</v>
      </c>
      <c r="I434" s="198">
        <f t="shared" si="18"/>
        <v>200</v>
      </c>
      <c r="J434" s="183"/>
      <c r="K434" s="183"/>
      <c r="L434" s="176"/>
      <c r="M434" s="181">
        <v>500</v>
      </c>
      <c r="N434" s="199">
        <f t="shared" si="19"/>
        <v>500</v>
      </c>
      <c r="O434" s="200">
        <f t="shared" si="20"/>
        <v>700</v>
      </c>
      <c r="P434" s="152">
        <v>0.7</v>
      </c>
    </row>
    <row r="435" spans="1:16" x14ac:dyDescent="0.25">
      <c r="A435" s="859"/>
      <c r="B435" s="859"/>
      <c r="C435" s="93" t="s">
        <v>1411</v>
      </c>
      <c r="D435" s="180" t="s">
        <v>669</v>
      </c>
      <c r="E435" s="183"/>
      <c r="F435" s="183"/>
      <c r="G435" s="183"/>
      <c r="H435" s="180">
        <v>300</v>
      </c>
      <c r="I435" s="198">
        <f t="shared" si="18"/>
        <v>300</v>
      </c>
      <c r="J435" s="183"/>
      <c r="K435" s="183"/>
      <c r="L435" s="176"/>
      <c r="M435" s="181">
        <v>1000</v>
      </c>
      <c r="N435" s="199">
        <f t="shared" si="19"/>
        <v>1000</v>
      </c>
      <c r="O435" s="200">
        <f t="shared" si="20"/>
        <v>1300</v>
      </c>
      <c r="P435" s="152">
        <v>0.81</v>
      </c>
    </row>
    <row r="436" spans="1:16" x14ac:dyDescent="0.25">
      <c r="A436" s="859"/>
      <c r="B436" s="859"/>
      <c r="C436" s="93" t="s">
        <v>1412</v>
      </c>
      <c r="D436" s="180" t="s">
        <v>669</v>
      </c>
      <c r="E436" s="183"/>
      <c r="F436" s="183"/>
      <c r="G436" s="183"/>
      <c r="H436" s="180">
        <v>500</v>
      </c>
      <c r="I436" s="198">
        <f t="shared" si="18"/>
        <v>500</v>
      </c>
      <c r="J436" s="183"/>
      <c r="K436" s="183"/>
      <c r="L436" s="176"/>
      <c r="M436" s="181">
        <v>3000</v>
      </c>
      <c r="N436" s="199">
        <f t="shared" si="19"/>
        <v>3000</v>
      </c>
      <c r="O436" s="200">
        <f t="shared" si="20"/>
        <v>3500</v>
      </c>
      <c r="P436" s="152">
        <v>0.7</v>
      </c>
    </row>
    <row r="437" spans="1:16" x14ac:dyDescent="0.25">
      <c r="A437" s="859"/>
      <c r="B437" s="859"/>
      <c r="C437" s="93" t="s">
        <v>1413</v>
      </c>
      <c r="D437" s="180" t="s">
        <v>669</v>
      </c>
      <c r="E437" s="183"/>
      <c r="F437" s="183"/>
      <c r="G437" s="183"/>
      <c r="H437" s="180">
        <v>400</v>
      </c>
      <c r="I437" s="198">
        <f t="shared" si="18"/>
        <v>400</v>
      </c>
      <c r="J437" s="183"/>
      <c r="K437" s="183"/>
      <c r="L437" s="176"/>
      <c r="M437" s="181">
        <v>1500</v>
      </c>
      <c r="N437" s="199">
        <f t="shared" si="19"/>
        <v>1500</v>
      </c>
      <c r="O437" s="200">
        <f t="shared" si="20"/>
        <v>1900</v>
      </c>
      <c r="P437" s="152">
        <v>0.85</v>
      </c>
    </row>
    <row r="438" spans="1:16" x14ac:dyDescent="0.25">
      <c r="A438" s="859"/>
      <c r="B438" s="859"/>
      <c r="C438" s="93" t="s">
        <v>1414</v>
      </c>
      <c r="D438" s="180" t="s">
        <v>669</v>
      </c>
      <c r="E438" s="183"/>
      <c r="F438" s="183"/>
      <c r="G438" s="183"/>
      <c r="H438" s="180">
        <v>200</v>
      </c>
      <c r="I438" s="198">
        <f t="shared" si="18"/>
        <v>200</v>
      </c>
      <c r="J438" s="183"/>
      <c r="K438" s="183"/>
      <c r="L438" s="176"/>
      <c r="M438" s="181">
        <v>1000</v>
      </c>
      <c r="N438" s="199">
        <f t="shared" si="19"/>
        <v>1000</v>
      </c>
      <c r="O438" s="200">
        <f t="shared" si="20"/>
        <v>1200</v>
      </c>
      <c r="P438" s="152">
        <v>0.85</v>
      </c>
    </row>
    <row r="439" spans="1:16" x14ac:dyDescent="0.25">
      <c r="A439" s="859"/>
      <c r="B439" s="859"/>
      <c r="C439" s="93" t="s">
        <v>1415</v>
      </c>
      <c r="D439" s="180" t="s">
        <v>669</v>
      </c>
      <c r="E439" s="183"/>
      <c r="F439" s="183"/>
      <c r="G439" s="183"/>
      <c r="H439" s="180"/>
      <c r="I439" s="198">
        <f t="shared" si="18"/>
        <v>0</v>
      </c>
      <c r="J439" s="183"/>
      <c r="K439" s="183"/>
      <c r="L439" s="176"/>
      <c r="M439" s="181">
        <v>500</v>
      </c>
      <c r="N439" s="199">
        <f t="shared" si="19"/>
        <v>500</v>
      </c>
      <c r="O439" s="200">
        <f t="shared" si="20"/>
        <v>500</v>
      </c>
      <c r="P439" s="152">
        <v>0.85</v>
      </c>
    </row>
    <row r="440" spans="1:16" x14ac:dyDescent="0.25">
      <c r="A440" s="859"/>
      <c r="B440" s="859"/>
      <c r="C440" s="93" t="s">
        <v>1416</v>
      </c>
      <c r="D440" s="180" t="s">
        <v>669</v>
      </c>
      <c r="E440" s="183"/>
      <c r="F440" s="183"/>
      <c r="G440" s="183"/>
      <c r="H440" s="180">
        <v>500</v>
      </c>
      <c r="I440" s="198">
        <f t="shared" si="18"/>
        <v>500</v>
      </c>
      <c r="J440" s="183"/>
      <c r="K440" s="183"/>
      <c r="L440" s="176"/>
      <c r="M440" s="181">
        <v>1500</v>
      </c>
      <c r="N440" s="199">
        <f t="shared" si="19"/>
        <v>1500</v>
      </c>
      <c r="O440" s="200">
        <f t="shared" si="20"/>
        <v>2000</v>
      </c>
      <c r="P440" s="152">
        <v>0.85</v>
      </c>
    </row>
    <row r="441" spans="1:16" x14ac:dyDescent="0.25">
      <c r="A441" s="859"/>
      <c r="B441" s="859"/>
      <c r="C441" s="93" t="s">
        <v>2167</v>
      </c>
      <c r="D441" s="180" t="s">
        <v>669</v>
      </c>
      <c r="E441" s="183"/>
      <c r="F441" s="183"/>
      <c r="G441" s="183"/>
      <c r="H441" s="180"/>
      <c r="I441" s="198">
        <f t="shared" si="18"/>
        <v>0</v>
      </c>
      <c r="J441" s="183"/>
      <c r="K441" s="183"/>
      <c r="L441" s="176"/>
      <c r="M441" s="180">
        <v>1000</v>
      </c>
      <c r="N441" s="199">
        <f t="shared" si="19"/>
        <v>1000</v>
      </c>
      <c r="O441" s="200">
        <f t="shared" si="20"/>
        <v>1000</v>
      </c>
      <c r="P441" s="152">
        <v>0.75</v>
      </c>
    </row>
    <row r="442" spans="1:16" x14ac:dyDescent="0.25">
      <c r="A442" s="859"/>
      <c r="B442" s="859"/>
      <c r="C442" s="93" t="s">
        <v>1417</v>
      </c>
      <c r="D442" s="180" t="s">
        <v>669</v>
      </c>
      <c r="E442" s="183"/>
      <c r="F442" s="183"/>
      <c r="G442" s="183"/>
      <c r="H442" s="180"/>
      <c r="I442" s="198">
        <f t="shared" si="18"/>
        <v>0</v>
      </c>
      <c r="J442" s="183"/>
      <c r="K442" s="183"/>
      <c r="L442" s="176"/>
      <c r="M442" s="180">
        <v>800</v>
      </c>
      <c r="N442" s="199">
        <f t="shared" si="19"/>
        <v>800</v>
      </c>
      <c r="O442" s="200">
        <f t="shared" si="20"/>
        <v>800</v>
      </c>
      <c r="P442" s="152">
        <v>0.77</v>
      </c>
    </row>
    <row r="443" spans="1:16" x14ac:dyDescent="0.25">
      <c r="A443" s="859"/>
      <c r="B443" s="859"/>
      <c r="C443" s="93" t="s">
        <v>1418</v>
      </c>
      <c r="D443" s="180" t="s">
        <v>669</v>
      </c>
      <c r="E443" s="183"/>
      <c r="F443" s="183"/>
      <c r="G443" s="183"/>
      <c r="H443" s="180">
        <v>250</v>
      </c>
      <c r="I443" s="198">
        <f t="shared" si="18"/>
        <v>250</v>
      </c>
      <c r="J443" s="183"/>
      <c r="K443" s="183"/>
      <c r="L443" s="176"/>
      <c r="M443" s="180">
        <v>500</v>
      </c>
      <c r="N443" s="199">
        <f t="shared" si="19"/>
        <v>500</v>
      </c>
      <c r="O443" s="200">
        <f t="shared" si="20"/>
        <v>750</v>
      </c>
      <c r="P443" s="152">
        <v>0.72</v>
      </c>
    </row>
    <row r="444" spans="1:16" x14ac:dyDescent="0.25">
      <c r="A444" s="859"/>
      <c r="B444" s="859"/>
      <c r="C444" s="93" t="s">
        <v>1419</v>
      </c>
      <c r="D444" s="180" t="s">
        <v>669</v>
      </c>
      <c r="E444" s="183"/>
      <c r="F444" s="183"/>
      <c r="G444" s="183"/>
      <c r="H444" s="180">
        <v>200</v>
      </c>
      <c r="I444" s="198">
        <f t="shared" si="18"/>
        <v>200</v>
      </c>
      <c r="J444" s="183"/>
      <c r="K444" s="183"/>
      <c r="L444" s="176"/>
      <c r="M444" s="180">
        <v>600</v>
      </c>
      <c r="N444" s="199">
        <f t="shared" si="19"/>
        <v>600</v>
      </c>
      <c r="O444" s="200">
        <f t="shared" si="20"/>
        <v>800</v>
      </c>
      <c r="P444" s="152">
        <v>0.85</v>
      </c>
    </row>
    <row r="445" spans="1:16" x14ac:dyDescent="0.25">
      <c r="A445" s="859"/>
      <c r="B445" s="859"/>
      <c r="C445" s="93" t="s">
        <v>1420</v>
      </c>
      <c r="D445" s="180" t="s">
        <v>669</v>
      </c>
      <c r="E445" s="183"/>
      <c r="F445" s="183"/>
      <c r="G445" s="183"/>
      <c r="H445" s="180">
        <v>150</v>
      </c>
      <c r="I445" s="198">
        <f t="shared" si="18"/>
        <v>150</v>
      </c>
      <c r="J445" s="183"/>
      <c r="K445" s="183"/>
      <c r="L445" s="183"/>
      <c r="M445" s="180">
        <v>300</v>
      </c>
      <c r="N445" s="199">
        <f t="shared" si="19"/>
        <v>300</v>
      </c>
      <c r="O445" s="200">
        <f t="shared" si="20"/>
        <v>450</v>
      </c>
      <c r="P445" s="152">
        <v>1</v>
      </c>
    </row>
    <row r="446" spans="1:16" x14ac:dyDescent="0.25">
      <c r="A446" s="859"/>
      <c r="B446" s="859"/>
      <c r="C446" s="93" t="s">
        <v>1421</v>
      </c>
      <c r="D446" s="180" t="s">
        <v>669</v>
      </c>
      <c r="E446" s="183"/>
      <c r="F446" s="183"/>
      <c r="G446" s="183"/>
      <c r="H446" s="180"/>
      <c r="I446" s="198">
        <f t="shared" si="18"/>
        <v>0</v>
      </c>
      <c r="J446" s="183"/>
      <c r="K446" s="183"/>
      <c r="L446" s="183"/>
      <c r="M446" s="180">
        <v>100</v>
      </c>
      <c r="N446" s="199">
        <f t="shared" si="19"/>
        <v>100</v>
      </c>
      <c r="O446" s="200">
        <f t="shared" si="20"/>
        <v>100</v>
      </c>
      <c r="P446" s="152">
        <v>1</v>
      </c>
    </row>
    <row r="447" spans="1:16" x14ac:dyDescent="0.25">
      <c r="A447" s="859"/>
      <c r="B447" s="859"/>
      <c r="C447" s="93" t="s">
        <v>1422</v>
      </c>
      <c r="D447" s="180" t="s">
        <v>669</v>
      </c>
      <c r="E447" s="183"/>
      <c r="F447" s="183"/>
      <c r="G447" s="183"/>
      <c r="H447" s="180"/>
      <c r="I447" s="198">
        <f t="shared" si="18"/>
        <v>0</v>
      </c>
      <c r="J447" s="183"/>
      <c r="K447" s="183"/>
      <c r="L447" s="183"/>
      <c r="M447" s="180">
        <v>500</v>
      </c>
      <c r="N447" s="199">
        <f t="shared" si="19"/>
        <v>500</v>
      </c>
      <c r="O447" s="200">
        <f t="shared" si="20"/>
        <v>500</v>
      </c>
      <c r="P447" s="152">
        <v>0.9</v>
      </c>
    </row>
    <row r="448" spans="1:16" x14ac:dyDescent="0.25">
      <c r="A448" s="859"/>
      <c r="B448" s="859"/>
      <c r="C448" s="93" t="s">
        <v>1423</v>
      </c>
      <c r="D448" s="180" t="s">
        <v>669</v>
      </c>
      <c r="E448" s="183"/>
      <c r="F448" s="183"/>
      <c r="G448" s="183"/>
      <c r="H448" s="180"/>
      <c r="I448" s="198">
        <f t="shared" si="18"/>
        <v>0</v>
      </c>
      <c r="J448" s="183"/>
      <c r="K448" s="183"/>
      <c r="L448" s="183"/>
      <c r="M448" s="180">
        <v>300</v>
      </c>
      <c r="N448" s="199">
        <f t="shared" si="19"/>
        <v>300</v>
      </c>
      <c r="O448" s="200">
        <f t="shared" si="20"/>
        <v>300</v>
      </c>
      <c r="P448" s="152">
        <v>1</v>
      </c>
    </row>
    <row r="449" spans="1:16" x14ac:dyDescent="0.25">
      <c r="A449" s="859"/>
      <c r="B449" s="859"/>
      <c r="C449" s="93" t="s">
        <v>1424</v>
      </c>
      <c r="D449" s="180" t="s">
        <v>669</v>
      </c>
      <c r="E449" s="183"/>
      <c r="F449" s="183"/>
      <c r="G449" s="183"/>
      <c r="H449" s="180"/>
      <c r="I449" s="198">
        <f t="shared" si="18"/>
        <v>0</v>
      </c>
      <c r="J449" s="183"/>
      <c r="K449" s="183"/>
      <c r="L449" s="183"/>
      <c r="M449" s="180">
        <v>200</v>
      </c>
      <c r="N449" s="199">
        <f t="shared" si="19"/>
        <v>200</v>
      </c>
      <c r="O449" s="200">
        <f t="shared" si="20"/>
        <v>200</v>
      </c>
      <c r="P449" s="152">
        <v>1.8</v>
      </c>
    </row>
    <row r="450" spans="1:16" x14ac:dyDescent="0.25">
      <c r="A450" s="859"/>
      <c r="B450" s="859"/>
      <c r="C450" s="93" t="s">
        <v>1425</v>
      </c>
      <c r="D450" s="180" t="s">
        <v>669</v>
      </c>
      <c r="E450" s="183"/>
      <c r="F450" s="183"/>
      <c r="G450" s="183"/>
      <c r="H450" s="180">
        <v>300</v>
      </c>
      <c r="I450" s="198">
        <f t="shared" si="18"/>
        <v>300</v>
      </c>
      <c r="J450" s="183"/>
      <c r="K450" s="183"/>
      <c r="L450" s="183"/>
      <c r="M450" s="180">
        <v>500</v>
      </c>
      <c r="N450" s="199">
        <f t="shared" si="19"/>
        <v>500</v>
      </c>
      <c r="O450" s="200">
        <f t="shared" si="20"/>
        <v>800</v>
      </c>
      <c r="P450" s="152">
        <v>1.8</v>
      </c>
    </row>
    <row r="451" spans="1:16" x14ac:dyDescent="0.25">
      <c r="A451" s="859"/>
      <c r="B451" s="859"/>
      <c r="C451" s="93" t="s">
        <v>1426</v>
      </c>
      <c r="D451" s="180" t="s">
        <v>669</v>
      </c>
      <c r="E451" s="183"/>
      <c r="F451" s="183"/>
      <c r="G451" s="183"/>
      <c r="H451" s="180"/>
      <c r="I451" s="198">
        <f t="shared" si="18"/>
        <v>0</v>
      </c>
      <c r="J451" s="183"/>
      <c r="K451" s="183"/>
      <c r="L451" s="183"/>
      <c r="M451" s="180">
        <v>300</v>
      </c>
      <c r="N451" s="199">
        <f t="shared" si="19"/>
        <v>300</v>
      </c>
      <c r="O451" s="200">
        <f t="shared" si="20"/>
        <v>300</v>
      </c>
      <c r="P451" s="152">
        <v>1</v>
      </c>
    </row>
    <row r="452" spans="1:16" x14ac:dyDescent="0.25">
      <c r="A452" s="859"/>
      <c r="B452" s="859"/>
      <c r="C452" s="93" t="s">
        <v>1427</v>
      </c>
      <c r="D452" s="180" t="s">
        <v>669</v>
      </c>
      <c r="E452" s="183"/>
      <c r="F452" s="183"/>
      <c r="G452" s="183"/>
      <c r="H452" s="180"/>
      <c r="I452" s="198">
        <f t="shared" si="18"/>
        <v>0</v>
      </c>
      <c r="J452" s="183"/>
      <c r="K452" s="183"/>
      <c r="L452" s="183"/>
      <c r="M452" s="180">
        <v>300</v>
      </c>
      <c r="N452" s="199">
        <f t="shared" si="19"/>
        <v>300</v>
      </c>
      <c r="O452" s="200">
        <f t="shared" si="20"/>
        <v>300</v>
      </c>
      <c r="P452" s="152">
        <v>1</v>
      </c>
    </row>
    <row r="453" spans="1:16" x14ac:dyDescent="0.25">
      <c r="A453" s="859"/>
      <c r="B453" s="859"/>
      <c r="C453" s="232" t="s">
        <v>1428</v>
      </c>
      <c r="D453" s="183" t="s">
        <v>647</v>
      </c>
      <c r="E453" s="183"/>
      <c r="F453" s="183"/>
      <c r="G453" s="183"/>
      <c r="H453" s="180"/>
      <c r="I453" s="198">
        <f t="shared" si="18"/>
        <v>0</v>
      </c>
      <c r="J453" s="183"/>
      <c r="K453" s="183"/>
      <c r="L453" s="183"/>
      <c r="M453" s="183">
        <v>200</v>
      </c>
      <c r="N453" s="199">
        <f t="shared" si="19"/>
        <v>200</v>
      </c>
      <c r="O453" s="200">
        <f t="shared" si="20"/>
        <v>200</v>
      </c>
      <c r="P453" s="152">
        <v>12</v>
      </c>
    </row>
    <row r="454" spans="1:16" x14ac:dyDescent="0.25">
      <c r="A454" s="859"/>
      <c r="B454" s="859"/>
      <c r="C454" s="232" t="s">
        <v>1429</v>
      </c>
      <c r="D454" s="183" t="s">
        <v>647</v>
      </c>
      <c r="E454" s="183"/>
      <c r="F454" s="183"/>
      <c r="G454" s="183"/>
      <c r="H454" s="180"/>
      <c r="I454" s="198">
        <f t="shared" si="18"/>
        <v>0</v>
      </c>
      <c r="J454" s="183"/>
      <c r="K454" s="183"/>
      <c r="L454" s="183"/>
      <c r="M454" s="183">
        <v>60</v>
      </c>
      <c r="N454" s="199">
        <f t="shared" si="19"/>
        <v>60</v>
      </c>
      <c r="O454" s="200">
        <f t="shared" si="20"/>
        <v>60</v>
      </c>
      <c r="P454" s="152">
        <v>12</v>
      </c>
    </row>
    <row r="455" spans="1:16" x14ac:dyDescent="0.25">
      <c r="A455" s="859"/>
      <c r="B455" s="859"/>
      <c r="C455" s="232" t="s">
        <v>1430</v>
      </c>
      <c r="D455" s="183" t="s">
        <v>647</v>
      </c>
      <c r="E455" s="183"/>
      <c r="F455" s="183"/>
      <c r="G455" s="183"/>
      <c r="H455" s="180"/>
      <c r="I455" s="198">
        <f t="shared" si="18"/>
        <v>0</v>
      </c>
      <c r="J455" s="183"/>
      <c r="K455" s="183"/>
      <c r="L455" s="183"/>
      <c r="M455" s="183">
        <v>100</v>
      </c>
      <c r="N455" s="199">
        <f t="shared" si="19"/>
        <v>100</v>
      </c>
      <c r="O455" s="200">
        <f t="shared" si="20"/>
        <v>100</v>
      </c>
      <c r="P455" s="152">
        <v>12</v>
      </c>
    </row>
    <row r="456" spans="1:16" x14ac:dyDescent="0.25">
      <c r="A456" s="859"/>
      <c r="B456" s="859"/>
      <c r="C456" s="232" t="s">
        <v>1431</v>
      </c>
      <c r="D456" s="183" t="s">
        <v>647</v>
      </c>
      <c r="E456" s="183"/>
      <c r="F456" s="183"/>
      <c r="G456" s="183"/>
      <c r="H456" s="180"/>
      <c r="I456" s="198">
        <f t="shared" si="18"/>
        <v>0</v>
      </c>
      <c r="J456" s="183"/>
      <c r="K456" s="183"/>
      <c r="L456" s="183"/>
      <c r="M456" s="183">
        <v>400</v>
      </c>
      <c r="N456" s="199">
        <f t="shared" si="19"/>
        <v>400</v>
      </c>
      <c r="O456" s="200">
        <f t="shared" si="20"/>
        <v>400</v>
      </c>
      <c r="P456" s="152">
        <v>8</v>
      </c>
    </row>
    <row r="457" spans="1:16" x14ac:dyDescent="0.25">
      <c r="A457" s="859"/>
      <c r="B457" s="859"/>
      <c r="C457" s="232" t="s">
        <v>719</v>
      </c>
      <c r="D457" s="183" t="s">
        <v>647</v>
      </c>
      <c r="E457" s="183"/>
      <c r="F457" s="183"/>
      <c r="G457" s="183"/>
      <c r="H457" s="180"/>
      <c r="I457" s="198">
        <f t="shared" si="18"/>
        <v>0</v>
      </c>
      <c r="J457" s="183"/>
      <c r="K457" s="183"/>
      <c r="L457" s="183"/>
      <c r="M457" s="183">
        <v>60</v>
      </c>
      <c r="N457" s="199">
        <f t="shared" si="19"/>
        <v>60</v>
      </c>
      <c r="O457" s="200">
        <f t="shared" si="20"/>
        <v>60</v>
      </c>
      <c r="P457" s="152">
        <v>9</v>
      </c>
    </row>
    <row r="458" spans="1:16" x14ac:dyDescent="0.25">
      <c r="A458" s="859"/>
      <c r="B458" s="859"/>
      <c r="C458" s="232" t="s">
        <v>720</v>
      </c>
      <c r="D458" s="183" t="s">
        <v>647</v>
      </c>
      <c r="E458" s="183"/>
      <c r="F458" s="183"/>
      <c r="G458" s="183"/>
      <c r="H458" s="180">
        <v>80</v>
      </c>
      <c r="I458" s="198">
        <f t="shared" si="18"/>
        <v>80</v>
      </c>
      <c r="J458" s="183"/>
      <c r="K458" s="183"/>
      <c r="L458" s="183"/>
      <c r="M458" s="183">
        <v>100</v>
      </c>
      <c r="N458" s="199">
        <f t="shared" si="19"/>
        <v>100</v>
      </c>
      <c r="O458" s="200">
        <f t="shared" si="20"/>
        <v>180</v>
      </c>
      <c r="P458" s="152">
        <v>12</v>
      </c>
    </row>
    <row r="459" spans="1:16" x14ac:dyDescent="0.25">
      <c r="A459" s="859"/>
      <c r="B459" s="859"/>
      <c r="C459" s="232" t="s">
        <v>721</v>
      </c>
      <c r="D459" s="183" t="s">
        <v>647</v>
      </c>
      <c r="E459" s="183"/>
      <c r="F459" s="183"/>
      <c r="G459" s="183"/>
      <c r="H459" s="180">
        <v>40</v>
      </c>
      <c r="I459" s="198">
        <f t="shared" si="18"/>
        <v>40</v>
      </c>
      <c r="J459" s="183"/>
      <c r="K459" s="183"/>
      <c r="L459" s="183"/>
      <c r="M459" s="183">
        <v>100</v>
      </c>
      <c r="N459" s="199">
        <f t="shared" si="19"/>
        <v>100</v>
      </c>
      <c r="O459" s="200">
        <f t="shared" si="20"/>
        <v>140</v>
      </c>
      <c r="P459" s="152">
        <v>15</v>
      </c>
    </row>
    <row r="460" spans="1:16" x14ac:dyDescent="0.25">
      <c r="A460" s="859"/>
      <c r="B460" s="859"/>
      <c r="C460" s="232" t="s">
        <v>722</v>
      </c>
      <c r="D460" s="183" t="s">
        <v>647</v>
      </c>
      <c r="E460" s="183"/>
      <c r="F460" s="183"/>
      <c r="G460" s="183"/>
      <c r="H460" s="180">
        <v>30</v>
      </c>
      <c r="I460" s="198">
        <f t="shared" si="18"/>
        <v>30</v>
      </c>
      <c r="J460" s="183"/>
      <c r="K460" s="183"/>
      <c r="L460" s="183"/>
      <c r="M460" s="183">
        <v>80</v>
      </c>
      <c r="N460" s="199">
        <f t="shared" si="19"/>
        <v>80</v>
      </c>
      <c r="O460" s="200">
        <f t="shared" si="20"/>
        <v>110</v>
      </c>
      <c r="P460" s="152">
        <v>16</v>
      </c>
    </row>
    <row r="461" spans="1:16" x14ac:dyDescent="0.25">
      <c r="A461" s="859"/>
      <c r="B461" s="859"/>
      <c r="C461" s="232" t="s">
        <v>723</v>
      </c>
      <c r="D461" s="183" t="s">
        <v>647</v>
      </c>
      <c r="E461" s="183"/>
      <c r="F461" s="183"/>
      <c r="G461" s="183"/>
      <c r="H461" s="180">
        <v>30</v>
      </c>
      <c r="I461" s="198">
        <f t="shared" si="18"/>
        <v>30</v>
      </c>
      <c r="J461" s="183"/>
      <c r="K461" s="183"/>
      <c r="L461" s="183"/>
      <c r="M461" s="183">
        <v>80</v>
      </c>
      <c r="N461" s="199">
        <f t="shared" si="19"/>
        <v>80</v>
      </c>
      <c r="O461" s="200">
        <f t="shared" si="20"/>
        <v>110</v>
      </c>
      <c r="P461" s="152">
        <v>18</v>
      </c>
    </row>
    <row r="462" spans="1:16" x14ac:dyDescent="0.25">
      <c r="A462" s="859"/>
      <c r="B462" s="859"/>
      <c r="C462" s="232" t="s">
        <v>724</v>
      </c>
      <c r="D462" s="183" t="s">
        <v>647</v>
      </c>
      <c r="E462" s="183"/>
      <c r="F462" s="183"/>
      <c r="G462" s="183"/>
      <c r="H462" s="180">
        <v>30</v>
      </c>
      <c r="I462" s="198">
        <f t="shared" si="18"/>
        <v>30</v>
      </c>
      <c r="J462" s="183"/>
      <c r="K462" s="183"/>
      <c r="L462" s="183"/>
      <c r="M462" s="183">
        <v>80</v>
      </c>
      <c r="N462" s="199">
        <f t="shared" si="19"/>
        <v>80</v>
      </c>
      <c r="O462" s="200">
        <f t="shared" si="20"/>
        <v>110</v>
      </c>
      <c r="P462" s="152">
        <v>19</v>
      </c>
    </row>
    <row r="463" spans="1:16" x14ac:dyDescent="0.25">
      <c r="A463" s="859"/>
      <c r="B463" s="859"/>
      <c r="C463" s="232" t="s">
        <v>725</v>
      </c>
      <c r="D463" s="183" t="s">
        <v>647</v>
      </c>
      <c r="E463" s="183"/>
      <c r="F463" s="183"/>
      <c r="G463" s="183"/>
      <c r="H463" s="180">
        <v>40</v>
      </c>
      <c r="I463" s="198">
        <f t="shared" si="18"/>
        <v>40</v>
      </c>
      <c r="J463" s="183"/>
      <c r="K463" s="183"/>
      <c r="L463" s="183"/>
      <c r="M463" s="183">
        <v>80</v>
      </c>
      <c r="N463" s="199">
        <f t="shared" si="19"/>
        <v>80</v>
      </c>
      <c r="O463" s="200">
        <f t="shared" si="20"/>
        <v>120</v>
      </c>
      <c r="P463" s="152">
        <v>19</v>
      </c>
    </row>
    <row r="464" spans="1:16" x14ac:dyDescent="0.25">
      <c r="A464" s="859"/>
      <c r="B464" s="859"/>
      <c r="C464" s="232" t="s">
        <v>726</v>
      </c>
      <c r="D464" s="183" t="s">
        <v>647</v>
      </c>
      <c r="E464" s="183"/>
      <c r="F464" s="183"/>
      <c r="G464" s="183"/>
      <c r="H464" s="180">
        <v>60</v>
      </c>
      <c r="I464" s="198">
        <f t="shared" si="18"/>
        <v>60</v>
      </c>
      <c r="J464" s="183"/>
      <c r="K464" s="183"/>
      <c r="L464" s="183"/>
      <c r="M464" s="183">
        <v>100</v>
      </c>
      <c r="N464" s="199">
        <f t="shared" si="19"/>
        <v>100</v>
      </c>
      <c r="O464" s="200">
        <f t="shared" si="20"/>
        <v>160</v>
      </c>
      <c r="P464" s="152">
        <v>19</v>
      </c>
    </row>
    <row r="465" spans="1:16" x14ac:dyDescent="0.25">
      <c r="A465" s="859"/>
      <c r="B465" s="859"/>
      <c r="C465" s="232" t="s">
        <v>1432</v>
      </c>
      <c r="D465" s="183" t="s">
        <v>669</v>
      </c>
      <c r="E465" s="183"/>
      <c r="F465" s="183"/>
      <c r="G465" s="183"/>
      <c r="H465" s="180">
        <v>10</v>
      </c>
      <c r="I465" s="198">
        <f t="shared" si="18"/>
        <v>10</v>
      </c>
      <c r="J465" s="183"/>
      <c r="K465" s="183"/>
      <c r="L465" s="183"/>
      <c r="M465" s="183">
        <v>10</v>
      </c>
      <c r="N465" s="199">
        <f t="shared" si="19"/>
        <v>10</v>
      </c>
      <c r="O465" s="200">
        <f t="shared" si="20"/>
        <v>20</v>
      </c>
      <c r="P465" s="152">
        <v>7</v>
      </c>
    </row>
    <row r="466" spans="1:16" x14ac:dyDescent="0.25">
      <c r="A466" s="859"/>
      <c r="B466" s="859"/>
      <c r="C466" s="232" t="s">
        <v>1433</v>
      </c>
      <c r="D466" s="183" t="s">
        <v>647</v>
      </c>
      <c r="E466" s="183"/>
      <c r="F466" s="183"/>
      <c r="G466" s="183"/>
      <c r="H466" s="180">
        <v>60</v>
      </c>
      <c r="I466" s="198">
        <f t="shared" si="18"/>
        <v>60</v>
      </c>
      <c r="J466" s="183"/>
      <c r="K466" s="183"/>
      <c r="L466" s="183"/>
      <c r="M466" s="183">
        <v>60</v>
      </c>
      <c r="N466" s="199">
        <f t="shared" si="19"/>
        <v>60</v>
      </c>
      <c r="O466" s="200">
        <f t="shared" si="20"/>
        <v>120</v>
      </c>
      <c r="P466" s="152">
        <v>0.75</v>
      </c>
    </row>
    <row r="467" spans="1:16" x14ac:dyDescent="0.25">
      <c r="A467" s="859"/>
      <c r="B467" s="859"/>
      <c r="C467" s="232" t="s">
        <v>1434</v>
      </c>
      <c r="D467" s="183" t="s">
        <v>669</v>
      </c>
      <c r="E467" s="183"/>
      <c r="F467" s="183"/>
      <c r="G467" s="183"/>
      <c r="H467" s="180">
        <v>200</v>
      </c>
      <c r="I467" s="198">
        <f t="shared" si="18"/>
        <v>200</v>
      </c>
      <c r="J467" s="183"/>
      <c r="K467" s="183"/>
      <c r="L467" s="183"/>
      <c r="M467" s="183">
        <v>500</v>
      </c>
      <c r="N467" s="199">
        <f t="shared" si="19"/>
        <v>500</v>
      </c>
      <c r="O467" s="200">
        <f t="shared" si="20"/>
        <v>700</v>
      </c>
      <c r="P467" s="233">
        <v>0.85</v>
      </c>
    </row>
    <row r="468" spans="1:16" x14ac:dyDescent="0.25">
      <c r="A468" s="859"/>
      <c r="B468" s="859"/>
      <c r="C468" s="232" t="s">
        <v>1435</v>
      </c>
      <c r="D468" s="183" t="s">
        <v>112</v>
      </c>
      <c r="E468" s="183"/>
      <c r="F468" s="183"/>
      <c r="G468" s="183"/>
      <c r="H468" s="180">
        <v>24</v>
      </c>
      <c r="I468" s="198">
        <f t="shared" si="18"/>
        <v>24</v>
      </c>
      <c r="J468" s="183"/>
      <c r="K468" s="183"/>
      <c r="L468" s="183"/>
      <c r="M468" s="183"/>
      <c r="N468" s="199">
        <f t="shared" si="19"/>
        <v>0</v>
      </c>
      <c r="O468" s="200">
        <f t="shared" si="20"/>
        <v>24</v>
      </c>
      <c r="P468" s="233">
        <v>12</v>
      </c>
    </row>
    <row r="469" spans="1:16" x14ac:dyDescent="0.25">
      <c r="A469" s="859"/>
      <c r="B469" s="859"/>
      <c r="C469" s="232" t="s">
        <v>1436</v>
      </c>
      <c r="D469" s="183" t="s">
        <v>669</v>
      </c>
      <c r="E469" s="183"/>
      <c r="F469" s="183"/>
      <c r="G469" s="183"/>
      <c r="H469" s="180"/>
      <c r="I469" s="198">
        <f t="shared" si="18"/>
        <v>0</v>
      </c>
      <c r="J469" s="183"/>
      <c r="K469" s="183"/>
      <c r="L469" s="183"/>
      <c r="M469" s="183">
        <v>150</v>
      </c>
      <c r="N469" s="199">
        <f t="shared" si="19"/>
        <v>150</v>
      </c>
      <c r="O469" s="200">
        <f t="shared" si="20"/>
        <v>150</v>
      </c>
      <c r="P469" s="233">
        <v>1</v>
      </c>
    </row>
    <row r="470" spans="1:16" x14ac:dyDescent="0.25">
      <c r="A470" s="859"/>
      <c r="B470" s="859"/>
      <c r="C470" s="232" t="s">
        <v>1437</v>
      </c>
      <c r="D470" s="183" t="s">
        <v>669</v>
      </c>
      <c r="E470" s="183"/>
      <c r="F470" s="183"/>
      <c r="G470" s="183"/>
      <c r="H470" s="180">
        <v>360</v>
      </c>
      <c r="I470" s="198">
        <f t="shared" si="18"/>
        <v>360</v>
      </c>
      <c r="J470" s="183"/>
      <c r="K470" s="183"/>
      <c r="L470" s="183"/>
      <c r="M470" s="183">
        <v>500</v>
      </c>
      <c r="N470" s="199">
        <f t="shared" si="19"/>
        <v>500</v>
      </c>
      <c r="O470" s="200">
        <f t="shared" si="20"/>
        <v>860</v>
      </c>
      <c r="P470" s="233">
        <v>1</v>
      </c>
    </row>
    <row r="471" spans="1:16" x14ac:dyDescent="0.25">
      <c r="A471" s="859"/>
      <c r="B471" s="859"/>
      <c r="C471" s="232" t="s">
        <v>1438</v>
      </c>
      <c r="D471" s="183" t="s">
        <v>669</v>
      </c>
      <c r="E471" s="183"/>
      <c r="F471" s="183"/>
      <c r="G471" s="183"/>
      <c r="H471" s="180">
        <v>35</v>
      </c>
      <c r="I471" s="198">
        <f t="shared" si="18"/>
        <v>35</v>
      </c>
      <c r="J471" s="183"/>
      <c r="K471" s="183"/>
      <c r="L471" s="183"/>
      <c r="M471" s="183">
        <v>70</v>
      </c>
      <c r="N471" s="199">
        <f t="shared" si="19"/>
        <v>70</v>
      </c>
      <c r="O471" s="200">
        <f t="shared" si="20"/>
        <v>105</v>
      </c>
      <c r="P471" s="233">
        <v>6</v>
      </c>
    </row>
    <row r="472" spans="1:16" x14ac:dyDescent="0.25">
      <c r="A472" s="859"/>
      <c r="B472" s="859"/>
      <c r="C472" s="232" t="s">
        <v>1439</v>
      </c>
      <c r="D472" s="183" t="s">
        <v>669</v>
      </c>
      <c r="E472" s="183"/>
      <c r="F472" s="183"/>
      <c r="G472" s="183"/>
      <c r="H472" s="180">
        <v>30</v>
      </c>
      <c r="I472" s="198">
        <f t="shared" si="18"/>
        <v>30</v>
      </c>
      <c r="J472" s="183"/>
      <c r="K472" s="183"/>
      <c r="L472" s="183"/>
      <c r="M472" s="183">
        <v>60</v>
      </c>
      <c r="N472" s="199">
        <f t="shared" si="19"/>
        <v>60</v>
      </c>
      <c r="O472" s="200">
        <f t="shared" si="20"/>
        <v>90</v>
      </c>
      <c r="P472" s="233">
        <v>6</v>
      </c>
    </row>
    <row r="473" spans="1:16" x14ac:dyDescent="0.25">
      <c r="A473" s="859"/>
      <c r="B473" s="859"/>
      <c r="C473" s="232" t="s">
        <v>1440</v>
      </c>
      <c r="D473" s="183" t="s">
        <v>669</v>
      </c>
      <c r="E473" s="183"/>
      <c r="F473" s="183"/>
      <c r="G473" s="183"/>
      <c r="H473" s="180">
        <v>40</v>
      </c>
      <c r="I473" s="198">
        <f t="shared" si="18"/>
        <v>40</v>
      </c>
      <c r="J473" s="183"/>
      <c r="K473" s="183"/>
      <c r="L473" s="183"/>
      <c r="M473" s="183">
        <v>60</v>
      </c>
      <c r="N473" s="199">
        <f t="shared" si="19"/>
        <v>60</v>
      </c>
      <c r="O473" s="200">
        <f t="shared" si="20"/>
        <v>100</v>
      </c>
      <c r="P473" s="233">
        <v>6</v>
      </c>
    </row>
    <row r="474" spans="1:16" x14ac:dyDescent="0.25">
      <c r="A474" s="859"/>
      <c r="B474" s="859"/>
      <c r="C474" s="94" t="s">
        <v>1441</v>
      </c>
      <c r="D474" s="180" t="s">
        <v>112</v>
      </c>
      <c r="E474" s="183"/>
      <c r="F474" s="183"/>
      <c r="G474" s="183"/>
      <c r="H474" s="180">
        <v>78</v>
      </c>
      <c r="I474" s="198">
        <f t="shared" si="18"/>
        <v>78</v>
      </c>
      <c r="J474" s="183"/>
      <c r="K474" s="183"/>
      <c r="L474" s="183"/>
      <c r="M474" s="183">
        <v>80</v>
      </c>
      <c r="N474" s="199">
        <f t="shared" si="19"/>
        <v>80</v>
      </c>
      <c r="O474" s="200">
        <f t="shared" si="20"/>
        <v>158</v>
      </c>
      <c r="P474" s="233">
        <v>3</v>
      </c>
    </row>
    <row r="475" spans="1:16" x14ac:dyDescent="0.25">
      <c r="A475" s="859"/>
      <c r="B475" s="859"/>
      <c r="C475" s="94" t="s">
        <v>1442</v>
      </c>
      <c r="D475" s="180" t="s">
        <v>112</v>
      </c>
      <c r="E475" s="183"/>
      <c r="F475" s="183"/>
      <c r="G475" s="183"/>
      <c r="H475" s="180">
        <v>30</v>
      </c>
      <c r="I475" s="198">
        <f t="shared" si="18"/>
        <v>30</v>
      </c>
      <c r="J475" s="183"/>
      <c r="K475" s="183"/>
      <c r="L475" s="183"/>
      <c r="M475" s="183">
        <v>30</v>
      </c>
      <c r="N475" s="199">
        <f t="shared" si="19"/>
        <v>30</v>
      </c>
      <c r="O475" s="200">
        <f t="shared" si="20"/>
        <v>60</v>
      </c>
      <c r="P475" s="233">
        <v>3</v>
      </c>
    </row>
    <row r="476" spans="1:16" x14ac:dyDescent="0.25">
      <c r="A476" s="859"/>
      <c r="B476" s="859"/>
      <c r="C476" s="94" t="s">
        <v>1443</v>
      </c>
      <c r="D476" s="183" t="s">
        <v>112</v>
      </c>
      <c r="E476" s="183"/>
      <c r="F476" s="183"/>
      <c r="G476" s="183"/>
      <c r="H476" s="180">
        <v>36</v>
      </c>
      <c r="I476" s="198">
        <f t="shared" si="18"/>
        <v>36</v>
      </c>
      <c r="J476" s="183"/>
      <c r="K476" s="183"/>
      <c r="L476" s="183"/>
      <c r="M476" s="183">
        <v>36</v>
      </c>
      <c r="N476" s="199">
        <f t="shared" si="19"/>
        <v>36</v>
      </c>
      <c r="O476" s="200">
        <f t="shared" si="20"/>
        <v>72</v>
      </c>
      <c r="P476" s="233">
        <v>0.9</v>
      </c>
    </row>
    <row r="477" spans="1:16" x14ac:dyDescent="0.25">
      <c r="A477" s="861">
        <v>29</v>
      </c>
      <c r="B477" s="864" t="s">
        <v>1610</v>
      </c>
      <c r="C477" s="97" t="s">
        <v>97</v>
      </c>
      <c r="D477" s="180" t="s">
        <v>32</v>
      </c>
      <c r="E477" s="183"/>
      <c r="F477" s="180">
        <v>40</v>
      </c>
      <c r="G477" s="180"/>
      <c r="H477" s="180"/>
      <c r="I477" s="198">
        <f t="shared" si="18"/>
        <v>40</v>
      </c>
      <c r="J477" s="183"/>
      <c r="K477" s="183"/>
      <c r="L477" s="183"/>
      <c r="M477" s="183"/>
      <c r="N477" s="199">
        <f t="shared" si="19"/>
        <v>0</v>
      </c>
      <c r="O477" s="200">
        <f t="shared" si="20"/>
        <v>40</v>
      </c>
      <c r="P477" s="180">
        <v>2.2000000000000002</v>
      </c>
    </row>
    <row r="478" spans="1:16" x14ac:dyDescent="0.25">
      <c r="A478" s="862"/>
      <c r="B478" s="865"/>
      <c r="C478" s="97" t="s">
        <v>96</v>
      </c>
      <c r="D478" s="180" t="s">
        <v>32</v>
      </c>
      <c r="E478" s="183"/>
      <c r="F478" s="180">
        <v>60</v>
      </c>
      <c r="G478" s="180"/>
      <c r="H478" s="180"/>
      <c r="I478" s="198">
        <f t="shared" si="18"/>
        <v>60</v>
      </c>
      <c r="J478" s="183"/>
      <c r="K478" s="183"/>
      <c r="L478" s="183"/>
      <c r="M478" s="183"/>
      <c r="N478" s="199">
        <f t="shared" si="19"/>
        <v>0</v>
      </c>
      <c r="O478" s="200">
        <f t="shared" si="20"/>
        <v>60</v>
      </c>
      <c r="P478" s="180">
        <v>1.7</v>
      </c>
    </row>
    <row r="479" spans="1:16" x14ac:dyDescent="0.25">
      <c r="A479" s="862"/>
      <c r="B479" s="865"/>
      <c r="C479" s="97" t="s">
        <v>732</v>
      </c>
      <c r="D479" s="180"/>
      <c r="E479" s="183"/>
      <c r="F479" s="180"/>
      <c r="G479" s="180">
        <v>20</v>
      </c>
      <c r="H479" s="180">
        <v>70</v>
      </c>
      <c r="I479" s="198">
        <f t="shared" si="18"/>
        <v>90</v>
      </c>
      <c r="J479" s="183"/>
      <c r="K479" s="183"/>
      <c r="L479" s="183">
        <v>40</v>
      </c>
      <c r="M479" s="183"/>
      <c r="N479" s="199">
        <f t="shared" si="19"/>
        <v>40</v>
      </c>
      <c r="O479" s="200">
        <f t="shared" si="20"/>
        <v>130</v>
      </c>
      <c r="P479" s="180">
        <v>2.1</v>
      </c>
    </row>
    <row r="480" spans="1:16" x14ac:dyDescent="0.25">
      <c r="A480" s="862"/>
      <c r="B480" s="865"/>
      <c r="C480" s="97" t="s">
        <v>98</v>
      </c>
      <c r="D480" s="180" t="s">
        <v>32</v>
      </c>
      <c r="E480" s="183"/>
      <c r="F480" s="180">
        <v>40</v>
      </c>
      <c r="G480" s="180">
        <v>8</v>
      </c>
      <c r="H480" s="180">
        <v>60</v>
      </c>
      <c r="I480" s="198">
        <f t="shared" si="18"/>
        <v>108</v>
      </c>
      <c r="J480" s="183"/>
      <c r="K480" s="183"/>
      <c r="L480" s="183">
        <v>16</v>
      </c>
      <c r="M480" s="183"/>
      <c r="N480" s="199">
        <f t="shared" si="19"/>
        <v>16</v>
      </c>
      <c r="O480" s="200">
        <f t="shared" si="20"/>
        <v>124</v>
      </c>
      <c r="P480" s="180">
        <v>2.1</v>
      </c>
    </row>
    <row r="481" spans="1:16" x14ac:dyDescent="0.25">
      <c r="A481" s="862"/>
      <c r="B481" s="865"/>
      <c r="C481" s="93" t="s">
        <v>733</v>
      </c>
      <c r="D481" s="180" t="s">
        <v>669</v>
      </c>
      <c r="E481" s="183"/>
      <c r="F481" s="180"/>
      <c r="G481" s="180"/>
      <c r="H481" s="180">
        <v>50</v>
      </c>
      <c r="I481" s="198">
        <f t="shared" si="18"/>
        <v>50</v>
      </c>
      <c r="J481" s="183"/>
      <c r="K481" s="183"/>
      <c r="L481" s="183"/>
      <c r="M481" s="183"/>
      <c r="N481" s="199">
        <f t="shared" si="19"/>
        <v>0</v>
      </c>
      <c r="O481" s="200">
        <f t="shared" si="20"/>
        <v>50</v>
      </c>
      <c r="P481" s="180">
        <v>2.1</v>
      </c>
    </row>
    <row r="482" spans="1:16" x14ac:dyDescent="0.25">
      <c r="A482" s="862"/>
      <c r="B482" s="865"/>
      <c r="C482" s="93" t="s">
        <v>734</v>
      </c>
      <c r="D482" s="180" t="s">
        <v>686</v>
      </c>
      <c r="E482" s="183"/>
      <c r="F482" s="180"/>
      <c r="G482" s="180"/>
      <c r="H482" s="180">
        <v>10</v>
      </c>
      <c r="I482" s="198">
        <f t="shared" si="18"/>
        <v>10</v>
      </c>
      <c r="J482" s="183"/>
      <c r="K482" s="183"/>
      <c r="L482" s="183"/>
      <c r="M482" s="183"/>
      <c r="N482" s="199">
        <f t="shared" si="19"/>
        <v>0</v>
      </c>
      <c r="O482" s="200">
        <f t="shared" si="20"/>
        <v>10</v>
      </c>
      <c r="P482" s="180">
        <v>5</v>
      </c>
    </row>
    <row r="483" spans="1:16" x14ac:dyDescent="0.25">
      <c r="A483" s="862"/>
      <c r="B483" s="865"/>
      <c r="C483" s="93" t="s">
        <v>735</v>
      </c>
      <c r="D483" s="180" t="s">
        <v>669</v>
      </c>
      <c r="E483" s="183"/>
      <c r="F483" s="180"/>
      <c r="G483" s="180"/>
      <c r="H483" s="180">
        <v>60</v>
      </c>
      <c r="I483" s="198">
        <f t="shared" si="18"/>
        <v>60</v>
      </c>
      <c r="J483" s="183"/>
      <c r="K483" s="183"/>
      <c r="L483" s="183"/>
      <c r="M483" s="183"/>
      <c r="N483" s="199">
        <f t="shared" si="19"/>
        <v>0</v>
      </c>
      <c r="O483" s="200">
        <f t="shared" si="20"/>
        <v>60</v>
      </c>
      <c r="P483" s="180">
        <v>3.5</v>
      </c>
    </row>
    <row r="484" spans="1:16" x14ac:dyDescent="0.25">
      <c r="A484" s="862"/>
      <c r="B484" s="865"/>
      <c r="C484" s="93" t="s">
        <v>736</v>
      </c>
      <c r="D484" s="180" t="s">
        <v>669</v>
      </c>
      <c r="E484" s="183"/>
      <c r="F484" s="180"/>
      <c r="G484" s="180"/>
      <c r="H484" s="180">
        <v>50</v>
      </c>
      <c r="I484" s="198">
        <f t="shared" si="18"/>
        <v>50</v>
      </c>
      <c r="J484" s="183"/>
      <c r="K484" s="183"/>
      <c r="L484" s="183"/>
      <c r="M484" s="183"/>
      <c r="N484" s="199">
        <f t="shared" si="19"/>
        <v>0</v>
      </c>
      <c r="O484" s="200">
        <f t="shared" si="20"/>
        <v>50</v>
      </c>
      <c r="P484" s="180">
        <v>3.5</v>
      </c>
    </row>
    <row r="485" spans="1:16" x14ac:dyDescent="0.25">
      <c r="A485" s="862"/>
      <c r="B485" s="865"/>
      <c r="C485" s="93" t="s">
        <v>737</v>
      </c>
      <c r="D485" s="180" t="s">
        <v>669</v>
      </c>
      <c r="E485" s="183"/>
      <c r="F485" s="180"/>
      <c r="G485" s="180"/>
      <c r="H485" s="180">
        <v>50</v>
      </c>
      <c r="I485" s="198">
        <f t="shared" si="18"/>
        <v>50</v>
      </c>
      <c r="J485" s="183"/>
      <c r="K485" s="183"/>
      <c r="L485" s="183"/>
      <c r="M485" s="183"/>
      <c r="N485" s="199">
        <f t="shared" si="19"/>
        <v>0</v>
      </c>
      <c r="O485" s="200">
        <f t="shared" si="20"/>
        <v>50</v>
      </c>
      <c r="P485" s="180">
        <v>3.5</v>
      </c>
    </row>
    <row r="486" spans="1:16" x14ac:dyDescent="0.25">
      <c r="A486" s="862"/>
      <c r="B486" s="865"/>
      <c r="C486" s="93" t="s">
        <v>738</v>
      </c>
      <c r="D486" s="180" t="s">
        <v>669</v>
      </c>
      <c r="E486" s="183"/>
      <c r="F486" s="180"/>
      <c r="G486" s="183"/>
      <c r="H486" s="180">
        <v>50</v>
      </c>
      <c r="I486" s="198">
        <f t="shared" si="18"/>
        <v>50</v>
      </c>
      <c r="J486" s="183"/>
      <c r="K486" s="183"/>
      <c r="L486" s="183"/>
      <c r="M486" s="183"/>
      <c r="N486" s="199">
        <f t="shared" si="19"/>
        <v>0</v>
      </c>
      <c r="O486" s="200">
        <f t="shared" si="20"/>
        <v>50</v>
      </c>
      <c r="P486" s="180">
        <v>3</v>
      </c>
    </row>
    <row r="487" spans="1:16" x14ac:dyDescent="0.25">
      <c r="A487" s="862"/>
      <c r="B487" s="865"/>
      <c r="C487" s="93" t="s">
        <v>739</v>
      </c>
      <c r="D487" s="180" t="s">
        <v>669</v>
      </c>
      <c r="E487" s="183"/>
      <c r="F487" s="180"/>
      <c r="G487" s="183"/>
      <c r="H487" s="180">
        <v>30</v>
      </c>
      <c r="I487" s="198">
        <f t="shared" si="18"/>
        <v>30</v>
      </c>
      <c r="J487" s="183"/>
      <c r="K487" s="183"/>
      <c r="L487" s="183"/>
      <c r="M487" s="183"/>
      <c r="N487" s="199">
        <f t="shared" si="19"/>
        <v>0</v>
      </c>
      <c r="O487" s="200">
        <f t="shared" si="20"/>
        <v>30</v>
      </c>
      <c r="P487" s="180">
        <v>3</v>
      </c>
    </row>
    <row r="488" spans="1:16" x14ac:dyDescent="0.25">
      <c r="A488" s="862"/>
      <c r="B488" s="865"/>
      <c r="C488" s="93" t="s">
        <v>740</v>
      </c>
      <c r="D488" s="180" t="s">
        <v>686</v>
      </c>
      <c r="E488" s="183"/>
      <c r="F488" s="180"/>
      <c r="G488" s="183"/>
      <c r="H488" s="180">
        <v>100</v>
      </c>
      <c r="I488" s="198">
        <f t="shared" si="18"/>
        <v>100</v>
      </c>
      <c r="J488" s="183"/>
      <c r="K488" s="183"/>
      <c r="L488" s="183"/>
      <c r="M488" s="183"/>
      <c r="N488" s="199">
        <f t="shared" si="19"/>
        <v>0</v>
      </c>
      <c r="O488" s="200">
        <f t="shared" si="20"/>
        <v>100</v>
      </c>
      <c r="P488" s="180">
        <v>1.1000000000000001</v>
      </c>
    </row>
    <row r="489" spans="1:16" x14ac:dyDescent="0.25">
      <c r="A489" s="862"/>
      <c r="B489" s="865"/>
      <c r="C489" s="93" t="s">
        <v>741</v>
      </c>
      <c r="D489" s="180" t="s">
        <v>669</v>
      </c>
      <c r="E489" s="183"/>
      <c r="F489" s="180"/>
      <c r="G489" s="183"/>
      <c r="H489" s="180">
        <v>12</v>
      </c>
      <c r="I489" s="198">
        <f t="shared" si="18"/>
        <v>12</v>
      </c>
      <c r="J489" s="183"/>
      <c r="K489" s="183"/>
      <c r="L489" s="183"/>
      <c r="M489" s="183"/>
      <c r="N489" s="199">
        <f t="shared" si="19"/>
        <v>0</v>
      </c>
      <c r="O489" s="200">
        <f t="shared" si="20"/>
        <v>12</v>
      </c>
      <c r="P489" s="180">
        <v>100</v>
      </c>
    </row>
    <row r="490" spans="1:16" x14ac:dyDescent="0.25">
      <c r="A490" s="862"/>
      <c r="B490" s="865"/>
      <c r="C490" s="93" t="s">
        <v>742</v>
      </c>
      <c r="D490" s="180" t="s">
        <v>669</v>
      </c>
      <c r="E490" s="183"/>
      <c r="F490" s="180"/>
      <c r="G490" s="183"/>
      <c r="H490" s="180">
        <v>15</v>
      </c>
      <c r="I490" s="198">
        <f t="shared" si="18"/>
        <v>15</v>
      </c>
      <c r="J490" s="183"/>
      <c r="K490" s="183"/>
      <c r="L490" s="183"/>
      <c r="M490" s="183"/>
      <c r="N490" s="199">
        <f t="shared" si="19"/>
        <v>0</v>
      </c>
      <c r="O490" s="200">
        <f t="shared" si="20"/>
        <v>15</v>
      </c>
      <c r="P490" s="180">
        <v>11</v>
      </c>
    </row>
    <row r="491" spans="1:16" x14ac:dyDescent="0.25">
      <c r="A491" s="862"/>
      <c r="B491" s="865"/>
      <c r="C491" s="93" t="s">
        <v>743</v>
      </c>
      <c r="D491" s="180" t="s">
        <v>669</v>
      </c>
      <c r="E491" s="183"/>
      <c r="F491" s="180"/>
      <c r="G491" s="183"/>
      <c r="H491" s="180">
        <v>10</v>
      </c>
      <c r="I491" s="198">
        <f t="shared" si="18"/>
        <v>10</v>
      </c>
      <c r="J491" s="183"/>
      <c r="K491" s="183"/>
      <c r="L491" s="183"/>
      <c r="M491" s="183"/>
      <c r="N491" s="199">
        <f t="shared" si="19"/>
        <v>0</v>
      </c>
      <c r="O491" s="200">
        <f t="shared" si="20"/>
        <v>10</v>
      </c>
      <c r="P491" s="180">
        <v>11</v>
      </c>
    </row>
    <row r="492" spans="1:16" x14ac:dyDescent="0.25">
      <c r="A492" s="862"/>
      <c r="B492" s="865"/>
      <c r="C492" s="93" t="s">
        <v>744</v>
      </c>
      <c r="D492" s="180" t="s">
        <v>669</v>
      </c>
      <c r="E492" s="183"/>
      <c r="F492" s="180"/>
      <c r="G492" s="183"/>
      <c r="H492" s="180">
        <v>100</v>
      </c>
      <c r="I492" s="198">
        <f t="shared" si="18"/>
        <v>100</v>
      </c>
      <c r="J492" s="183"/>
      <c r="K492" s="183"/>
      <c r="L492" s="183"/>
      <c r="M492" s="183"/>
      <c r="N492" s="199">
        <f t="shared" si="19"/>
        <v>0</v>
      </c>
      <c r="O492" s="200">
        <f t="shared" si="20"/>
        <v>100</v>
      </c>
      <c r="P492" s="180">
        <v>1.7</v>
      </c>
    </row>
    <row r="493" spans="1:16" x14ac:dyDescent="0.25">
      <c r="A493" s="862"/>
      <c r="B493" s="865"/>
      <c r="C493" s="93" t="s">
        <v>745</v>
      </c>
      <c r="D493" s="180" t="s">
        <v>669</v>
      </c>
      <c r="E493" s="183"/>
      <c r="F493" s="180"/>
      <c r="G493" s="183"/>
      <c r="H493" s="180">
        <v>60</v>
      </c>
      <c r="I493" s="198">
        <f t="shared" si="18"/>
        <v>60</v>
      </c>
      <c r="J493" s="183"/>
      <c r="K493" s="183"/>
      <c r="L493" s="183"/>
      <c r="M493" s="183"/>
      <c r="N493" s="199">
        <f t="shared" si="19"/>
        <v>0</v>
      </c>
      <c r="O493" s="200">
        <f t="shared" si="20"/>
        <v>60</v>
      </c>
      <c r="P493" s="180">
        <v>1.7</v>
      </c>
    </row>
    <row r="494" spans="1:16" x14ac:dyDescent="0.25">
      <c r="A494" s="862"/>
      <c r="B494" s="865"/>
      <c r="C494" s="93" t="s">
        <v>746</v>
      </c>
      <c r="D494" s="180" t="s">
        <v>669</v>
      </c>
      <c r="E494" s="183"/>
      <c r="F494" s="180"/>
      <c r="G494" s="183"/>
      <c r="H494" s="180">
        <v>150</v>
      </c>
      <c r="I494" s="198">
        <f t="shared" si="18"/>
        <v>150</v>
      </c>
      <c r="J494" s="183"/>
      <c r="K494" s="183"/>
      <c r="L494" s="183"/>
      <c r="M494" s="183"/>
      <c r="N494" s="199">
        <f t="shared" si="19"/>
        <v>0</v>
      </c>
      <c r="O494" s="200">
        <f t="shared" si="20"/>
        <v>150</v>
      </c>
      <c r="P494" s="180">
        <v>1.3</v>
      </c>
    </row>
    <row r="495" spans="1:16" x14ac:dyDescent="0.25">
      <c r="A495" s="862"/>
      <c r="B495" s="865"/>
      <c r="C495" s="93" t="s">
        <v>747</v>
      </c>
      <c r="D495" s="180" t="s">
        <v>669</v>
      </c>
      <c r="E495" s="183"/>
      <c r="F495" s="180"/>
      <c r="G495" s="183"/>
      <c r="H495" s="180">
        <v>10</v>
      </c>
      <c r="I495" s="198">
        <f t="shared" si="18"/>
        <v>10</v>
      </c>
      <c r="J495" s="183">
        <v>15</v>
      </c>
      <c r="K495" s="183"/>
      <c r="L495" s="183"/>
      <c r="M495" s="183"/>
      <c r="N495" s="199">
        <f t="shared" si="19"/>
        <v>15</v>
      </c>
      <c r="O495" s="200">
        <f t="shared" si="20"/>
        <v>25</v>
      </c>
      <c r="P495" s="180">
        <v>11</v>
      </c>
    </row>
    <row r="496" spans="1:16" x14ac:dyDescent="0.25">
      <c r="A496" s="862"/>
      <c r="B496" s="865"/>
      <c r="C496" s="93" t="s">
        <v>729</v>
      </c>
      <c r="D496" s="180" t="s">
        <v>647</v>
      </c>
      <c r="E496" s="183"/>
      <c r="F496" s="180"/>
      <c r="G496" s="183"/>
      <c r="H496" s="180">
        <v>100</v>
      </c>
      <c r="I496" s="198">
        <f t="shared" si="18"/>
        <v>100</v>
      </c>
      <c r="J496" s="183"/>
      <c r="K496" s="183"/>
      <c r="L496" s="183"/>
      <c r="M496" s="183"/>
      <c r="N496" s="199">
        <f t="shared" si="19"/>
        <v>0</v>
      </c>
      <c r="O496" s="200">
        <f t="shared" si="20"/>
        <v>100</v>
      </c>
      <c r="P496" s="180">
        <v>0.55000000000000004</v>
      </c>
    </row>
    <row r="497" spans="1:16" x14ac:dyDescent="0.25">
      <c r="A497" s="862"/>
      <c r="B497" s="865"/>
      <c r="C497" s="93" t="s">
        <v>730</v>
      </c>
      <c r="D497" s="180" t="s">
        <v>647</v>
      </c>
      <c r="E497" s="183"/>
      <c r="F497" s="180"/>
      <c r="G497" s="183"/>
      <c r="H497" s="180">
        <v>400</v>
      </c>
      <c r="I497" s="198">
        <f t="shared" si="18"/>
        <v>400</v>
      </c>
      <c r="J497" s="183"/>
      <c r="K497" s="183"/>
      <c r="L497" s="183"/>
      <c r="M497" s="183"/>
      <c r="N497" s="199">
        <f t="shared" si="19"/>
        <v>0</v>
      </c>
      <c r="O497" s="200">
        <f t="shared" si="20"/>
        <v>400</v>
      </c>
      <c r="P497" s="180">
        <v>0.8</v>
      </c>
    </row>
    <row r="498" spans="1:16" x14ac:dyDescent="0.25">
      <c r="A498" s="862"/>
      <c r="B498" s="865"/>
      <c r="C498" s="186" t="s">
        <v>731</v>
      </c>
      <c r="D498" s="87" t="s">
        <v>647</v>
      </c>
      <c r="E498" s="183"/>
      <c r="F498" s="87"/>
      <c r="G498" s="183"/>
      <c r="H498" s="87">
        <v>100</v>
      </c>
      <c r="I498" s="198">
        <f t="shared" si="18"/>
        <v>100</v>
      </c>
      <c r="J498" s="183"/>
      <c r="K498" s="183"/>
      <c r="L498" s="183"/>
      <c r="M498" s="183"/>
      <c r="N498" s="199">
        <f t="shared" si="19"/>
        <v>0</v>
      </c>
      <c r="O498" s="200">
        <f t="shared" si="20"/>
        <v>100</v>
      </c>
      <c r="P498" s="87">
        <v>1.1000000000000001</v>
      </c>
    </row>
    <row r="499" spans="1:16" x14ac:dyDescent="0.25">
      <c r="A499" s="862"/>
      <c r="B499" s="865"/>
      <c r="C499" s="93" t="s">
        <v>727</v>
      </c>
      <c r="D499" s="180" t="s">
        <v>669</v>
      </c>
      <c r="E499" s="183"/>
      <c r="F499" s="180"/>
      <c r="G499" s="183"/>
      <c r="H499" s="180">
        <v>25</v>
      </c>
      <c r="I499" s="198">
        <f t="shared" si="18"/>
        <v>25</v>
      </c>
      <c r="J499" s="183">
        <v>80</v>
      </c>
      <c r="K499" s="183"/>
      <c r="L499" s="183"/>
      <c r="M499" s="183"/>
      <c r="N499" s="199">
        <f t="shared" si="19"/>
        <v>80</v>
      </c>
      <c r="O499" s="200">
        <f t="shared" si="20"/>
        <v>105</v>
      </c>
      <c r="P499" s="180">
        <v>1.1000000000000001</v>
      </c>
    </row>
    <row r="500" spans="1:16" x14ac:dyDescent="0.25">
      <c r="A500" s="863"/>
      <c r="B500" s="866"/>
      <c r="C500" s="93" t="s">
        <v>728</v>
      </c>
      <c r="D500" s="180" t="s">
        <v>669</v>
      </c>
      <c r="E500" s="183"/>
      <c r="F500" s="180"/>
      <c r="G500" s="183"/>
      <c r="H500" s="180">
        <v>25</v>
      </c>
      <c r="I500" s="198">
        <f t="shared" si="18"/>
        <v>25</v>
      </c>
      <c r="J500" s="183">
        <v>10</v>
      </c>
      <c r="K500" s="183"/>
      <c r="L500" s="183"/>
      <c r="M500" s="183"/>
      <c r="N500" s="199">
        <f t="shared" si="19"/>
        <v>10</v>
      </c>
      <c r="O500" s="200">
        <f t="shared" si="20"/>
        <v>35</v>
      </c>
      <c r="P500" s="180">
        <v>2</v>
      </c>
    </row>
    <row r="501" spans="1:16" x14ac:dyDescent="0.25">
      <c r="A501" s="861">
        <v>30</v>
      </c>
      <c r="B501" s="864" t="s">
        <v>13</v>
      </c>
      <c r="C501" s="93" t="s">
        <v>425</v>
      </c>
      <c r="D501" s="180" t="s">
        <v>37</v>
      </c>
      <c r="E501" s="180">
        <v>80</v>
      </c>
      <c r="F501" s="180"/>
      <c r="G501" s="183"/>
      <c r="H501" s="180"/>
      <c r="I501" s="198">
        <f t="shared" si="18"/>
        <v>80</v>
      </c>
      <c r="J501" s="183">
        <v>400</v>
      </c>
      <c r="K501" s="183"/>
      <c r="L501" s="183"/>
      <c r="M501" s="183"/>
      <c r="N501" s="199">
        <f t="shared" si="19"/>
        <v>400</v>
      </c>
      <c r="O501" s="200">
        <f t="shared" si="20"/>
        <v>480</v>
      </c>
      <c r="P501" s="180">
        <v>2.1</v>
      </c>
    </row>
    <row r="502" spans="1:16" x14ac:dyDescent="0.25">
      <c r="A502" s="862"/>
      <c r="B502" s="865"/>
      <c r="C502" s="97" t="s">
        <v>99</v>
      </c>
      <c r="D502" s="180" t="s">
        <v>37</v>
      </c>
      <c r="E502" s="180"/>
      <c r="F502" s="180">
        <v>2000</v>
      </c>
      <c r="G502" s="183"/>
      <c r="H502" s="180"/>
      <c r="I502" s="198">
        <f t="shared" si="18"/>
        <v>2000</v>
      </c>
      <c r="J502" s="183">
        <v>900</v>
      </c>
      <c r="K502" s="183"/>
      <c r="L502" s="183"/>
      <c r="M502" s="183"/>
      <c r="N502" s="199">
        <f t="shared" si="19"/>
        <v>900</v>
      </c>
      <c r="O502" s="200">
        <f t="shared" si="20"/>
        <v>2900</v>
      </c>
      <c r="P502" s="180">
        <v>2.5</v>
      </c>
    </row>
    <row r="503" spans="1:16" x14ac:dyDescent="0.25">
      <c r="A503" s="862"/>
      <c r="B503" s="865"/>
      <c r="C503" s="93" t="s">
        <v>426</v>
      </c>
      <c r="D503" s="180" t="s">
        <v>37</v>
      </c>
      <c r="E503" s="180"/>
      <c r="F503" s="180"/>
      <c r="G503" s="183"/>
      <c r="H503" s="180"/>
      <c r="I503" s="198">
        <f t="shared" si="18"/>
        <v>0</v>
      </c>
      <c r="J503" s="183"/>
      <c r="K503" s="183"/>
      <c r="L503" s="183"/>
      <c r="M503" s="183"/>
      <c r="N503" s="199">
        <f t="shared" si="19"/>
        <v>0</v>
      </c>
      <c r="O503" s="200">
        <f t="shared" si="20"/>
        <v>0</v>
      </c>
      <c r="P503" s="180">
        <v>0.40699999999999997</v>
      </c>
    </row>
    <row r="504" spans="1:16" x14ac:dyDescent="0.25">
      <c r="A504" s="862"/>
      <c r="B504" s="865"/>
      <c r="C504" s="93" t="s">
        <v>427</v>
      </c>
      <c r="D504" s="180" t="s">
        <v>37</v>
      </c>
      <c r="E504" s="180"/>
      <c r="F504" s="180"/>
      <c r="G504" s="183"/>
      <c r="H504" s="180"/>
      <c r="I504" s="198">
        <f t="shared" si="18"/>
        <v>0</v>
      </c>
      <c r="J504" s="183"/>
      <c r="K504" s="183"/>
      <c r="L504" s="183"/>
      <c r="M504" s="183"/>
      <c r="N504" s="199">
        <f t="shared" si="19"/>
        <v>0</v>
      </c>
      <c r="O504" s="200">
        <f t="shared" si="20"/>
        <v>0</v>
      </c>
      <c r="P504" s="180">
        <v>0.55000000000000004</v>
      </c>
    </row>
    <row r="505" spans="1:16" x14ac:dyDescent="0.25">
      <c r="A505" s="862"/>
      <c r="B505" s="865"/>
      <c r="C505" s="97" t="s">
        <v>100</v>
      </c>
      <c r="D505" s="180" t="s">
        <v>37</v>
      </c>
      <c r="E505" s="180"/>
      <c r="F505" s="180">
        <v>600</v>
      </c>
      <c r="G505" s="183"/>
      <c r="H505" s="180"/>
      <c r="I505" s="198">
        <f t="shared" si="18"/>
        <v>600</v>
      </c>
      <c r="J505" s="183"/>
      <c r="K505" s="183"/>
      <c r="L505" s="183"/>
      <c r="M505" s="183"/>
      <c r="N505" s="199">
        <f t="shared" si="19"/>
        <v>0</v>
      </c>
      <c r="O505" s="200">
        <f t="shared" si="20"/>
        <v>600</v>
      </c>
      <c r="P505" s="180">
        <v>1.8</v>
      </c>
    </row>
    <row r="506" spans="1:16" x14ac:dyDescent="0.25">
      <c r="A506" s="862"/>
      <c r="B506" s="865"/>
      <c r="C506" s="99" t="s">
        <v>428</v>
      </c>
      <c r="D506" s="180" t="s">
        <v>37</v>
      </c>
      <c r="E506" s="180">
        <v>20</v>
      </c>
      <c r="F506" s="180"/>
      <c r="G506" s="183"/>
      <c r="H506" s="180"/>
      <c r="I506" s="198">
        <f t="shared" si="18"/>
        <v>20</v>
      </c>
      <c r="J506" s="183"/>
      <c r="K506" s="183"/>
      <c r="L506" s="183"/>
      <c r="M506" s="183"/>
      <c r="N506" s="199">
        <f t="shared" si="19"/>
        <v>0</v>
      </c>
      <c r="O506" s="200">
        <f t="shared" si="20"/>
        <v>20</v>
      </c>
      <c r="P506" s="180">
        <v>1.6</v>
      </c>
    </row>
    <row r="507" spans="1:16" x14ac:dyDescent="0.25">
      <c r="A507" s="862"/>
      <c r="B507" s="865"/>
      <c r="C507" s="97" t="s">
        <v>429</v>
      </c>
      <c r="D507" s="180" t="s">
        <v>37</v>
      </c>
      <c r="E507" s="180">
        <v>70</v>
      </c>
      <c r="F507" s="180"/>
      <c r="G507" s="183"/>
      <c r="H507" s="180"/>
      <c r="I507" s="198">
        <f t="shared" si="18"/>
        <v>70</v>
      </c>
      <c r="J507" s="183">
        <v>120</v>
      </c>
      <c r="K507" s="183"/>
      <c r="L507" s="183"/>
      <c r="M507" s="183"/>
      <c r="N507" s="199">
        <f t="shared" si="19"/>
        <v>120</v>
      </c>
      <c r="O507" s="200">
        <f t="shared" si="20"/>
        <v>190</v>
      </c>
      <c r="P507" s="180">
        <v>1.18</v>
      </c>
    </row>
    <row r="508" spans="1:16" x14ac:dyDescent="0.25">
      <c r="A508" s="862"/>
      <c r="B508" s="865"/>
      <c r="C508" s="97" t="s">
        <v>101</v>
      </c>
      <c r="D508" s="180" t="s">
        <v>37</v>
      </c>
      <c r="E508" s="180">
        <v>40</v>
      </c>
      <c r="F508" s="180">
        <v>600</v>
      </c>
      <c r="G508" s="183"/>
      <c r="H508" s="180"/>
      <c r="I508" s="198">
        <f t="shared" si="18"/>
        <v>640</v>
      </c>
      <c r="J508" s="183">
        <v>120</v>
      </c>
      <c r="K508" s="183"/>
      <c r="L508" s="183"/>
      <c r="M508" s="183"/>
      <c r="N508" s="199">
        <f t="shared" si="19"/>
        <v>120</v>
      </c>
      <c r="O508" s="200">
        <f t="shared" si="20"/>
        <v>760</v>
      </c>
      <c r="P508" s="180">
        <v>1.1259999999999999</v>
      </c>
    </row>
    <row r="509" spans="1:16" x14ac:dyDescent="0.25">
      <c r="A509" s="862"/>
      <c r="B509" s="865"/>
      <c r="C509" s="97" t="s">
        <v>430</v>
      </c>
      <c r="D509" s="180" t="s">
        <v>37</v>
      </c>
      <c r="E509" s="180">
        <v>70</v>
      </c>
      <c r="F509" s="180"/>
      <c r="G509" s="183"/>
      <c r="H509" s="180"/>
      <c r="I509" s="198">
        <f t="shared" si="18"/>
        <v>70</v>
      </c>
      <c r="J509" s="183">
        <v>120</v>
      </c>
      <c r="K509" s="183"/>
      <c r="L509" s="183"/>
      <c r="M509" s="183"/>
      <c r="N509" s="199">
        <f t="shared" si="19"/>
        <v>120</v>
      </c>
      <c r="O509" s="200">
        <f t="shared" si="20"/>
        <v>190</v>
      </c>
      <c r="P509" s="180">
        <v>1.38</v>
      </c>
    </row>
    <row r="510" spans="1:16" x14ac:dyDescent="0.25">
      <c r="A510" s="862"/>
      <c r="B510" s="865"/>
      <c r="C510" s="97" t="s">
        <v>102</v>
      </c>
      <c r="D510" s="180" t="s">
        <v>37</v>
      </c>
      <c r="E510" s="180"/>
      <c r="F510" s="180">
        <v>600</v>
      </c>
      <c r="G510" s="183"/>
      <c r="H510" s="180"/>
      <c r="I510" s="198">
        <f t="shared" si="18"/>
        <v>600</v>
      </c>
      <c r="J510" s="183"/>
      <c r="K510" s="183"/>
      <c r="L510" s="183"/>
      <c r="M510" s="183"/>
      <c r="N510" s="199">
        <f t="shared" si="19"/>
        <v>0</v>
      </c>
      <c r="O510" s="200">
        <f t="shared" si="20"/>
        <v>600</v>
      </c>
      <c r="P510" s="180">
        <v>0.7</v>
      </c>
    </row>
    <row r="511" spans="1:16" x14ac:dyDescent="0.25">
      <c r="A511" s="862"/>
      <c r="B511" s="865"/>
      <c r="C511" s="97" t="s">
        <v>103</v>
      </c>
      <c r="D511" s="180" t="s">
        <v>37</v>
      </c>
      <c r="E511" s="180">
        <v>100</v>
      </c>
      <c r="F511" s="180">
        <v>2000</v>
      </c>
      <c r="G511" s="183"/>
      <c r="H511" s="180"/>
      <c r="I511" s="198">
        <f t="shared" si="18"/>
        <v>2100</v>
      </c>
      <c r="J511" s="183">
        <v>300</v>
      </c>
      <c r="K511" s="183"/>
      <c r="L511" s="183"/>
      <c r="M511" s="183"/>
      <c r="N511" s="199">
        <f t="shared" si="19"/>
        <v>300</v>
      </c>
      <c r="O511" s="200">
        <f t="shared" si="20"/>
        <v>2400</v>
      </c>
      <c r="P511" s="180">
        <v>1.1499999999999999</v>
      </c>
    </row>
    <row r="512" spans="1:16" x14ac:dyDescent="0.25">
      <c r="A512" s="862"/>
      <c r="B512" s="865"/>
      <c r="C512" s="97" t="s">
        <v>104</v>
      </c>
      <c r="D512" s="180" t="s">
        <v>37</v>
      </c>
      <c r="E512" s="180">
        <v>100</v>
      </c>
      <c r="F512" s="180">
        <v>2000</v>
      </c>
      <c r="G512" s="183"/>
      <c r="H512" s="180"/>
      <c r="I512" s="198">
        <f t="shared" si="18"/>
        <v>2100</v>
      </c>
      <c r="J512" s="183">
        <v>300</v>
      </c>
      <c r="K512" s="183"/>
      <c r="L512" s="183"/>
      <c r="M512" s="183"/>
      <c r="N512" s="199">
        <f t="shared" si="19"/>
        <v>300</v>
      </c>
      <c r="O512" s="200">
        <f t="shared" si="20"/>
        <v>2400</v>
      </c>
      <c r="P512" s="180">
        <v>1.45</v>
      </c>
    </row>
    <row r="513" spans="1:16" x14ac:dyDescent="0.25">
      <c r="A513" s="862"/>
      <c r="B513" s="865"/>
      <c r="C513" s="97" t="s">
        <v>105</v>
      </c>
      <c r="D513" s="180" t="s">
        <v>37</v>
      </c>
      <c r="E513" s="180">
        <v>500</v>
      </c>
      <c r="F513" s="180">
        <v>4000</v>
      </c>
      <c r="G513" s="183"/>
      <c r="H513" s="180"/>
      <c r="I513" s="198">
        <f t="shared" si="18"/>
        <v>4500</v>
      </c>
      <c r="J513" s="183">
        <v>1500</v>
      </c>
      <c r="K513" s="183"/>
      <c r="L513" s="183"/>
      <c r="M513" s="183"/>
      <c r="N513" s="199">
        <f t="shared" si="19"/>
        <v>1500</v>
      </c>
      <c r="O513" s="200">
        <f t="shared" si="20"/>
        <v>6000</v>
      </c>
      <c r="P513" s="180">
        <v>1.64</v>
      </c>
    </row>
    <row r="514" spans="1:16" x14ac:dyDescent="0.25">
      <c r="A514" s="863"/>
      <c r="B514" s="866"/>
      <c r="C514" s="97" t="s">
        <v>106</v>
      </c>
      <c r="D514" s="180" t="s">
        <v>37</v>
      </c>
      <c r="E514" s="180">
        <v>150</v>
      </c>
      <c r="F514" s="180">
        <v>216</v>
      </c>
      <c r="G514" s="183"/>
      <c r="H514" s="180"/>
      <c r="I514" s="198">
        <f t="shared" si="18"/>
        <v>366</v>
      </c>
      <c r="J514" s="183">
        <v>600</v>
      </c>
      <c r="K514" s="183"/>
      <c r="L514" s="183"/>
      <c r="M514" s="183"/>
      <c r="N514" s="199">
        <f t="shared" si="19"/>
        <v>600</v>
      </c>
      <c r="O514" s="200">
        <f t="shared" si="20"/>
        <v>966</v>
      </c>
      <c r="P514" s="180">
        <v>4.03</v>
      </c>
    </row>
    <row r="515" spans="1:16" x14ac:dyDescent="0.25">
      <c r="A515" s="861">
        <v>31</v>
      </c>
      <c r="B515" s="864" t="s">
        <v>1444</v>
      </c>
      <c r="C515" s="97" t="s">
        <v>64</v>
      </c>
      <c r="D515" s="180" t="s">
        <v>37</v>
      </c>
      <c r="E515" s="183"/>
      <c r="F515" s="180">
        <v>90</v>
      </c>
      <c r="G515" s="183"/>
      <c r="H515" s="183"/>
      <c r="I515" s="198">
        <f>E515+F515+G515+H515</f>
        <v>90</v>
      </c>
      <c r="J515" s="183"/>
      <c r="K515" s="183"/>
      <c r="L515" s="183"/>
      <c r="M515" s="183"/>
      <c r="N515" s="199">
        <f>J515+K515+L515+M515</f>
        <v>0</v>
      </c>
      <c r="O515" s="200">
        <f>I515+N515</f>
        <v>90</v>
      </c>
      <c r="P515" s="180">
        <v>198.65</v>
      </c>
    </row>
    <row r="516" spans="1:16" x14ac:dyDescent="0.25">
      <c r="A516" s="862"/>
      <c r="B516" s="865"/>
      <c r="C516" s="97" t="s">
        <v>787</v>
      </c>
      <c r="D516" s="180" t="s">
        <v>37</v>
      </c>
      <c r="E516" s="119">
        <v>650</v>
      </c>
      <c r="F516" s="180"/>
      <c r="G516" s="183"/>
      <c r="H516" s="183"/>
      <c r="I516" s="198">
        <f>E516+F516+G516+H516</f>
        <v>650</v>
      </c>
      <c r="J516" s="183">
        <v>2500</v>
      </c>
      <c r="K516" s="183"/>
      <c r="L516" s="183"/>
      <c r="M516" s="183"/>
      <c r="N516" s="199">
        <f>J516+K516+L516+M516</f>
        <v>2500</v>
      </c>
      <c r="O516" s="200">
        <f>I516+N516</f>
        <v>3150</v>
      </c>
      <c r="P516" s="180">
        <v>3.91</v>
      </c>
    </row>
    <row r="517" spans="1:16" x14ac:dyDescent="0.25">
      <c r="A517" s="862"/>
      <c r="B517" s="865"/>
      <c r="C517" s="97" t="s">
        <v>148</v>
      </c>
      <c r="D517" s="180" t="s">
        <v>37</v>
      </c>
      <c r="E517" s="183"/>
      <c r="F517" s="180">
        <v>16</v>
      </c>
      <c r="G517" s="183"/>
      <c r="H517" s="183"/>
      <c r="I517" s="198">
        <f>E517+F517+G517+H517</f>
        <v>16</v>
      </c>
      <c r="J517" s="183">
        <v>16</v>
      </c>
      <c r="K517" s="183"/>
      <c r="L517" s="183"/>
      <c r="M517" s="183"/>
      <c r="N517" s="199">
        <f>J517+K517+L517+M517</f>
        <v>16</v>
      </c>
      <c r="O517" s="200">
        <f>I517+N517</f>
        <v>32</v>
      </c>
      <c r="P517" s="180">
        <v>65.180000000000007</v>
      </c>
    </row>
    <row r="518" spans="1:16" ht="52.5" customHeight="1" x14ac:dyDescent="0.25">
      <c r="A518" s="863"/>
      <c r="B518" s="866"/>
      <c r="C518" s="97" t="s">
        <v>1445</v>
      </c>
      <c r="D518" s="180" t="s">
        <v>37</v>
      </c>
      <c r="E518" s="183">
        <v>2</v>
      </c>
      <c r="F518" s="183"/>
      <c r="G518" s="183"/>
      <c r="H518" s="183"/>
      <c r="I518" s="198">
        <f>E518+F518+G518+H518</f>
        <v>2</v>
      </c>
      <c r="J518" s="183">
        <v>8</v>
      </c>
      <c r="K518" s="183"/>
      <c r="L518" s="183"/>
      <c r="M518" s="183"/>
      <c r="N518" s="199">
        <f>J518+K518+L518+M518</f>
        <v>8</v>
      </c>
      <c r="O518" s="200">
        <f>I518+N518</f>
        <v>10</v>
      </c>
      <c r="P518" s="180">
        <v>2500</v>
      </c>
    </row>
    <row r="519" spans="1:16" x14ac:dyDescent="0.25">
      <c r="A519" s="861">
        <v>32</v>
      </c>
      <c r="B519" s="864" t="s">
        <v>14</v>
      </c>
      <c r="C519" s="97" t="s">
        <v>87</v>
      </c>
      <c r="D519" s="180" t="s">
        <v>37</v>
      </c>
      <c r="E519" s="180">
        <v>30</v>
      </c>
      <c r="F519" s="183">
        <v>40</v>
      </c>
      <c r="G519" s="183"/>
      <c r="H519" s="180"/>
      <c r="I519" s="198">
        <f t="shared" si="18"/>
        <v>70</v>
      </c>
      <c r="J519" s="183">
        <v>50</v>
      </c>
      <c r="K519" s="183"/>
      <c r="L519" s="183"/>
      <c r="M519" s="183"/>
      <c r="N519" s="199">
        <f t="shared" si="19"/>
        <v>50</v>
      </c>
      <c r="O519" s="200">
        <f t="shared" si="20"/>
        <v>120</v>
      </c>
      <c r="P519" s="180">
        <v>17.5</v>
      </c>
    </row>
    <row r="520" spans="1:16" x14ac:dyDescent="0.25">
      <c r="A520" s="862"/>
      <c r="B520" s="865"/>
      <c r="C520" s="97" t="s">
        <v>86</v>
      </c>
      <c r="D520" s="180" t="s">
        <v>37</v>
      </c>
      <c r="E520" s="180">
        <v>30</v>
      </c>
      <c r="F520" s="183">
        <v>40</v>
      </c>
      <c r="G520" s="183"/>
      <c r="H520" s="180"/>
      <c r="I520" s="198">
        <f t="shared" si="18"/>
        <v>70</v>
      </c>
      <c r="J520" s="183">
        <v>50</v>
      </c>
      <c r="K520" s="183"/>
      <c r="L520" s="183"/>
      <c r="M520" s="183"/>
      <c r="N520" s="199">
        <f t="shared" si="19"/>
        <v>50</v>
      </c>
      <c r="O520" s="200">
        <f t="shared" si="20"/>
        <v>120</v>
      </c>
      <c r="P520" s="180">
        <v>17.5</v>
      </c>
    </row>
    <row r="521" spans="1:16" x14ac:dyDescent="0.25">
      <c r="A521" s="862"/>
      <c r="B521" s="865"/>
      <c r="C521" s="97" t="s">
        <v>88</v>
      </c>
      <c r="D521" s="180" t="s">
        <v>37</v>
      </c>
      <c r="E521" s="180">
        <v>40</v>
      </c>
      <c r="F521" s="183">
        <v>12</v>
      </c>
      <c r="G521" s="183"/>
      <c r="H521" s="180"/>
      <c r="I521" s="198">
        <f t="shared" si="18"/>
        <v>52</v>
      </c>
      <c r="J521" s="183">
        <v>60</v>
      </c>
      <c r="K521" s="183"/>
      <c r="L521" s="183"/>
      <c r="M521" s="183"/>
      <c r="N521" s="199">
        <f t="shared" si="19"/>
        <v>60</v>
      </c>
      <c r="O521" s="200">
        <f t="shared" si="20"/>
        <v>112</v>
      </c>
      <c r="P521" s="180">
        <v>37.4</v>
      </c>
    </row>
    <row r="522" spans="1:16" x14ac:dyDescent="0.25">
      <c r="A522" s="862"/>
      <c r="B522" s="865"/>
      <c r="C522" s="97" t="s">
        <v>1611</v>
      </c>
      <c r="D522" s="180" t="s">
        <v>37</v>
      </c>
      <c r="E522" s="180">
        <v>2</v>
      </c>
      <c r="F522" s="183"/>
      <c r="G522" s="183"/>
      <c r="H522" s="180"/>
      <c r="I522" s="198">
        <f t="shared" si="18"/>
        <v>2</v>
      </c>
      <c r="J522" s="183">
        <v>3</v>
      </c>
      <c r="K522" s="183"/>
      <c r="L522" s="183"/>
      <c r="M522" s="183"/>
      <c r="N522" s="199">
        <f t="shared" si="19"/>
        <v>3</v>
      </c>
      <c r="O522" s="200">
        <f t="shared" si="20"/>
        <v>5</v>
      </c>
      <c r="P522" s="180">
        <v>98.26</v>
      </c>
    </row>
    <row r="523" spans="1:16" x14ac:dyDescent="0.25">
      <c r="A523" s="862"/>
      <c r="B523" s="865"/>
      <c r="C523" s="97" t="s">
        <v>1612</v>
      </c>
      <c r="D523" s="180" t="s">
        <v>37</v>
      </c>
      <c r="E523" s="180">
        <v>3</v>
      </c>
      <c r="F523" s="183"/>
      <c r="G523" s="183"/>
      <c r="H523" s="180"/>
      <c r="I523" s="198">
        <f t="shared" si="18"/>
        <v>3</v>
      </c>
      <c r="J523" s="183">
        <v>60</v>
      </c>
      <c r="K523" s="183"/>
      <c r="L523" s="183"/>
      <c r="M523" s="183"/>
      <c r="N523" s="199">
        <f t="shared" si="19"/>
        <v>60</v>
      </c>
      <c r="O523" s="200">
        <f t="shared" si="20"/>
        <v>63</v>
      </c>
      <c r="P523" s="180">
        <v>12.2</v>
      </c>
    </row>
    <row r="524" spans="1:16" x14ac:dyDescent="0.25">
      <c r="A524" s="862"/>
      <c r="B524" s="865"/>
      <c r="C524" s="97" t="s">
        <v>1613</v>
      </c>
      <c r="D524" s="180" t="s">
        <v>37</v>
      </c>
      <c r="E524" s="180">
        <v>3</v>
      </c>
      <c r="F524" s="183"/>
      <c r="G524" s="183"/>
      <c r="H524" s="180"/>
      <c r="I524" s="198">
        <f t="shared" si="18"/>
        <v>3</v>
      </c>
      <c r="J524" s="183">
        <v>25</v>
      </c>
      <c r="K524" s="183"/>
      <c r="L524" s="183"/>
      <c r="M524" s="183"/>
      <c r="N524" s="199">
        <f t="shared" si="19"/>
        <v>25</v>
      </c>
      <c r="O524" s="200">
        <f t="shared" si="20"/>
        <v>28</v>
      </c>
      <c r="P524" s="180">
        <v>20.100000000000001</v>
      </c>
    </row>
    <row r="525" spans="1:16" x14ac:dyDescent="0.25">
      <c r="A525" s="862"/>
      <c r="B525" s="865"/>
      <c r="C525" s="97" t="s">
        <v>1614</v>
      </c>
      <c r="D525" s="180" t="s">
        <v>37</v>
      </c>
      <c r="E525" s="180">
        <v>3</v>
      </c>
      <c r="F525" s="183"/>
      <c r="G525" s="183"/>
      <c r="H525" s="180"/>
      <c r="I525" s="198">
        <f t="shared" si="18"/>
        <v>3</v>
      </c>
      <c r="J525" s="183">
        <v>10</v>
      </c>
      <c r="K525" s="183"/>
      <c r="L525" s="183"/>
      <c r="M525" s="183"/>
      <c r="N525" s="199">
        <f t="shared" si="19"/>
        <v>10</v>
      </c>
      <c r="O525" s="200">
        <f t="shared" si="20"/>
        <v>13</v>
      </c>
      <c r="P525" s="180">
        <v>20.02</v>
      </c>
    </row>
    <row r="526" spans="1:16" x14ac:dyDescent="0.25">
      <c r="A526" s="862"/>
      <c r="B526" s="865"/>
      <c r="C526" s="97" t="s">
        <v>1615</v>
      </c>
      <c r="D526" s="180" t="s">
        <v>37</v>
      </c>
      <c r="E526" s="180">
        <v>8</v>
      </c>
      <c r="F526" s="183"/>
      <c r="G526" s="183"/>
      <c r="H526" s="180"/>
      <c r="I526" s="198">
        <f t="shared" si="18"/>
        <v>8</v>
      </c>
      <c r="J526" s="183">
        <v>8</v>
      </c>
      <c r="K526" s="183"/>
      <c r="L526" s="183"/>
      <c r="M526" s="183"/>
      <c r="N526" s="199">
        <f t="shared" si="19"/>
        <v>8</v>
      </c>
      <c r="O526" s="200">
        <f t="shared" si="20"/>
        <v>16</v>
      </c>
      <c r="P526" s="180">
        <v>125.81</v>
      </c>
    </row>
    <row r="527" spans="1:16" x14ac:dyDescent="0.25">
      <c r="A527" s="862"/>
      <c r="B527" s="865"/>
      <c r="C527" s="97" t="s">
        <v>1616</v>
      </c>
      <c r="D527" s="180" t="s">
        <v>37</v>
      </c>
      <c r="E527" s="180">
        <v>15</v>
      </c>
      <c r="F527" s="183"/>
      <c r="G527" s="183"/>
      <c r="H527" s="180"/>
      <c r="I527" s="198">
        <f t="shared" si="18"/>
        <v>15</v>
      </c>
      <c r="J527" s="183">
        <v>15</v>
      </c>
      <c r="K527" s="183"/>
      <c r="L527" s="183"/>
      <c r="M527" s="183"/>
      <c r="N527" s="199">
        <f t="shared" si="19"/>
        <v>15</v>
      </c>
      <c r="O527" s="200">
        <f t="shared" si="20"/>
        <v>30</v>
      </c>
      <c r="P527" s="180">
        <v>43.68</v>
      </c>
    </row>
    <row r="528" spans="1:16" x14ac:dyDescent="0.25">
      <c r="A528" s="862"/>
      <c r="B528" s="865"/>
      <c r="C528" s="97" t="s">
        <v>1617</v>
      </c>
      <c r="D528" s="180" t="s">
        <v>37</v>
      </c>
      <c r="E528" s="180">
        <v>20</v>
      </c>
      <c r="F528" s="183"/>
      <c r="G528" s="183"/>
      <c r="H528" s="180"/>
      <c r="I528" s="198">
        <f t="shared" si="18"/>
        <v>20</v>
      </c>
      <c r="J528" s="183">
        <v>20</v>
      </c>
      <c r="K528" s="183"/>
      <c r="L528" s="183"/>
      <c r="M528" s="183"/>
      <c r="N528" s="199">
        <f t="shared" si="19"/>
        <v>20</v>
      </c>
      <c r="O528" s="200">
        <f t="shared" si="20"/>
        <v>40</v>
      </c>
      <c r="P528" s="180">
        <v>22.4</v>
      </c>
    </row>
    <row r="529" spans="1:16" x14ac:dyDescent="0.25">
      <c r="A529" s="862"/>
      <c r="B529" s="865"/>
      <c r="C529" s="97" t="s">
        <v>1618</v>
      </c>
      <c r="D529" s="180" t="s">
        <v>37</v>
      </c>
      <c r="E529" s="180"/>
      <c r="F529" s="183"/>
      <c r="G529" s="183"/>
      <c r="H529" s="180"/>
      <c r="I529" s="198">
        <f t="shared" si="18"/>
        <v>0</v>
      </c>
      <c r="J529" s="183">
        <v>15</v>
      </c>
      <c r="K529" s="183"/>
      <c r="L529" s="183"/>
      <c r="M529" s="183"/>
      <c r="N529" s="199">
        <f t="shared" si="19"/>
        <v>15</v>
      </c>
      <c r="O529" s="200">
        <f t="shared" si="20"/>
        <v>15</v>
      </c>
      <c r="P529" s="180">
        <v>16.55</v>
      </c>
    </row>
    <row r="530" spans="1:16" x14ac:dyDescent="0.25">
      <c r="A530" s="862"/>
      <c r="B530" s="865"/>
      <c r="C530" s="97" t="s">
        <v>1619</v>
      </c>
      <c r="D530" s="180" t="s">
        <v>37</v>
      </c>
      <c r="E530" s="180">
        <v>30</v>
      </c>
      <c r="F530" s="183">
        <v>28</v>
      </c>
      <c r="G530" s="183"/>
      <c r="H530" s="180"/>
      <c r="I530" s="198">
        <f t="shared" si="18"/>
        <v>58</v>
      </c>
      <c r="J530" s="183">
        <v>30</v>
      </c>
      <c r="K530" s="183"/>
      <c r="L530" s="183"/>
      <c r="M530" s="183"/>
      <c r="N530" s="199">
        <f t="shared" si="19"/>
        <v>30</v>
      </c>
      <c r="O530" s="200">
        <f t="shared" si="20"/>
        <v>88</v>
      </c>
      <c r="P530" s="180">
        <v>17.5</v>
      </c>
    </row>
    <row r="531" spans="1:16" x14ac:dyDescent="0.25">
      <c r="A531" s="862"/>
      <c r="B531" s="865"/>
      <c r="C531" s="97" t="s">
        <v>1620</v>
      </c>
      <c r="D531" s="180" t="s">
        <v>37</v>
      </c>
      <c r="E531" s="180">
        <v>20</v>
      </c>
      <c r="F531" s="183"/>
      <c r="G531" s="183"/>
      <c r="H531" s="180"/>
      <c r="I531" s="198">
        <f t="shared" si="18"/>
        <v>20</v>
      </c>
      <c r="J531" s="183">
        <v>30</v>
      </c>
      <c r="K531" s="183"/>
      <c r="L531" s="183"/>
      <c r="M531" s="183"/>
      <c r="N531" s="199">
        <f t="shared" si="19"/>
        <v>30</v>
      </c>
      <c r="O531" s="200">
        <f t="shared" si="20"/>
        <v>50</v>
      </c>
      <c r="P531" s="180">
        <v>26</v>
      </c>
    </row>
    <row r="532" spans="1:16" x14ac:dyDescent="0.25">
      <c r="A532" s="862"/>
      <c r="B532" s="865"/>
      <c r="C532" s="97" t="s">
        <v>2168</v>
      </c>
      <c r="D532" s="180" t="s">
        <v>37</v>
      </c>
      <c r="E532" s="180">
        <v>20</v>
      </c>
      <c r="F532" s="183">
        <v>20</v>
      </c>
      <c r="G532" s="183"/>
      <c r="H532" s="180"/>
      <c r="I532" s="198">
        <f t="shared" si="18"/>
        <v>40</v>
      </c>
      <c r="J532" s="183">
        <v>42</v>
      </c>
      <c r="K532" s="183"/>
      <c r="L532" s="183"/>
      <c r="M532" s="183"/>
      <c r="N532" s="199">
        <f t="shared" si="19"/>
        <v>42</v>
      </c>
      <c r="O532" s="200">
        <f t="shared" si="20"/>
        <v>82</v>
      </c>
      <c r="P532" s="180">
        <v>18</v>
      </c>
    </row>
    <row r="533" spans="1:16" x14ac:dyDescent="0.25">
      <c r="A533" s="862"/>
      <c r="B533" s="865"/>
      <c r="C533" s="97" t="s">
        <v>162</v>
      </c>
      <c r="D533" s="180" t="s">
        <v>37</v>
      </c>
      <c r="E533" s="180">
        <v>20</v>
      </c>
      <c r="F533" s="183">
        <v>16</v>
      </c>
      <c r="G533" s="183"/>
      <c r="H533" s="180"/>
      <c r="I533" s="198">
        <f t="shared" si="18"/>
        <v>36</v>
      </c>
      <c r="J533" s="183">
        <v>20</v>
      </c>
      <c r="K533" s="183"/>
      <c r="L533" s="183"/>
      <c r="M533" s="183"/>
      <c r="N533" s="199">
        <f t="shared" si="19"/>
        <v>20</v>
      </c>
      <c r="O533" s="200">
        <f t="shared" si="20"/>
        <v>56</v>
      </c>
      <c r="P533" s="180">
        <v>21.3</v>
      </c>
    </row>
    <row r="534" spans="1:16" x14ac:dyDescent="0.25">
      <c r="A534" s="862"/>
      <c r="B534" s="865"/>
      <c r="C534" s="97" t="s">
        <v>557</v>
      </c>
      <c r="D534" s="180" t="s">
        <v>37</v>
      </c>
      <c r="E534" s="180"/>
      <c r="F534" s="183">
        <v>6</v>
      </c>
      <c r="G534" s="183">
        <v>10</v>
      </c>
      <c r="H534" s="180"/>
      <c r="I534" s="198">
        <f t="shared" si="18"/>
        <v>16</v>
      </c>
      <c r="J534" s="183"/>
      <c r="K534" s="183"/>
      <c r="L534" s="183"/>
      <c r="M534" s="183"/>
      <c r="N534" s="199">
        <f t="shared" si="19"/>
        <v>0</v>
      </c>
      <c r="O534" s="200">
        <f t="shared" si="20"/>
        <v>16</v>
      </c>
      <c r="P534" s="180">
        <v>64.930000000000007</v>
      </c>
    </row>
    <row r="535" spans="1:16" x14ac:dyDescent="0.25">
      <c r="A535" s="862"/>
      <c r="B535" s="865"/>
      <c r="C535" s="97" t="s">
        <v>1621</v>
      </c>
      <c r="D535" s="180" t="s">
        <v>37</v>
      </c>
      <c r="E535" s="180"/>
      <c r="F535" s="183"/>
      <c r="G535" s="183"/>
      <c r="H535" s="180"/>
      <c r="I535" s="198">
        <f t="shared" si="18"/>
        <v>0</v>
      </c>
      <c r="J535" s="183">
        <v>10</v>
      </c>
      <c r="K535" s="183"/>
      <c r="L535" s="183"/>
      <c r="M535" s="183"/>
      <c r="N535" s="199">
        <f t="shared" si="19"/>
        <v>10</v>
      </c>
      <c r="O535" s="200">
        <f t="shared" si="20"/>
        <v>10</v>
      </c>
      <c r="P535" s="180">
        <v>21.3</v>
      </c>
    </row>
    <row r="536" spans="1:16" x14ac:dyDescent="0.25">
      <c r="A536" s="863"/>
      <c r="B536" s="866"/>
      <c r="C536" s="97" t="s">
        <v>2169</v>
      </c>
      <c r="D536" s="180" t="s">
        <v>37</v>
      </c>
      <c r="E536" s="180"/>
      <c r="F536" s="183"/>
      <c r="G536" s="183"/>
      <c r="H536" s="180"/>
      <c r="I536" s="198">
        <f t="shared" si="18"/>
        <v>0</v>
      </c>
      <c r="J536" s="183"/>
      <c r="K536" s="183"/>
      <c r="L536" s="183"/>
      <c r="M536" s="183"/>
      <c r="N536" s="199">
        <f t="shared" si="19"/>
        <v>0</v>
      </c>
      <c r="O536" s="200">
        <f t="shared" si="20"/>
        <v>0</v>
      </c>
      <c r="P536" s="180">
        <v>24.65</v>
      </c>
    </row>
    <row r="537" spans="1:16" x14ac:dyDescent="0.25">
      <c r="A537" s="861">
        <v>33</v>
      </c>
      <c r="B537" s="864" t="s">
        <v>1622</v>
      </c>
      <c r="C537" s="93" t="s">
        <v>551</v>
      </c>
      <c r="D537" s="180" t="s">
        <v>37</v>
      </c>
      <c r="E537" s="180">
        <v>15</v>
      </c>
      <c r="F537" s="183"/>
      <c r="G537" s="183"/>
      <c r="H537" s="180"/>
      <c r="I537" s="198">
        <f t="shared" si="18"/>
        <v>15</v>
      </c>
      <c r="J537" s="183">
        <v>40</v>
      </c>
      <c r="K537" s="183"/>
      <c r="L537" s="183"/>
      <c r="M537" s="183"/>
      <c r="N537" s="199">
        <f t="shared" si="19"/>
        <v>40</v>
      </c>
      <c r="O537" s="200">
        <f t="shared" si="20"/>
        <v>55</v>
      </c>
      <c r="P537" s="180">
        <v>6.39</v>
      </c>
    </row>
    <row r="538" spans="1:16" x14ac:dyDescent="0.25">
      <c r="A538" s="862"/>
      <c r="B538" s="865"/>
      <c r="C538" s="93" t="s">
        <v>550</v>
      </c>
      <c r="D538" s="180" t="s">
        <v>37</v>
      </c>
      <c r="E538" s="180">
        <v>15</v>
      </c>
      <c r="F538" s="183"/>
      <c r="G538" s="183"/>
      <c r="H538" s="180"/>
      <c r="I538" s="198">
        <f t="shared" si="18"/>
        <v>15</v>
      </c>
      <c r="J538" s="183">
        <v>40</v>
      </c>
      <c r="K538" s="183"/>
      <c r="L538" s="183"/>
      <c r="M538" s="183"/>
      <c r="N538" s="199">
        <f t="shared" si="19"/>
        <v>40</v>
      </c>
      <c r="O538" s="200">
        <f t="shared" si="20"/>
        <v>55</v>
      </c>
      <c r="P538" s="180">
        <v>6.39</v>
      </c>
    </row>
    <row r="539" spans="1:16" x14ac:dyDescent="0.25">
      <c r="A539" s="862"/>
      <c r="B539" s="865"/>
      <c r="C539" s="93" t="s">
        <v>552</v>
      </c>
      <c r="D539" s="180" t="s">
        <v>37</v>
      </c>
      <c r="E539" s="180">
        <v>30</v>
      </c>
      <c r="F539" s="183"/>
      <c r="G539" s="183"/>
      <c r="H539" s="180"/>
      <c r="I539" s="198">
        <f t="shared" si="18"/>
        <v>30</v>
      </c>
      <c r="J539" s="183">
        <v>60</v>
      </c>
      <c r="K539" s="183"/>
      <c r="L539" s="183"/>
      <c r="M539" s="183"/>
      <c r="N539" s="199">
        <f t="shared" si="19"/>
        <v>60</v>
      </c>
      <c r="O539" s="200">
        <f t="shared" si="20"/>
        <v>90</v>
      </c>
      <c r="P539" s="180">
        <v>6.39</v>
      </c>
    </row>
    <row r="540" spans="1:16" x14ac:dyDescent="0.25">
      <c r="A540" s="862"/>
      <c r="B540" s="865"/>
      <c r="C540" s="93" t="s">
        <v>553</v>
      </c>
      <c r="D540" s="180" t="s">
        <v>37</v>
      </c>
      <c r="E540" s="180">
        <v>30</v>
      </c>
      <c r="F540" s="183"/>
      <c r="G540" s="183"/>
      <c r="H540" s="180"/>
      <c r="I540" s="198">
        <f t="shared" si="18"/>
        <v>30</v>
      </c>
      <c r="J540" s="183">
        <v>60</v>
      </c>
      <c r="K540" s="183"/>
      <c r="L540" s="183"/>
      <c r="M540" s="183"/>
      <c r="N540" s="199">
        <f t="shared" si="19"/>
        <v>60</v>
      </c>
      <c r="O540" s="200">
        <f t="shared" si="20"/>
        <v>90</v>
      </c>
      <c r="P540" s="180">
        <v>6.39</v>
      </c>
    </row>
    <row r="541" spans="1:16" x14ac:dyDescent="0.25">
      <c r="A541" s="862"/>
      <c r="B541" s="865"/>
      <c r="C541" s="93" t="s">
        <v>554</v>
      </c>
      <c r="D541" s="180" t="s">
        <v>37</v>
      </c>
      <c r="E541" s="180">
        <v>30</v>
      </c>
      <c r="F541" s="183"/>
      <c r="G541" s="183"/>
      <c r="H541" s="180"/>
      <c r="I541" s="198">
        <f t="shared" si="18"/>
        <v>30</v>
      </c>
      <c r="J541" s="183">
        <v>60</v>
      </c>
      <c r="K541" s="183"/>
      <c r="L541" s="183"/>
      <c r="M541" s="183"/>
      <c r="N541" s="199">
        <f t="shared" si="19"/>
        <v>60</v>
      </c>
      <c r="O541" s="200">
        <f t="shared" si="20"/>
        <v>90</v>
      </c>
      <c r="P541" s="180">
        <v>5.71</v>
      </c>
    </row>
    <row r="542" spans="1:16" x14ac:dyDescent="0.25">
      <c r="A542" s="863"/>
      <c r="B542" s="866"/>
      <c r="C542" s="93" t="s">
        <v>555</v>
      </c>
      <c r="D542" s="180" t="s">
        <v>37</v>
      </c>
      <c r="E542" s="180">
        <v>30</v>
      </c>
      <c r="F542" s="183"/>
      <c r="G542" s="183"/>
      <c r="H542" s="180"/>
      <c r="I542" s="198">
        <f t="shared" si="18"/>
        <v>30</v>
      </c>
      <c r="J542" s="183">
        <v>60</v>
      </c>
      <c r="K542" s="183"/>
      <c r="L542" s="183"/>
      <c r="M542" s="183"/>
      <c r="N542" s="199">
        <f t="shared" si="19"/>
        <v>60</v>
      </c>
      <c r="O542" s="200">
        <f t="shared" si="20"/>
        <v>90</v>
      </c>
      <c r="P542" s="180">
        <v>5</v>
      </c>
    </row>
    <row r="543" spans="1:16" x14ac:dyDescent="0.25">
      <c r="A543" s="861">
        <v>34</v>
      </c>
      <c r="B543" s="864" t="s">
        <v>606</v>
      </c>
      <c r="C543" s="97" t="s">
        <v>617</v>
      </c>
      <c r="D543" s="180" t="s">
        <v>112</v>
      </c>
      <c r="E543" s="180"/>
      <c r="F543" s="180"/>
      <c r="G543" s="180"/>
      <c r="H543" s="180"/>
      <c r="I543" s="198">
        <f t="shared" si="18"/>
        <v>0</v>
      </c>
      <c r="J543" s="183"/>
      <c r="K543" s="183"/>
      <c r="L543" s="183"/>
      <c r="M543" s="183"/>
      <c r="N543" s="199">
        <f t="shared" si="19"/>
        <v>0</v>
      </c>
      <c r="O543" s="200">
        <f t="shared" si="20"/>
        <v>0</v>
      </c>
      <c r="P543" s="180">
        <v>1.8360000000000001</v>
      </c>
    </row>
    <row r="544" spans="1:16" x14ac:dyDescent="0.25">
      <c r="A544" s="862"/>
      <c r="B544" s="865"/>
      <c r="C544" s="97" t="s">
        <v>109</v>
      </c>
      <c r="D544" s="180" t="s">
        <v>112</v>
      </c>
      <c r="E544" s="180">
        <v>60</v>
      </c>
      <c r="F544" s="180">
        <v>50</v>
      </c>
      <c r="G544" s="180">
        <v>20</v>
      </c>
      <c r="H544" s="180"/>
      <c r="I544" s="198">
        <f t="shared" si="18"/>
        <v>130</v>
      </c>
      <c r="J544" s="183">
        <v>100</v>
      </c>
      <c r="K544" s="183"/>
      <c r="L544" s="183">
        <v>50</v>
      </c>
      <c r="M544" s="183"/>
      <c r="N544" s="199">
        <f t="shared" si="19"/>
        <v>150</v>
      </c>
      <c r="O544" s="200">
        <f t="shared" si="20"/>
        <v>280</v>
      </c>
      <c r="P544" s="180">
        <v>2.0499999999999998</v>
      </c>
    </row>
    <row r="545" spans="1:16" x14ac:dyDescent="0.25">
      <c r="A545" s="862"/>
      <c r="B545" s="865"/>
      <c r="C545" s="97" t="s">
        <v>110</v>
      </c>
      <c r="D545" s="180" t="s">
        <v>112</v>
      </c>
      <c r="E545" s="180">
        <v>5</v>
      </c>
      <c r="F545" s="180">
        <v>20</v>
      </c>
      <c r="G545" s="180">
        <v>10</v>
      </c>
      <c r="H545" s="180"/>
      <c r="I545" s="198">
        <f t="shared" si="18"/>
        <v>35</v>
      </c>
      <c r="J545" s="183">
        <v>20</v>
      </c>
      <c r="K545" s="183"/>
      <c r="L545" s="183">
        <v>50</v>
      </c>
      <c r="M545" s="183"/>
      <c r="N545" s="199">
        <f t="shared" si="19"/>
        <v>70</v>
      </c>
      <c r="O545" s="200">
        <f t="shared" si="20"/>
        <v>105</v>
      </c>
      <c r="P545" s="180">
        <v>2.4700000000000002</v>
      </c>
    </row>
    <row r="546" spans="1:16" x14ac:dyDescent="0.25">
      <c r="A546" s="862"/>
      <c r="B546" s="865"/>
      <c r="C546" s="97" t="s">
        <v>616</v>
      </c>
      <c r="D546" s="180" t="s">
        <v>112</v>
      </c>
      <c r="E546" s="180"/>
      <c r="F546" s="180"/>
      <c r="G546" s="180"/>
      <c r="H546" s="180"/>
      <c r="I546" s="198">
        <f t="shared" si="18"/>
        <v>0</v>
      </c>
      <c r="J546" s="183"/>
      <c r="K546" s="183"/>
      <c r="L546" s="183"/>
      <c r="M546" s="183"/>
      <c r="N546" s="199">
        <f t="shared" si="19"/>
        <v>0</v>
      </c>
      <c r="O546" s="200">
        <f t="shared" si="20"/>
        <v>0</v>
      </c>
      <c r="P546" s="180">
        <v>2.5299999999999998</v>
      </c>
    </row>
    <row r="547" spans="1:16" x14ac:dyDescent="0.25">
      <c r="A547" s="862"/>
      <c r="B547" s="865"/>
      <c r="C547" s="97" t="s">
        <v>111</v>
      </c>
      <c r="D547" s="180" t="s">
        <v>112</v>
      </c>
      <c r="E547" s="180"/>
      <c r="F547" s="180">
        <v>20</v>
      </c>
      <c r="G547" s="180"/>
      <c r="H547" s="180"/>
      <c r="I547" s="198">
        <f t="shared" si="18"/>
        <v>20</v>
      </c>
      <c r="J547" s="183"/>
      <c r="K547" s="183"/>
      <c r="L547" s="183"/>
      <c r="M547" s="183"/>
      <c r="N547" s="199">
        <f t="shared" si="19"/>
        <v>0</v>
      </c>
      <c r="O547" s="200">
        <f t="shared" si="20"/>
        <v>20</v>
      </c>
      <c r="P547" s="180">
        <v>2.5760000000000001</v>
      </c>
    </row>
    <row r="548" spans="1:16" x14ac:dyDescent="0.25">
      <c r="A548" s="862"/>
      <c r="B548" s="865"/>
      <c r="C548" s="97" t="s">
        <v>615</v>
      </c>
      <c r="D548" s="180" t="s">
        <v>112</v>
      </c>
      <c r="E548" s="180"/>
      <c r="F548" s="180"/>
      <c r="G548" s="180">
        <v>20</v>
      </c>
      <c r="H548" s="180"/>
      <c r="I548" s="198">
        <f t="shared" si="18"/>
        <v>20</v>
      </c>
      <c r="J548" s="183"/>
      <c r="K548" s="183"/>
      <c r="L548" s="183">
        <v>50</v>
      </c>
      <c r="M548" s="183"/>
      <c r="N548" s="199">
        <f t="shared" si="19"/>
        <v>50</v>
      </c>
      <c r="O548" s="200">
        <f t="shared" si="20"/>
        <v>70</v>
      </c>
      <c r="P548" s="180">
        <v>8.4499999999999993</v>
      </c>
    </row>
    <row r="549" spans="1:16" x14ac:dyDescent="0.25">
      <c r="A549" s="862"/>
      <c r="B549" s="865"/>
      <c r="C549" s="92" t="s">
        <v>351</v>
      </c>
      <c r="D549" s="180" t="s">
        <v>37</v>
      </c>
      <c r="E549" s="180">
        <v>60</v>
      </c>
      <c r="F549" s="180"/>
      <c r="G549" s="180"/>
      <c r="H549" s="180"/>
      <c r="I549" s="198">
        <f t="shared" si="18"/>
        <v>60</v>
      </c>
      <c r="J549" s="183">
        <v>120</v>
      </c>
      <c r="K549" s="183"/>
      <c r="L549" s="183"/>
      <c r="M549" s="183"/>
      <c r="N549" s="199">
        <f t="shared" si="19"/>
        <v>120</v>
      </c>
      <c r="O549" s="200">
        <f t="shared" si="20"/>
        <v>180</v>
      </c>
      <c r="P549" s="180">
        <v>20.2</v>
      </c>
    </row>
    <row r="550" spans="1:16" x14ac:dyDescent="0.25">
      <c r="A550" s="862"/>
      <c r="B550" s="865"/>
      <c r="C550" s="92" t="s">
        <v>352</v>
      </c>
      <c r="D550" s="180" t="s">
        <v>37</v>
      </c>
      <c r="E550" s="180">
        <v>10</v>
      </c>
      <c r="F550" s="180"/>
      <c r="G550" s="180"/>
      <c r="H550" s="180"/>
      <c r="I550" s="198">
        <f t="shared" si="18"/>
        <v>10</v>
      </c>
      <c r="J550" s="183">
        <v>50</v>
      </c>
      <c r="K550" s="183"/>
      <c r="L550" s="183"/>
      <c r="M550" s="183"/>
      <c r="N550" s="199">
        <f t="shared" si="19"/>
        <v>50</v>
      </c>
      <c r="O550" s="200">
        <f t="shared" si="20"/>
        <v>60</v>
      </c>
      <c r="P550" s="180">
        <v>20.79</v>
      </c>
    </row>
    <row r="551" spans="1:16" x14ac:dyDescent="0.25">
      <c r="A551" s="862"/>
      <c r="B551" s="865"/>
      <c r="C551" s="97" t="s">
        <v>108</v>
      </c>
      <c r="D551" s="180" t="s">
        <v>37</v>
      </c>
      <c r="E551" s="180">
        <v>50</v>
      </c>
      <c r="F551" s="180">
        <v>40</v>
      </c>
      <c r="G551" s="180"/>
      <c r="H551" s="180"/>
      <c r="I551" s="198">
        <f t="shared" si="18"/>
        <v>90</v>
      </c>
      <c r="J551" s="183">
        <v>150</v>
      </c>
      <c r="K551" s="183"/>
      <c r="L551" s="183"/>
      <c r="M551" s="183"/>
      <c r="N551" s="199">
        <f t="shared" si="19"/>
        <v>150</v>
      </c>
      <c r="O551" s="200">
        <f t="shared" si="20"/>
        <v>240</v>
      </c>
      <c r="P551" s="180">
        <v>17</v>
      </c>
    </row>
    <row r="552" spans="1:16" x14ac:dyDescent="0.25">
      <c r="A552" s="862"/>
      <c r="B552" s="865"/>
      <c r="C552" s="92" t="s">
        <v>353</v>
      </c>
      <c r="D552" s="180" t="s">
        <v>37</v>
      </c>
      <c r="E552" s="119">
        <v>100</v>
      </c>
      <c r="F552" s="180"/>
      <c r="G552" s="180"/>
      <c r="H552" s="180"/>
      <c r="I552" s="198">
        <f t="shared" si="18"/>
        <v>100</v>
      </c>
      <c r="J552" s="183">
        <v>320</v>
      </c>
      <c r="K552" s="183"/>
      <c r="L552" s="183"/>
      <c r="M552" s="183"/>
      <c r="N552" s="199">
        <f t="shared" si="19"/>
        <v>320</v>
      </c>
      <c r="O552" s="200">
        <f t="shared" si="20"/>
        <v>420</v>
      </c>
      <c r="P552" s="180">
        <v>5.58</v>
      </c>
    </row>
    <row r="553" spans="1:16" x14ac:dyDescent="0.25">
      <c r="A553" s="862"/>
      <c r="B553" s="865"/>
      <c r="C553" s="92" t="s">
        <v>354</v>
      </c>
      <c r="D553" s="180" t="s">
        <v>37</v>
      </c>
      <c r="E553" s="180"/>
      <c r="F553" s="180"/>
      <c r="G553" s="180"/>
      <c r="H553" s="180"/>
      <c r="I553" s="198">
        <f t="shared" si="18"/>
        <v>0</v>
      </c>
      <c r="J553" s="183">
        <v>30</v>
      </c>
      <c r="K553" s="183"/>
      <c r="L553" s="183"/>
      <c r="M553" s="183"/>
      <c r="N553" s="199">
        <f t="shared" si="19"/>
        <v>30</v>
      </c>
      <c r="O553" s="200">
        <f t="shared" si="20"/>
        <v>30</v>
      </c>
      <c r="P553" s="180">
        <v>6.58</v>
      </c>
    </row>
    <row r="554" spans="1:16" x14ac:dyDescent="0.25">
      <c r="A554" s="862"/>
      <c r="B554" s="865"/>
      <c r="C554" s="97" t="s">
        <v>571</v>
      </c>
      <c r="D554" s="180" t="s">
        <v>37</v>
      </c>
      <c r="E554" s="180"/>
      <c r="F554" s="180"/>
      <c r="G554" s="180">
        <v>3</v>
      </c>
      <c r="H554" s="180"/>
      <c r="I554" s="198">
        <f t="shared" si="18"/>
        <v>3</v>
      </c>
      <c r="J554" s="183"/>
      <c r="K554" s="183"/>
      <c r="L554" s="183">
        <v>20</v>
      </c>
      <c r="M554" s="183"/>
      <c r="N554" s="199">
        <f t="shared" si="19"/>
        <v>20</v>
      </c>
      <c r="O554" s="200">
        <f t="shared" si="20"/>
        <v>23</v>
      </c>
      <c r="P554" s="180">
        <v>35</v>
      </c>
    </row>
    <row r="555" spans="1:16" x14ac:dyDescent="0.25">
      <c r="A555" s="862"/>
      <c r="B555" s="865"/>
      <c r="C555" s="93" t="s">
        <v>569</v>
      </c>
      <c r="D555" s="180" t="s">
        <v>37</v>
      </c>
      <c r="E555" s="180"/>
      <c r="F555" s="180"/>
      <c r="G555" s="180">
        <v>10</v>
      </c>
      <c r="H555" s="180"/>
      <c r="I555" s="198">
        <f t="shared" si="18"/>
        <v>10</v>
      </c>
      <c r="J555" s="183"/>
      <c r="K555" s="183"/>
      <c r="L555" s="183">
        <v>30</v>
      </c>
      <c r="M555" s="183"/>
      <c r="N555" s="199">
        <f t="shared" si="19"/>
        <v>30</v>
      </c>
      <c r="O555" s="200">
        <f t="shared" si="20"/>
        <v>40</v>
      </c>
      <c r="P555" s="152">
        <v>86.8</v>
      </c>
    </row>
    <row r="556" spans="1:16" x14ac:dyDescent="0.25">
      <c r="A556" s="862"/>
      <c r="B556" s="865"/>
      <c r="C556" s="93" t="s">
        <v>602</v>
      </c>
      <c r="D556" s="180" t="s">
        <v>112</v>
      </c>
      <c r="E556" s="180">
        <v>60</v>
      </c>
      <c r="F556" s="180"/>
      <c r="G556" s="180"/>
      <c r="H556" s="180"/>
      <c r="I556" s="198">
        <f t="shared" si="18"/>
        <v>60</v>
      </c>
      <c r="J556" s="183">
        <v>80</v>
      </c>
      <c r="K556" s="183"/>
      <c r="L556" s="183"/>
      <c r="M556" s="183"/>
      <c r="N556" s="199">
        <f t="shared" si="19"/>
        <v>80</v>
      </c>
      <c r="O556" s="200">
        <f t="shared" si="20"/>
        <v>140</v>
      </c>
      <c r="P556" s="152">
        <v>7.5</v>
      </c>
    </row>
    <row r="557" spans="1:16" ht="45" x14ac:dyDescent="0.25">
      <c r="A557" s="862"/>
      <c r="B557" s="865"/>
      <c r="C557" s="93" t="s">
        <v>1654</v>
      </c>
      <c r="D557" s="180" t="s">
        <v>112</v>
      </c>
      <c r="E557" s="119">
        <v>50</v>
      </c>
      <c r="F557" s="180"/>
      <c r="G557" s="180"/>
      <c r="H557" s="180"/>
      <c r="I557" s="198">
        <f t="shared" si="18"/>
        <v>50</v>
      </c>
      <c r="J557" s="183"/>
      <c r="K557" s="183"/>
      <c r="L557" s="183">
        <v>20</v>
      </c>
      <c r="M557" s="183"/>
      <c r="N557" s="199">
        <f t="shared" si="19"/>
        <v>20</v>
      </c>
      <c r="O557" s="200">
        <f t="shared" si="20"/>
        <v>70</v>
      </c>
      <c r="P557" s="152">
        <v>8.5</v>
      </c>
    </row>
    <row r="558" spans="1:16" x14ac:dyDescent="0.25">
      <c r="A558" s="862"/>
      <c r="B558" s="865"/>
      <c r="C558" s="93" t="s">
        <v>612</v>
      </c>
      <c r="D558" s="180" t="s">
        <v>112</v>
      </c>
      <c r="E558" s="180"/>
      <c r="F558" s="180"/>
      <c r="G558" s="180"/>
      <c r="H558" s="180"/>
      <c r="I558" s="198">
        <f t="shared" si="18"/>
        <v>0</v>
      </c>
      <c r="J558" s="183"/>
      <c r="K558" s="183"/>
      <c r="L558" s="183">
        <v>20</v>
      </c>
      <c r="M558" s="183"/>
      <c r="N558" s="199">
        <f t="shared" si="19"/>
        <v>20</v>
      </c>
      <c r="O558" s="200">
        <f t="shared" si="20"/>
        <v>20</v>
      </c>
      <c r="P558" s="152">
        <v>9.1999999999999993</v>
      </c>
    </row>
    <row r="559" spans="1:16" x14ac:dyDescent="0.25">
      <c r="A559" s="862"/>
      <c r="B559" s="865"/>
      <c r="C559" s="92" t="s">
        <v>802</v>
      </c>
      <c r="D559" s="180" t="s">
        <v>803</v>
      </c>
      <c r="E559" s="180"/>
      <c r="F559" s="180"/>
      <c r="G559" s="180"/>
      <c r="H559" s="180">
        <v>50</v>
      </c>
      <c r="I559" s="198">
        <f t="shared" si="18"/>
        <v>50</v>
      </c>
      <c r="J559" s="183"/>
      <c r="K559" s="183"/>
      <c r="L559" s="183"/>
      <c r="M559" s="183"/>
      <c r="N559" s="199">
        <f t="shared" si="19"/>
        <v>0</v>
      </c>
      <c r="O559" s="200">
        <f t="shared" si="20"/>
        <v>50</v>
      </c>
      <c r="P559" s="152">
        <v>1.34</v>
      </c>
    </row>
    <row r="560" spans="1:16" x14ac:dyDescent="0.25">
      <c r="A560" s="862"/>
      <c r="B560" s="865"/>
      <c r="C560" s="92" t="s">
        <v>804</v>
      </c>
      <c r="D560" s="180" t="s">
        <v>112</v>
      </c>
      <c r="E560" s="180"/>
      <c r="F560" s="180"/>
      <c r="G560" s="180"/>
      <c r="H560" s="180">
        <v>20</v>
      </c>
      <c r="I560" s="198">
        <f t="shared" si="18"/>
        <v>20</v>
      </c>
      <c r="J560" s="183"/>
      <c r="K560" s="183"/>
      <c r="L560" s="183"/>
      <c r="M560" s="183"/>
      <c r="N560" s="199">
        <f t="shared" si="19"/>
        <v>0</v>
      </c>
      <c r="O560" s="200">
        <f t="shared" si="20"/>
        <v>20</v>
      </c>
      <c r="P560" s="152">
        <v>3.76</v>
      </c>
    </row>
    <row r="561" spans="1:16" x14ac:dyDescent="0.25">
      <c r="A561" s="862"/>
      <c r="B561" s="865"/>
      <c r="C561" s="92" t="s">
        <v>805</v>
      </c>
      <c r="D561" s="180" t="s">
        <v>37</v>
      </c>
      <c r="E561" s="180"/>
      <c r="F561" s="180"/>
      <c r="G561" s="180"/>
      <c r="H561" s="180">
        <v>2</v>
      </c>
      <c r="I561" s="198">
        <f t="shared" si="18"/>
        <v>2</v>
      </c>
      <c r="J561" s="183"/>
      <c r="K561" s="183"/>
      <c r="L561" s="183"/>
      <c r="M561" s="183"/>
      <c r="N561" s="199">
        <f t="shared" si="19"/>
        <v>0</v>
      </c>
      <c r="O561" s="200">
        <f t="shared" si="20"/>
        <v>2</v>
      </c>
      <c r="P561" s="152">
        <v>2.89</v>
      </c>
    </row>
    <row r="562" spans="1:16" x14ac:dyDescent="0.25">
      <c r="A562" s="862"/>
      <c r="B562" s="865"/>
      <c r="C562" s="93" t="s">
        <v>613</v>
      </c>
      <c r="D562" s="180" t="s">
        <v>112</v>
      </c>
      <c r="E562" s="180"/>
      <c r="F562" s="180"/>
      <c r="G562" s="180"/>
      <c r="H562" s="180"/>
      <c r="I562" s="198">
        <f t="shared" si="18"/>
        <v>0</v>
      </c>
      <c r="J562" s="183"/>
      <c r="K562" s="183"/>
      <c r="L562" s="183">
        <v>3</v>
      </c>
      <c r="M562" s="183"/>
      <c r="N562" s="199">
        <f t="shared" si="19"/>
        <v>3</v>
      </c>
      <c r="O562" s="200">
        <f t="shared" si="20"/>
        <v>3</v>
      </c>
      <c r="P562" s="152">
        <v>56</v>
      </c>
    </row>
    <row r="563" spans="1:16" x14ac:dyDescent="0.25">
      <c r="A563" s="862"/>
      <c r="B563" s="865"/>
      <c r="C563" s="93" t="s">
        <v>610</v>
      </c>
      <c r="D563" s="180" t="s">
        <v>112</v>
      </c>
      <c r="E563" s="180"/>
      <c r="F563" s="180"/>
      <c r="G563" s="180"/>
      <c r="H563" s="180"/>
      <c r="I563" s="198">
        <f t="shared" si="18"/>
        <v>0</v>
      </c>
      <c r="J563" s="183"/>
      <c r="K563" s="183"/>
      <c r="L563" s="183"/>
      <c r="M563" s="183"/>
      <c r="N563" s="199">
        <f t="shared" si="19"/>
        <v>0</v>
      </c>
      <c r="O563" s="200">
        <f t="shared" si="20"/>
        <v>0</v>
      </c>
      <c r="P563" s="152">
        <v>2.99</v>
      </c>
    </row>
    <row r="564" spans="1:16" x14ac:dyDescent="0.25">
      <c r="A564" s="862"/>
      <c r="B564" s="865"/>
      <c r="C564" s="93" t="s">
        <v>2170</v>
      </c>
      <c r="D564" s="180" t="s">
        <v>112</v>
      </c>
      <c r="E564" s="180"/>
      <c r="F564" s="180"/>
      <c r="G564" s="180"/>
      <c r="H564" s="180"/>
      <c r="I564" s="198">
        <f t="shared" si="18"/>
        <v>0</v>
      </c>
      <c r="J564" s="183"/>
      <c r="K564" s="183"/>
      <c r="L564" s="183"/>
      <c r="M564" s="183"/>
      <c r="N564" s="199">
        <f t="shared" si="19"/>
        <v>0</v>
      </c>
      <c r="O564" s="200">
        <f t="shared" si="20"/>
        <v>0</v>
      </c>
      <c r="P564" s="152"/>
    </row>
    <row r="565" spans="1:16" x14ac:dyDescent="0.25">
      <c r="A565" s="862"/>
      <c r="B565" s="865"/>
      <c r="C565" s="93" t="s">
        <v>570</v>
      </c>
      <c r="D565" s="180" t="s">
        <v>37</v>
      </c>
      <c r="E565" s="180"/>
      <c r="F565" s="180"/>
      <c r="G565" s="180">
        <v>16</v>
      </c>
      <c r="H565" s="180"/>
      <c r="I565" s="198">
        <f t="shared" si="18"/>
        <v>16</v>
      </c>
      <c r="J565" s="183"/>
      <c r="K565" s="183"/>
      <c r="L565" s="183">
        <v>30</v>
      </c>
      <c r="M565" s="183"/>
      <c r="N565" s="199">
        <f t="shared" si="19"/>
        <v>30</v>
      </c>
      <c r="O565" s="200">
        <f t="shared" si="20"/>
        <v>46</v>
      </c>
      <c r="P565" s="152">
        <v>26</v>
      </c>
    </row>
    <row r="566" spans="1:16" x14ac:dyDescent="0.25">
      <c r="A566" s="863"/>
      <c r="B566" s="866"/>
      <c r="C566" s="97" t="s">
        <v>222</v>
      </c>
      <c r="D566" s="180" t="s">
        <v>37</v>
      </c>
      <c r="E566" s="180">
        <v>10</v>
      </c>
      <c r="F566" s="183">
        <v>16</v>
      </c>
      <c r="G566" s="180"/>
      <c r="H566" s="180"/>
      <c r="I566" s="198">
        <f t="shared" si="18"/>
        <v>26</v>
      </c>
      <c r="J566" s="183">
        <v>20</v>
      </c>
      <c r="K566" s="183"/>
      <c r="L566" s="183"/>
      <c r="M566" s="183"/>
      <c r="N566" s="199">
        <f t="shared" si="19"/>
        <v>20</v>
      </c>
      <c r="O566" s="200">
        <f t="shared" si="20"/>
        <v>46</v>
      </c>
      <c r="P566" s="152">
        <v>87</v>
      </c>
    </row>
    <row r="567" spans="1:16" ht="53.25" customHeight="1" x14ac:dyDescent="0.25">
      <c r="A567" s="861">
        <v>35</v>
      </c>
      <c r="B567" s="864" t="s">
        <v>15</v>
      </c>
      <c r="C567" s="97" t="s">
        <v>258</v>
      </c>
      <c r="D567" s="180" t="s">
        <v>37</v>
      </c>
      <c r="E567" s="180"/>
      <c r="F567" s="183"/>
      <c r="G567" s="183">
        <v>3</v>
      </c>
      <c r="H567" s="180"/>
      <c r="I567" s="198">
        <f t="shared" si="18"/>
        <v>3</v>
      </c>
      <c r="J567" s="183"/>
      <c r="K567" s="183"/>
      <c r="L567" s="183">
        <v>3</v>
      </c>
      <c r="M567" s="183"/>
      <c r="N567" s="199">
        <f t="shared" si="19"/>
        <v>3</v>
      </c>
      <c r="O567" s="154">
        <f t="shared" si="20"/>
        <v>6</v>
      </c>
      <c r="P567" s="152">
        <v>280</v>
      </c>
    </row>
    <row r="568" spans="1:16" ht="30" x14ac:dyDescent="0.25">
      <c r="A568" s="862"/>
      <c r="B568" s="865"/>
      <c r="C568" s="97" t="s">
        <v>259</v>
      </c>
      <c r="D568" s="180" t="s">
        <v>37</v>
      </c>
      <c r="E568" s="180"/>
      <c r="F568" s="183"/>
      <c r="G568" s="183">
        <v>5</v>
      </c>
      <c r="H568" s="180"/>
      <c r="I568" s="198">
        <f t="shared" si="18"/>
        <v>5</v>
      </c>
      <c r="J568" s="183">
        <v>3</v>
      </c>
      <c r="K568" s="183"/>
      <c r="L568" s="183">
        <v>5</v>
      </c>
      <c r="M568" s="183"/>
      <c r="N568" s="199">
        <f t="shared" si="19"/>
        <v>8</v>
      </c>
      <c r="O568" s="154">
        <f t="shared" si="20"/>
        <v>13</v>
      </c>
      <c r="P568" s="152">
        <v>83.6</v>
      </c>
    </row>
    <row r="569" spans="1:16" ht="30" x14ac:dyDescent="0.25">
      <c r="A569" s="862"/>
      <c r="B569" s="865"/>
      <c r="C569" s="97" t="s">
        <v>263</v>
      </c>
      <c r="D569" s="180" t="s">
        <v>37</v>
      </c>
      <c r="E569" s="180"/>
      <c r="F569" s="183"/>
      <c r="G569" s="183"/>
      <c r="H569" s="180"/>
      <c r="I569" s="198">
        <f t="shared" si="18"/>
        <v>0</v>
      </c>
      <c r="J569" s="183">
        <v>2</v>
      </c>
      <c r="K569" s="183"/>
      <c r="L569" s="183"/>
      <c r="M569" s="183"/>
      <c r="N569" s="199">
        <f t="shared" si="19"/>
        <v>2</v>
      </c>
      <c r="O569" s="154">
        <f t="shared" si="20"/>
        <v>2</v>
      </c>
      <c r="P569" s="152"/>
    </row>
    <row r="570" spans="1:16" ht="30" x14ac:dyDescent="0.25">
      <c r="A570" s="862"/>
      <c r="B570" s="865"/>
      <c r="C570" s="97" t="s">
        <v>257</v>
      </c>
      <c r="D570" s="180" t="s">
        <v>37</v>
      </c>
      <c r="E570" s="180"/>
      <c r="F570" s="183"/>
      <c r="G570" s="183">
        <v>6</v>
      </c>
      <c r="H570" s="180"/>
      <c r="I570" s="198">
        <f t="shared" si="18"/>
        <v>6</v>
      </c>
      <c r="J570" s="183"/>
      <c r="K570" s="183"/>
      <c r="L570" s="183">
        <v>3</v>
      </c>
      <c r="M570" s="183"/>
      <c r="N570" s="199">
        <f t="shared" si="19"/>
        <v>3</v>
      </c>
      <c r="O570" s="154">
        <f t="shared" si="20"/>
        <v>9</v>
      </c>
      <c r="P570" s="152">
        <v>350</v>
      </c>
    </row>
    <row r="571" spans="1:16" ht="30" x14ac:dyDescent="0.25">
      <c r="A571" s="862"/>
      <c r="B571" s="865"/>
      <c r="C571" s="97" t="s">
        <v>260</v>
      </c>
      <c r="D571" s="180" t="s">
        <v>37</v>
      </c>
      <c r="E571" s="180"/>
      <c r="F571" s="183"/>
      <c r="G571" s="183">
        <v>5</v>
      </c>
      <c r="H571" s="180"/>
      <c r="I571" s="198">
        <f t="shared" si="18"/>
        <v>5</v>
      </c>
      <c r="J571" s="183"/>
      <c r="K571" s="183"/>
      <c r="L571" s="183">
        <v>5</v>
      </c>
      <c r="M571" s="183"/>
      <c r="N571" s="199">
        <f t="shared" si="19"/>
        <v>5</v>
      </c>
      <c r="O571" s="154">
        <f t="shared" si="20"/>
        <v>10</v>
      </c>
      <c r="P571" s="152">
        <v>265</v>
      </c>
    </row>
    <row r="572" spans="1:16" ht="30" x14ac:dyDescent="0.25">
      <c r="A572" s="862"/>
      <c r="B572" s="865"/>
      <c r="C572" s="97" t="s">
        <v>261</v>
      </c>
      <c r="D572" s="180" t="s">
        <v>37</v>
      </c>
      <c r="E572" s="180"/>
      <c r="F572" s="183"/>
      <c r="G572" s="202">
        <v>10</v>
      </c>
      <c r="H572" s="180"/>
      <c r="I572" s="198">
        <f t="shared" si="18"/>
        <v>10</v>
      </c>
      <c r="J572" s="183"/>
      <c r="K572" s="183"/>
      <c r="L572" s="183"/>
      <c r="M572" s="183"/>
      <c r="N572" s="199">
        <f t="shared" si="19"/>
        <v>0</v>
      </c>
      <c r="O572" s="154">
        <f t="shared" si="20"/>
        <v>10</v>
      </c>
      <c r="P572" s="152">
        <v>27</v>
      </c>
    </row>
    <row r="573" spans="1:16" ht="30" x14ac:dyDescent="0.25">
      <c r="A573" s="862"/>
      <c r="B573" s="865"/>
      <c r="C573" s="97" t="s">
        <v>262</v>
      </c>
      <c r="D573" s="180" t="s">
        <v>37</v>
      </c>
      <c r="E573" s="180"/>
      <c r="F573" s="183"/>
      <c r="G573" s="183">
        <v>4</v>
      </c>
      <c r="H573" s="180"/>
      <c r="I573" s="198">
        <f t="shared" si="18"/>
        <v>4</v>
      </c>
      <c r="J573" s="183"/>
      <c r="K573" s="183"/>
      <c r="L573" s="183"/>
      <c r="M573" s="183"/>
      <c r="N573" s="199">
        <f t="shared" si="19"/>
        <v>0</v>
      </c>
      <c r="O573" s="154">
        <f t="shared" si="20"/>
        <v>4</v>
      </c>
      <c r="P573" s="152">
        <v>10.4</v>
      </c>
    </row>
    <row r="574" spans="1:16" x14ac:dyDescent="0.25">
      <c r="A574" s="863"/>
      <c r="B574" s="866"/>
      <c r="C574" s="97" t="s">
        <v>116</v>
      </c>
      <c r="D574" s="180" t="s">
        <v>37</v>
      </c>
      <c r="E574" s="180"/>
      <c r="F574" s="183"/>
      <c r="G574" s="183">
        <v>9</v>
      </c>
      <c r="H574" s="180"/>
      <c r="I574" s="198">
        <f t="shared" si="18"/>
        <v>9</v>
      </c>
      <c r="J574" s="183"/>
      <c r="K574" s="183"/>
      <c r="L574" s="183">
        <v>9</v>
      </c>
      <c r="M574" s="183"/>
      <c r="N574" s="199">
        <f t="shared" si="19"/>
        <v>9</v>
      </c>
      <c r="O574" s="154">
        <f t="shared" si="20"/>
        <v>18</v>
      </c>
      <c r="P574" s="152">
        <v>37.799999999999997</v>
      </c>
    </row>
    <row r="575" spans="1:16" ht="60" customHeight="1" x14ac:dyDescent="0.25">
      <c r="A575" s="861">
        <v>36</v>
      </c>
      <c r="B575" s="864" t="s">
        <v>1623</v>
      </c>
      <c r="C575" s="97" t="s">
        <v>1626</v>
      </c>
      <c r="D575" s="180" t="s">
        <v>37</v>
      </c>
      <c r="E575" s="180"/>
      <c r="F575" s="180">
        <v>5</v>
      </c>
      <c r="G575" s="183"/>
      <c r="H575" s="180"/>
      <c r="I575" s="198">
        <f t="shared" si="18"/>
        <v>5</v>
      </c>
      <c r="J575" s="183"/>
      <c r="K575" s="183"/>
      <c r="L575" s="183"/>
      <c r="M575" s="183"/>
      <c r="N575" s="199">
        <f t="shared" si="19"/>
        <v>0</v>
      </c>
      <c r="O575" s="200">
        <f t="shared" si="20"/>
        <v>5</v>
      </c>
      <c r="P575" s="152">
        <v>9.27</v>
      </c>
    </row>
    <row r="576" spans="1:16" x14ac:dyDescent="0.25">
      <c r="A576" s="862"/>
      <c r="B576" s="865"/>
      <c r="C576" s="97" t="s">
        <v>184</v>
      </c>
      <c r="D576" s="180" t="s">
        <v>37</v>
      </c>
      <c r="E576" s="180"/>
      <c r="F576" s="180">
        <v>5</v>
      </c>
      <c r="G576" s="183"/>
      <c r="H576" s="180"/>
      <c r="I576" s="198">
        <f t="shared" ref="I576:I639" si="21">E576+F576+G576+H576</f>
        <v>5</v>
      </c>
      <c r="J576" s="183"/>
      <c r="K576" s="183"/>
      <c r="L576" s="183"/>
      <c r="M576" s="183"/>
      <c r="N576" s="199">
        <f t="shared" ref="N576:N639" si="22">J576+K576+L576+M576</f>
        <v>0</v>
      </c>
      <c r="O576" s="200">
        <f t="shared" ref="O576:O639" si="23">I576+N576</f>
        <v>5</v>
      </c>
      <c r="P576" s="152">
        <v>1.95</v>
      </c>
    </row>
    <row r="577" spans="1:16" x14ac:dyDescent="0.25">
      <c r="A577" s="862"/>
      <c r="B577" s="865"/>
      <c r="C577" s="97" t="s">
        <v>476</v>
      </c>
      <c r="D577" s="180" t="s">
        <v>37</v>
      </c>
      <c r="E577" s="180"/>
      <c r="F577" s="180">
        <v>1</v>
      </c>
      <c r="G577" s="183"/>
      <c r="H577" s="180"/>
      <c r="I577" s="198">
        <f t="shared" si="21"/>
        <v>1</v>
      </c>
      <c r="J577" s="183"/>
      <c r="K577" s="183"/>
      <c r="L577" s="183"/>
      <c r="M577" s="183"/>
      <c r="N577" s="199">
        <f t="shared" si="22"/>
        <v>0</v>
      </c>
      <c r="O577" s="200">
        <f t="shared" si="23"/>
        <v>1</v>
      </c>
      <c r="P577" s="152">
        <v>150</v>
      </c>
    </row>
    <row r="578" spans="1:16" ht="30" x14ac:dyDescent="0.25">
      <c r="A578" s="862"/>
      <c r="B578" s="865"/>
      <c r="C578" s="97" t="s">
        <v>206</v>
      </c>
      <c r="D578" s="180" t="s">
        <v>37</v>
      </c>
      <c r="E578" s="180"/>
      <c r="F578" s="180" t="e">
        <f>SUM(#REF!:#REF!)</f>
        <v>#REF!</v>
      </c>
      <c r="G578" s="183"/>
      <c r="H578" s="180"/>
      <c r="I578" s="198" t="e">
        <f t="shared" si="21"/>
        <v>#REF!</v>
      </c>
      <c r="J578" s="183"/>
      <c r="K578" s="183"/>
      <c r="L578" s="183"/>
      <c r="M578" s="183"/>
      <c r="N578" s="199">
        <f t="shared" si="22"/>
        <v>0</v>
      </c>
      <c r="O578" s="200" t="e">
        <f t="shared" si="23"/>
        <v>#REF!</v>
      </c>
      <c r="P578" s="152">
        <v>5</v>
      </c>
    </row>
    <row r="579" spans="1:16" x14ac:dyDescent="0.25">
      <c r="A579" s="862"/>
      <c r="B579" s="865"/>
      <c r="C579" s="97" t="s">
        <v>474</v>
      </c>
      <c r="D579" s="180" t="s">
        <v>37</v>
      </c>
      <c r="E579" s="180"/>
      <c r="F579" s="180">
        <v>10</v>
      </c>
      <c r="G579" s="183"/>
      <c r="H579" s="180"/>
      <c r="I579" s="198">
        <f t="shared" si="21"/>
        <v>10</v>
      </c>
      <c r="J579" s="183"/>
      <c r="K579" s="183"/>
      <c r="L579" s="183"/>
      <c r="M579" s="183"/>
      <c r="N579" s="199">
        <f t="shared" si="22"/>
        <v>0</v>
      </c>
      <c r="O579" s="200">
        <f t="shared" si="23"/>
        <v>10</v>
      </c>
      <c r="P579" s="152">
        <v>2.5000000000000001E-2</v>
      </c>
    </row>
    <row r="580" spans="1:16" ht="30" x14ac:dyDescent="0.25">
      <c r="A580" s="862"/>
      <c r="B580" s="865"/>
      <c r="C580" s="97" t="s">
        <v>186</v>
      </c>
      <c r="D580" s="180" t="s">
        <v>37</v>
      </c>
      <c r="E580" s="180"/>
      <c r="F580" s="180" t="e">
        <f>SUM(#REF!:#REF!)</f>
        <v>#REF!</v>
      </c>
      <c r="G580" s="183"/>
      <c r="H580" s="180"/>
      <c r="I580" s="198" t="e">
        <f t="shared" si="21"/>
        <v>#REF!</v>
      </c>
      <c r="J580" s="183"/>
      <c r="K580" s="183"/>
      <c r="L580" s="183"/>
      <c r="M580" s="183"/>
      <c r="N580" s="199">
        <f t="shared" si="22"/>
        <v>0</v>
      </c>
      <c r="O580" s="200" t="e">
        <f t="shared" si="23"/>
        <v>#REF!</v>
      </c>
      <c r="P580" s="180">
        <v>5</v>
      </c>
    </row>
    <row r="581" spans="1:16" x14ac:dyDescent="0.25">
      <c r="A581" s="862"/>
      <c r="B581" s="865"/>
      <c r="C581" s="97" t="s">
        <v>458</v>
      </c>
      <c r="D581" s="180" t="s">
        <v>37</v>
      </c>
      <c r="E581" s="180"/>
      <c r="F581" s="180"/>
      <c r="G581" s="183">
        <v>10</v>
      </c>
      <c r="H581" s="180"/>
      <c r="I581" s="198">
        <f t="shared" si="21"/>
        <v>10</v>
      </c>
      <c r="J581" s="183"/>
      <c r="K581" s="183"/>
      <c r="L581" s="183">
        <v>10</v>
      </c>
      <c r="M581" s="183"/>
      <c r="N581" s="199">
        <f t="shared" si="22"/>
        <v>10</v>
      </c>
      <c r="O581" s="200">
        <f t="shared" si="23"/>
        <v>20</v>
      </c>
      <c r="P581" s="180">
        <v>8.5</v>
      </c>
    </row>
    <row r="582" spans="1:16" x14ac:dyDescent="0.25">
      <c r="A582" s="862"/>
      <c r="B582" s="865"/>
      <c r="C582" s="97" t="s">
        <v>187</v>
      </c>
      <c r="D582" s="180" t="s">
        <v>37</v>
      </c>
      <c r="E582" s="180"/>
      <c r="F582" s="180" t="e">
        <f>SUM(#REF!:#REF!)</f>
        <v>#REF!</v>
      </c>
      <c r="G582" s="183"/>
      <c r="H582" s="180"/>
      <c r="I582" s="198" t="e">
        <f t="shared" si="21"/>
        <v>#REF!</v>
      </c>
      <c r="J582" s="183"/>
      <c r="K582" s="183"/>
      <c r="L582" s="183"/>
      <c r="M582" s="183"/>
      <c r="N582" s="199">
        <f t="shared" si="22"/>
        <v>0</v>
      </c>
      <c r="O582" s="200" t="e">
        <f t="shared" si="23"/>
        <v>#REF!</v>
      </c>
      <c r="P582" s="152">
        <v>2.9</v>
      </c>
    </row>
    <row r="583" spans="1:16" x14ac:dyDescent="0.25">
      <c r="A583" s="862"/>
      <c r="B583" s="865"/>
      <c r="C583" s="97" t="s">
        <v>475</v>
      </c>
      <c r="D583" s="180" t="s">
        <v>37</v>
      </c>
      <c r="E583" s="180"/>
      <c r="F583" s="180">
        <v>10</v>
      </c>
      <c r="G583" s="183"/>
      <c r="H583" s="180"/>
      <c r="I583" s="198">
        <f t="shared" si="21"/>
        <v>10</v>
      </c>
      <c r="J583" s="183"/>
      <c r="K583" s="183"/>
      <c r="L583" s="183"/>
      <c r="M583" s="183"/>
      <c r="N583" s="199">
        <f t="shared" si="22"/>
        <v>0</v>
      </c>
      <c r="O583" s="200">
        <f t="shared" si="23"/>
        <v>10</v>
      </c>
      <c r="P583" s="180">
        <v>0.183</v>
      </c>
    </row>
    <row r="584" spans="1:16" x14ac:dyDescent="0.25">
      <c r="A584" s="862"/>
      <c r="B584" s="865"/>
      <c r="C584" s="97" t="s">
        <v>189</v>
      </c>
      <c r="D584" s="180" t="s">
        <v>37</v>
      </c>
      <c r="E584" s="180"/>
      <c r="F584" s="180" t="e">
        <f>SUM(#REF!:#REF!)</f>
        <v>#REF!</v>
      </c>
      <c r="G584" s="183"/>
      <c r="H584" s="180"/>
      <c r="I584" s="198" t="e">
        <f t="shared" si="21"/>
        <v>#REF!</v>
      </c>
      <c r="J584" s="183"/>
      <c r="K584" s="183"/>
      <c r="L584" s="183"/>
      <c r="M584" s="183"/>
      <c r="N584" s="199">
        <f t="shared" si="22"/>
        <v>0</v>
      </c>
      <c r="O584" s="200" t="e">
        <f t="shared" si="23"/>
        <v>#REF!</v>
      </c>
      <c r="P584" s="180">
        <v>26.75</v>
      </c>
    </row>
    <row r="585" spans="1:16" x14ac:dyDescent="0.25">
      <c r="A585" s="862"/>
      <c r="B585" s="865"/>
      <c r="C585" s="97" t="s">
        <v>185</v>
      </c>
      <c r="D585" s="180" t="s">
        <v>37</v>
      </c>
      <c r="E585" s="180"/>
      <c r="F585" s="180" t="e">
        <f>SUM(#REF!:#REF!)</f>
        <v>#REF!</v>
      </c>
      <c r="G585" s="183"/>
      <c r="H585" s="180"/>
      <c r="I585" s="198" t="e">
        <f t="shared" si="21"/>
        <v>#REF!</v>
      </c>
      <c r="J585" s="183"/>
      <c r="K585" s="183"/>
      <c r="L585" s="183"/>
      <c r="M585" s="183"/>
      <c r="N585" s="199">
        <f t="shared" si="22"/>
        <v>0</v>
      </c>
      <c r="O585" s="200" t="e">
        <f t="shared" si="23"/>
        <v>#REF!</v>
      </c>
      <c r="P585" s="180">
        <v>0.31</v>
      </c>
    </row>
    <row r="586" spans="1:16" x14ac:dyDescent="0.25">
      <c r="A586" s="862"/>
      <c r="B586" s="865"/>
      <c r="C586" s="97" t="s">
        <v>190</v>
      </c>
      <c r="D586" s="180" t="s">
        <v>37</v>
      </c>
      <c r="E586" s="180"/>
      <c r="F586" s="180" t="e">
        <f>SUM(#REF!:#REF!)</f>
        <v>#REF!</v>
      </c>
      <c r="G586" s="183"/>
      <c r="H586" s="180"/>
      <c r="I586" s="198" t="e">
        <f t="shared" si="21"/>
        <v>#REF!</v>
      </c>
      <c r="J586" s="183"/>
      <c r="K586" s="183"/>
      <c r="L586" s="183"/>
      <c r="M586" s="183"/>
      <c r="N586" s="199">
        <f t="shared" si="22"/>
        <v>0</v>
      </c>
      <c r="O586" s="200" t="e">
        <f t="shared" si="23"/>
        <v>#REF!</v>
      </c>
      <c r="P586" s="180">
        <v>1500</v>
      </c>
    </row>
    <row r="587" spans="1:16" x14ac:dyDescent="0.25">
      <c r="A587" s="862"/>
      <c r="B587" s="865"/>
      <c r="C587" s="97" t="s">
        <v>191</v>
      </c>
      <c r="D587" s="180" t="s">
        <v>37</v>
      </c>
      <c r="E587" s="180"/>
      <c r="F587" s="180" t="e">
        <f>SUM(#REF!:#REF!)</f>
        <v>#REF!</v>
      </c>
      <c r="G587" s="183"/>
      <c r="H587" s="180"/>
      <c r="I587" s="198" t="e">
        <f t="shared" si="21"/>
        <v>#REF!</v>
      </c>
      <c r="J587" s="183"/>
      <c r="K587" s="183"/>
      <c r="L587" s="183"/>
      <c r="M587" s="183"/>
      <c r="N587" s="199">
        <f t="shared" si="22"/>
        <v>0</v>
      </c>
      <c r="O587" s="200" t="e">
        <f t="shared" si="23"/>
        <v>#REF!</v>
      </c>
      <c r="P587" s="180">
        <v>1500</v>
      </c>
    </row>
    <row r="588" spans="1:16" ht="30" x14ac:dyDescent="0.25">
      <c r="A588" s="862"/>
      <c r="B588" s="865"/>
      <c r="C588" s="97" t="s">
        <v>198</v>
      </c>
      <c r="D588" s="180" t="s">
        <v>37</v>
      </c>
      <c r="E588" s="180"/>
      <c r="F588" s="180" t="e">
        <f>SUM(#REF!:#REF!)</f>
        <v>#REF!</v>
      </c>
      <c r="G588" s="183"/>
      <c r="H588" s="180"/>
      <c r="I588" s="198" t="e">
        <f t="shared" si="21"/>
        <v>#REF!</v>
      </c>
      <c r="J588" s="183"/>
      <c r="K588" s="183"/>
      <c r="L588" s="183"/>
      <c r="M588" s="183"/>
      <c r="N588" s="199">
        <f t="shared" si="22"/>
        <v>0</v>
      </c>
      <c r="O588" s="200" t="e">
        <f t="shared" si="23"/>
        <v>#REF!</v>
      </c>
      <c r="P588" s="180">
        <v>30</v>
      </c>
    </row>
    <row r="589" spans="1:16" x14ac:dyDescent="0.25">
      <c r="A589" s="862"/>
      <c r="B589" s="865"/>
      <c r="C589" s="97" t="s">
        <v>188</v>
      </c>
      <c r="D589" s="180" t="s">
        <v>37</v>
      </c>
      <c r="E589" s="180"/>
      <c r="F589" s="180" t="e">
        <f>SUM(#REF!:#REF!)</f>
        <v>#REF!</v>
      </c>
      <c r="G589" s="183"/>
      <c r="H589" s="180"/>
      <c r="I589" s="198" t="e">
        <f t="shared" si="21"/>
        <v>#REF!</v>
      </c>
      <c r="J589" s="183"/>
      <c r="K589" s="183"/>
      <c r="L589" s="183"/>
      <c r="M589" s="183"/>
      <c r="N589" s="199">
        <f t="shared" si="22"/>
        <v>0</v>
      </c>
      <c r="O589" s="200" t="e">
        <f t="shared" si="23"/>
        <v>#REF!</v>
      </c>
      <c r="P589" s="152">
        <v>0.3</v>
      </c>
    </row>
    <row r="590" spans="1:16" ht="30" x14ac:dyDescent="0.25">
      <c r="A590" s="862"/>
      <c r="B590" s="865"/>
      <c r="C590" s="97" t="s">
        <v>192</v>
      </c>
      <c r="D590" s="180" t="s">
        <v>37</v>
      </c>
      <c r="E590" s="180"/>
      <c r="F590" s="180" t="e">
        <f>SUM(#REF!:#REF!)</f>
        <v>#REF!</v>
      </c>
      <c r="G590" s="183"/>
      <c r="H590" s="180"/>
      <c r="I590" s="198" t="e">
        <f t="shared" si="21"/>
        <v>#REF!</v>
      </c>
      <c r="J590" s="183"/>
      <c r="K590" s="183"/>
      <c r="L590" s="183"/>
      <c r="M590" s="183"/>
      <c r="N590" s="199">
        <f t="shared" si="22"/>
        <v>0</v>
      </c>
      <c r="O590" s="200" t="e">
        <f t="shared" si="23"/>
        <v>#REF!</v>
      </c>
      <c r="P590" s="152">
        <v>12</v>
      </c>
    </row>
    <row r="591" spans="1:16" ht="30" x14ac:dyDescent="0.25">
      <c r="A591" s="862"/>
      <c r="B591" s="865"/>
      <c r="C591" s="97" t="s">
        <v>193</v>
      </c>
      <c r="D591" s="180" t="s">
        <v>37</v>
      </c>
      <c r="E591" s="180"/>
      <c r="F591" s="180" t="e">
        <f>SUM(#REF!:#REF!)</f>
        <v>#REF!</v>
      </c>
      <c r="G591" s="183"/>
      <c r="H591" s="180"/>
      <c r="I591" s="198" t="e">
        <f t="shared" si="21"/>
        <v>#REF!</v>
      </c>
      <c r="J591" s="183"/>
      <c r="K591" s="183"/>
      <c r="L591" s="183"/>
      <c r="M591" s="183"/>
      <c r="N591" s="199">
        <f t="shared" si="22"/>
        <v>0</v>
      </c>
      <c r="O591" s="200" t="e">
        <f t="shared" si="23"/>
        <v>#REF!</v>
      </c>
      <c r="P591" s="180">
        <v>2</v>
      </c>
    </row>
    <row r="592" spans="1:16" x14ac:dyDescent="0.25">
      <c r="A592" s="862"/>
      <c r="B592" s="865"/>
      <c r="C592" s="97" t="s">
        <v>1627</v>
      </c>
      <c r="D592" s="180" t="s">
        <v>37</v>
      </c>
      <c r="E592" s="180"/>
      <c r="F592" s="180" t="e">
        <f>SUM(#REF!:#REF!)</f>
        <v>#REF!</v>
      </c>
      <c r="G592" s="183"/>
      <c r="H592" s="180"/>
      <c r="I592" s="198" t="e">
        <f t="shared" si="21"/>
        <v>#REF!</v>
      </c>
      <c r="J592" s="183"/>
      <c r="K592" s="183"/>
      <c r="L592" s="183"/>
      <c r="M592" s="183"/>
      <c r="N592" s="199">
        <f t="shared" si="22"/>
        <v>0</v>
      </c>
      <c r="O592" s="200" t="e">
        <f t="shared" si="23"/>
        <v>#REF!</v>
      </c>
      <c r="P592" s="152">
        <v>190</v>
      </c>
    </row>
    <row r="593" spans="1:16" x14ac:dyDescent="0.25">
      <c r="A593" s="862"/>
      <c r="B593" s="865"/>
      <c r="C593" s="97" t="s">
        <v>477</v>
      </c>
      <c r="D593" s="180" t="s">
        <v>37</v>
      </c>
      <c r="E593" s="180"/>
      <c r="F593" s="180">
        <v>5</v>
      </c>
      <c r="G593" s="183"/>
      <c r="H593" s="180"/>
      <c r="I593" s="198">
        <f t="shared" si="21"/>
        <v>5</v>
      </c>
      <c r="J593" s="183"/>
      <c r="K593" s="183"/>
      <c r="L593" s="183"/>
      <c r="M593" s="183"/>
      <c r="N593" s="199">
        <f t="shared" si="22"/>
        <v>0</v>
      </c>
      <c r="O593" s="200">
        <f t="shared" si="23"/>
        <v>5</v>
      </c>
      <c r="P593" s="152">
        <v>2.5</v>
      </c>
    </row>
    <row r="594" spans="1:16" x14ac:dyDescent="0.25">
      <c r="A594" s="862"/>
      <c r="B594" s="865"/>
      <c r="C594" s="97" t="s">
        <v>194</v>
      </c>
      <c r="D594" s="180" t="s">
        <v>37</v>
      </c>
      <c r="E594" s="180"/>
      <c r="F594" s="180" t="e">
        <f>SUM(#REF!:#REF!)</f>
        <v>#REF!</v>
      </c>
      <c r="G594" s="183"/>
      <c r="H594" s="180"/>
      <c r="I594" s="198" t="e">
        <f t="shared" si="21"/>
        <v>#REF!</v>
      </c>
      <c r="J594" s="183"/>
      <c r="K594" s="183"/>
      <c r="L594" s="183"/>
      <c r="M594" s="183"/>
      <c r="N594" s="199">
        <f t="shared" si="22"/>
        <v>0</v>
      </c>
      <c r="O594" s="200" t="e">
        <f t="shared" si="23"/>
        <v>#REF!</v>
      </c>
      <c r="P594" s="152">
        <v>28</v>
      </c>
    </row>
    <row r="595" spans="1:16" x14ac:dyDescent="0.25">
      <c r="A595" s="862"/>
      <c r="B595" s="865"/>
      <c r="C595" s="97" t="s">
        <v>195</v>
      </c>
      <c r="D595" s="180" t="s">
        <v>37</v>
      </c>
      <c r="E595" s="180"/>
      <c r="F595" s="180" t="e">
        <f>SUM(#REF!:#REF!)</f>
        <v>#REF!</v>
      </c>
      <c r="G595" s="183"/>
      <c r="H595" s="180"/>
      <c r="I595" s="198" t="e">
        <f t="shared" si="21"/>
        <v>#REF!</v>
      </c>
      <c r="J595" s="183"/>
      <c r="K595" s="183"/>
      <c r="L595" s="183"/>
      <c r="M595" s="183"/>
      <c r="N595" s="199">
        <f t="shared" si="22"/>
        <v>0</v>
      </c>
      <c r="O595" s="200" t="e">
        <f t="shared" si="23"/>
        <v>#REF!</v>
      </c>
      <c r="P595" s="180">
        <v>450</v>
      </c>
    </row>
    <row r="596" spans="1:16" x14ac:dyDescent="0.25">
      <c r="A596" s="862"/>
      <c r="B596" s="865"/>
      <c r="C596" s="97" t="s">
        <v>199</v>
      </c>
      <c r="D596" s="180" t="s">
        <v>37</v>
      </c>
      <c r="E596" s="180"/>
      <c r="F596" s="180" t="e">
        <f>SUM(#REF!:#REF!)</f>
        <v>#REF!</v>
      </c>
      <c r="G596" s="183"/>
      <c r="H596" s="180"/>
      <c r="I596" s="198" t="e">
        <f t="shared" si="21"/>
        <v>#REF!</v>
      </c>
      <c r="J596" s="183"/>
      <c r="K596" s="183"/>
      <c r="L596" s="183"/>
      <c r="M596" s="183"/>
      <c r="N596" s="199">
        <f t="shared" si="22"/>
        <v>0</v>
      </c>
      <c r="O596" s="200" t="e">
        <f t="shared" si="23"/>
        <v>#REF!</v>
      </c>
      <c r="P596" s="180">
        <v>0.06</v>
      </c>
    </row>
    <row r="597" spans="1:16" x14ac:dyDescent="0.25">
      <c r="A597" s="862"/>
      <c r="B597" s="865"/>
      <c r="C597" s="97" t="s">
        <v>200</v>
      </c>
      <c r="D597" s="180" t="s">
        <v>37</v>
      </c>
      <c r="E597" s="180"/>
      <c r="F597" s="180" t="e">
        <f>SUM(#REF!:#REF!)</f>
        <v>#REF!</v>
      </c>
      <c r="G597" s="183"/>
      <c r="H597" s="180"/>
      <c r="I597" s="198" t="e">
        <f t="shared" si="21"/>
        <v>#REF!</v>
      </c>
      <c r="J597" s="183"/>
      <c r="K597" s="183"/>
      <c r="L597" s="183"/>
      <c r="M597" s="183"/>
      <c r="N597" s="199">
        <f t="shared" si="22"/>
        <v>0</v>
      </c>
      <c r="O597" s="200" t="e">
        <f t="shared" si="23"/>
        <v>#REF!</v>
      </c>
      <c r="P597" s="180">
        <v>0.2</v>
      </c>
    </row>
    <row r="598" spans="1:16" x14ac:dyDescent="0.25">
      <c r="A598" s="862"/>
      <c r="B598" s="865"/>
      <c r="C598" s="97" t="s">
        <v>201</v>
      </c>
      <c r="D598" s="180" t="s">
        <v>37</v>
      </c>
      <c r="E598" s="180"/>
      <c r="F598" s="180" t="e">
        <f>SUM(#REF!:#REF!)</f>
        <v>#REF!</v>
      </c>
      <c r="G598" s="183"/>
      <c r="H598" s="180"/>
      <c r="I598" s="198" t="e">
        <f t="shared" si="21"/>
        <v>#REF!</v>
      </c>
      <c r="J598" s="183"/>
      <c r="K598" s="183"/>
      <c r="L598" s="183"/>
      <c r="M598" s="183"/>
      <c r="N598" s="199">
        <f t="shared" si="22"/>
        <v>0</v>
      </c>
      <c r="O598" s="200" t="e">
        <f t="shared" si="23"/>
        <v>#REF!</v>
      </c>
      <c r="P598" s="180">
        <v>10</v>
      </c>
    </row>
    <row r="599" spans="1:16" ht="30" x14ac:dyDescent="0.25">
      <c r="A599" s="862"/>
      <c r="B599" s="865"/>
      <c r="C599" s="97" t="s">
        <v>202</v>
      </c>
      <c r="D599" s="180" t="s">
        <v>37</v>
      </c>
      <c r="E599" s="180"/>
      <c r="F599" s="180" t="e">
        <f>SUM(#REF!:#REF!)</f>
        <v>#REF!</v>
      </c>
      <c r="G599" s="183"/>
      <c r="H599" s="180"/>
      <c r="I599" s="198" t="e">
        <f t="shared" si="21"/>
        <v>#REF!</v>
      </c>
      <c r="J599" s="183"/>
      <c r="K599" s="183"/>
      <c r="L599" s="183"/>
      <c r="M599" s="183"/>
      <c r="N599" s="199">
        <f t="shared" si="22"/>
        <v>0</v>
      </c>
      <c r="O599" s="200" t="e">
        <f t="shared" si="23"/>
        <v>#REF!</v>
      </c>
      <c r="P599" s="180">
        <v>4.5</v>
      </c>
    </row>
    <row r="600" spans="1:16" ht="30" x14ac:dyDescent="0.25">
      <c r="A600" s="862"/>
      <c r="B600" s="865"/>
      <c r="C600" s="97" t="s">
        <v>203</v>
      </c>
      <c r="D600" s="180" t="s">
        <v>37</v>
      </c>
      <c r="E600" s="180"/>
      <c r="F600" s="180" t="e">
        <f>SUM(#REF!:#REF!)</f>
        <v>#REF!</v>
      </c>
      <c r="G600" s="183"/>
      <c r="H600" s="180"/>
      <c r="I600" s="198" t="e">
        <f t="shared" si="21"/>
        <v>#REF!</v>
      </c>
      <c r="J600" s="183"/>
      <c r="K600" s="183"/>
      <c r="L600" s="183"/>
      <c r="M600" s="183"/>
      <c r="N600" s="199">
        <f t="shared" si="22"/>
        <v>0</v>
      </c>
      <c r="O600" s="200" t="e">
        <f t="shared" si="23"/>
        <v>#REF!</v>
      </c>
      <c r="P600" s="180">
        <v>4.5</v>
      </c>
    </row>
    <row r="601" spans="1:16" x14ac:dyDescent="0.25">
      <c r="A601" s="862"/>
      <c r="B601" s="865"/>
      <c r="C601" s="97" t="s">
        <v>204</v>
      </c>
      <c r="D601" s="180" t="s">
        <v>37</v>
      </c>
      <c r="E601" s="180"/>
      <c r="F601" s="180" t="e">
        <f>SUM(#REF!:#REF!)</f>
        <v>#REF!</v>
      </c>
      <c r="G601" s="183"/>
      <c r="H601" s="180"/>
      <c r="I601" s="198" t="e">
        <f t="shared" si="21"/>
        <v>#REF!</v>
      </c>
      <c r="J601" s="183"/>
      <c r="K601" s="183"/>
      <c r="L601" s="183"/>
      <c r="M601" s="183"/>
      <c r="N601" s="199">
        <f t="shared" si="22"/>
        <v>0</v>
      </c>
      <c r="O601" s="200" t="e">
        <f t="shared" si="23"/>
        <v>#REF!</v>
      </c>
      <c r="P601" s="180">
        <v>4.5</v>
      </c>
    </row>
    <row r="602" spans="1:16" x14ac:dyDescent="0.25">
      <c r="A602" s="862"/>
      <c r="B602" s="865"/>
      <c r="C602" s="97" t="s">
        <v>473</v>
      </c>
      <c r="D602" s="180" t="s">
        <v>37</v>
      </c>
      <c r="E602" s="180"/>
      <c r="F602" s="180">
        <v>10</v>
      </c>
      <c r="G602" s="183"/>
      <c r="H602" s="180"/>
      <c r="I602" s="198">
        <f t="shared" si="21"/>
        <v>10</v>
      </c>
      <c r="J602" s="183"/>
      <c r="K602" s="183"/>
      <c r="L602" s="183"/>
      <c r="M602" s="183"/>
      <c r="N602" s="199">
        <f t="shared" si="22"/>
        <v>0</v>
      </c>
      <c r="O602" s="200">
        <f t="shared" si="23"/>
        <v>10</v>
      </c>
      <c r="P602" s="180">
        <v>0.16</v>
      </c>
    </row>
    <row r="603" spans="1:16" x14ac:dyDescent="0.25">
      <c r="A603" s="862"/>
      <c r="B603" s="865"/>
      <c r="C603" s="97" t="s">
        <v>478</v>
      </c>
      <c r="D603" s="180" t="s">
        <v>37</v>
      </c>
      <c r="E603" s="180"/>
      <c r="F603" s="180"/>
      <c r="G603" s="183"/>
      <c r="H603" s="180"/>
      <c r="I603" s="198">
        <f t="shared" si="21"/>
        <v>0</v>
      </c>
      <c r="J603" s="183"/>
      <c r="K603" s="183"/>
      <c r="L603" s="183"/>
      <c r="M603" s="183"/>
      <c r="N603" s="199">
        <f t="shared" si="22"/>
        <v>0</v>
      </c>
      <c r="O603" s="200">
        <f t="shared" si="23"/>
        <v>0</v>
      </c>
      <c r="P603" s="180">
        <v>0.06</v>
      </c>
    </row>
    <row r="604" spans="1:16" x14ac:dyDescent="0.25">
      <c r="A604" s="862"/>
      <c r="B604" s="865"/>
      <c r="C604" s="97" t="s">
        <v>472</v>
      </c>
      <c r="D604" s="180" t="s">
        <v>37</v>
      </c>
      <c r="E604" s="180"/>
      <c r="F604" s="180">
        <v>10</v>
      </c>
      <c r="G604" s="183"/>
      <c r="H604" s="180"/>
      <c r="I604" s="198">
        <f t="shared" si="21"/>
        <v>10</v>
      </c>
      <c r="J604" s="183"/>
      <c r="K604" s="183"/>
      <c r="L604" s="183"/>
      <c r="M604" s="183"/>
      <c r="N604" s="199">
        <f t="shared" si="22"/>
        <v>0</v>
      </c>
      <c r="O604" s="200">
        <f t="shared" si="23"/>
        <v>10</v>
      </c>
      <c r="P604" s="180">
        <v>5.8000000000000003E-2</v>
      </c>
    </row>
    <row r="605" spans="1:16" x14ac:dyDescent="0.25">
      <c r="A605" s="863"/>
      <c r="B605" s="866"/>
      <c r="C605" s="97" t="s">
        <v>479</v>
      </c>
      <c r="D605" s="180" t="s">
        <v>37</v>
      </c>
      <c r="E605" s="180"/>
      <c r="F605" s="180"/>
      <c r="G605" s="183"/>
      <c r="H605" s="180"/>
      <c r="I605" s="198">
        <f t="shared" si="21"/>
        <v>0</v>
      </c>
      <c r="J605" s="183"/>
      <c r="K605" s="183"/>
      <c r="L605" s="183"/>
      <c r="M605" s="183"/>
      <c r="N605" s="199">
        <f t="shared" si="22"/>
        <v>0</v>
      </c>
      <c r="O605" s="200">
        <f t="shared" si="23"/>
        <v>0</v>
      </c>
      <c r="P605" s="84">
        <v>1.81</v>
      </c>
    </row>
    <row r="606" spans="1:16" x14ac:dyDescent="0.25">
      <c r="A606" s="861">
        <v>37</v>
      </c>
      <c r="B606" s="864" t="s">
        <v>16</v>
      </c>
      <c r="C606" s="93" t="s">
        <v>343</v>
      </c>
      <c r="D606" s="180" t="s">
        <v>37</v>
      </c>
      <c r="E606" s="180"/>
      <c r="F606" s="183"/>
      <c r="G606" s="234">
        <v>10</v>
      </c>
      <c r="H606" s="180"/>
      <c r="I606" s="198">
        <f t="shared" si="21"/>
        <v>10</v>
      </c>
      <c r="J606" s="183"/>
      <c r="K606" s="183"/>
      <c r="L606" s="183">
        <v>20</v>
      </c>
      <c r="M606" s="183"/>
      <c r="N606" s="199">
        <f t="shared" si="22"/>
        <v>20</v>
      </c>
      <c r="O606" s="200">
        <f t="shared" si="23"/>
        <v>30</v>
      </c>
      <c r="P606" s="84">
        <v>2.5</v>
      </c>
    </row>
    <row r="607" spans="1:16" x14ac:dyDescent="0.25">
      <c r="A607" s="862"/>
      <c r="B607" s="865"/>
      <c r="C607" s="93" t="s">
        <v>391</v>
      </c>
      <c r="D607" s="180" t="s">
        <v>37</v>
      </c>
      <c r="E607" s="180"/>
      <c r="F607" s="183"/>
      <c r="G607" s="235">
        <v>10</v>
      </c>
      <c r="H607" s="180"/>
      <c r="I607" s="198">
        <f t="shared" si="21"/>
        <v>10</v>
      </c>
      <c r="J607" s="183"/>
      <c r="K607" s="183"/>
      <c r="L607" s="183">
        <v>20</v>
      </c>
      <c r="M607" s="183"/>
      <c r="N607" s="199">
        <f t="shared" si="22"/>
        <v>20</v>
      </c>
      <c r="O607" s="200">
        <f t="shared" si="23"/>
        <v>30</v>
      </c>
      <c r="P607" s="84">
        <v>2.5</v>
      </c>
    </row>
    <row r="608" spans="1:16" x14ac:dyDescent="0.25">
      <c r="A608" s="862"/>
      <c r="B608" s="865"/>
      <c r="C608" s="93" t="s">
        <v>344</v>
      </c>
      <c r="D608" s="180" t="s">
        <v>37</v>
      </c>
      <c r="E608" s="180"/>
      <c r="F608" s="183"/>
      <c r="G608" s="234">
        <v>10</v>
      </c>
      <c r="H608" s="180"/>
      <c r="I608" s="198">
        <f t="shared" si="21"/>
        <v>10</v>
      </c>
      <c r="J608" s="183"/>
      <c r="K608" s="183"/>
      <c r="L608" s="183">
        <v>20</v>
      </c>
      <c r="M608" s="183"/>
      <c r="N608" s="199">
        <f t="shared" si="22"/>
        <v>20</v>
      </c>
      <c r="O608" s="200">
        <f t="shared" si="23"/>
        <v>30</v>
      </c>
      <c r="P608" s="84">
        <v>2.5</v>
      </c>
    </row>
    <row r="609" spans="1:16" x14ac:dyDescent="0.25">
      <c r="A609" s="862"/>
      <c r="B609" s="865"/>
      <c r="C609" s="93" t="s">
        <v>345</v>
      </c>
      <c r="D609" s="180" t="s">
        <v>37</v>
      </c>
      <c r="E609" s="180"/>
      <c r="F609" s="183"/>
      <c r="G609" s="234">
        <v>10</v>
      </c>
      <c r="H609" s="180"/>
      <c r="I609" s="198">
        <f t="shared" si="21"/>
        <v>10</v>
      </c>
      <c r="J609" s="183"/>
      <c r="K609" s="183"/>
      <c r="L609" s="183">
        <v>20</v>
      </c>
      <c r="M609" s="183"/>
      <c r="N609" s="199">
        <f t="shared" si="22"/>
        <v>20</v>
      </c>
      <c r="O609" s="200">
        <f t="shared" si="23"/>
        <v>30</v>
      </c>
      <c r="P609" s="84">
        <v>2.5</v>
      </c>
    </row>
    <row r="610" spans="1:16" x14ac:dyDescent="0.25">
      <c r="A610" s="862"/>
      <c r="B610" s="865"/>
      <c r="C610" s="93" t="s">
        <v>342</v>
      </c>
      <c r="D610" s="180" t="s">
        <v>37</v>
      </c>
      <c r="E610" s="180"/>
      <c r="F610" s="183"/>
      <c r="G610" s="234">
        <v>10</v>
      </c>
      <c r="H610" s="180"/>
      <c r="I610" s="198">
        <f t="shared" si="21"/>
        <v>10</v>
      </c>
      <c r="J610" s="183"/>
      <c r="K610" s="183"/>
      <c r="L610" s="183">
        <v>20</v>
      </c>
      <c r="M610" s="183"/>
      <c r="N610" s="199">
        <f t="shared" si="22"/>
        <v>20</v>
      </c>
      <c r="O610" s="200">
        <f t="shared" si="23"/>
        <v>30</v>
      </c>
      <c r="P610" s="84">
        <v>2.5</v>
      </c>
    </row>
    <row r="611" spans="1:16" x14ac:dyDescent="0.25">
      <c r="A611" s="862"/>
      <c r="B611" s="865"/>
      <c r="C611" s="93" t="s">
        <v>392</v>
      </c>
      <c r="D611" s="180" t="s">
        <v>37</v>
      </c>
      <c r="E611" s="180"/>
      <c r="F611" s="183"/>
      <c r="G611" s="234">
        <v>10</v>
      </c>
      <c r="H611" s="180"/>
      <c r="I611" s="198">
        <f t="shared" si="21"/>
        <v>10</v>
      </c>
      <c r="J611" s="183"/>
      <c r="K611" s="183"/>
      <c r="L611" s="183">
        <v>20</v>
      </c>
      <c r="M611" s="183"/>
      <c r="N611" s="199">
        <f t="shared" si="22"/>
        <v>20</v>
      </c>
      <c r="O611" s="200">
        <f t="shared" si="23"/>
        <v>30</v>
      </c>
      <c r="P611" s="84">
        <v>2.5</v>
      </c>
    </row>
    <row r="612" spans="1:16" x14ac:dyDescent="0.25">
      <c r="A612" s="862"/>
      <c r="B612" s="865"/>
      <c r="C612" s="93" t="s">
        <v>393</v>
      </c>
      <c r="D612" s="180" t="s">
        <v>37</v>
      </c>
      <c r="E612" s="180"/>
      <c r="F612" s="183"/>
      <c r="G612" s="234">
        <v>10</v>
      </c>
      <c r="H612" s="180"/>
      <c r="I612" s="198">
        <f t="shared" si="21"/>
        <v>10</v>
      </c>
      <c r="J612" s="183"/>
      <c r="K612" s="183"/>
      <c r="L612" s="183">
        <v>20</v>
      </c>
      <c r="M612" s="183"/>
      <c r="N612" s="199">
        <f t="shared" si="22"/>
        <v>20</v>
      </c>
      <c r="O612" s="200">
        <f t="shared" si="23"/>
        <v>30</v>
      </c>
      <c r="P612" s="84">
        <v>2.5</v>
      </c>
    </row>
    <row r="613" spans="1:16" x14ac:dyDescent="0.25">
      <c r="A613" s="862"/>
      <c r="B613" s="865"/>
      <c r="C613" s="93" t="s">
        <v>394</v>
      </c>
      <c r="D613" s="180" t="s">
        <v>37</v>
      </c>
      <c r="E613" s="180"/>
      <c r="F613" s="183"/>
      <c r="G613" s="234">
        <v>10</v>
      </c>
      <c r="H613" s="180"/>
      <c r="I613" s="198">
        <f t="shared" si="21"/>
        <v>10</v>
      </c>
      <c r="J613" s="183"/>
      <c r="K613" s="183"/>
      <c r="L613" s="183">
        <v>20</v>
      </c>
      <c r="M613" s="183"/>
      <c r="N613" s="199">
        <f t="shared" si="22"/>
        <v>20</v>
      </c>
      <c r="O613" s="200">
        <f t="shared" si="23"/>
        <v>30</v>
      </c>
      <c r="P613" s="84">
        <v>2.5</v>
      </c>
    </row>
    <row r="614" spans="1:16" x14ac:dyDescent="0.25">
      <c r="A614" s="862"/>
      <c r="B614" s="865"/>
      <c r="C614" s="93" t="s">
        <v>395</v>
      </c>
      <c r="D614" s="180" t="s">
        <v>37</v>
      </c>
      <c r="E614" s="180"/>
      <c r="F614" s="183"/>
      <c r="G614" s="234">
        <v>10</v>
      </c>
      <c r="H614" s="180"/>
      <c r="I614" s="198">
        <f t="shared" si="21"/>
        <v>10</v>
      </c>
      <c r="J614" s="183"/>
      <c r="K614" s="183"/>
      <c r="L614" s="183">
        <v>20</v>
      </c>
      <c r="M614" s="183"/>
      <c r="N614" s="199">
        <f t="shared" si="22"/>
        <v>20</v>
      </c>
      <c r="O614" s="200">
        <f t="shared" si="23"/>
        <v>30</v>
      </c>
      <c r="P614" s="84">
        <v>2.5</v>
      </c>
    </row>
    <row r="615" spans="1:16" x14ac:dyDescent="0.25">
      <c r="A615" s="862"/>
      <c r="B615" s="865"/>
      <c r="C615" s="93" t="s">
        <v>396</v>
      </c>
      <c r="D615" s="180" t="s">
        <v>37</v>
      </c>
      <c r="E615" s="180"/>
      <c r="F615" s="183"/>
      <c r="G615" s="234">
        <v>10</v>
      </c>
      <c r="H615" s="180"/>
      <c r="I615" s="198">
        <f t="shared" si="21"/>
        <v>10</v>
      </c>
      <c r="J615" s="183"/>
      <c r="K615" s="183"/>
      <c r="L615" s="183">
        <v>20</v>
      </c>
      <c r="M615" s="183"/>
      <c r="N615" s="199">
        <f t="shared" si="22"/>
        <v>20</v>
      </c>
      <c r="O615" s="200">
        <f t="shared" si="23"/>
        <v>30</v>
      </c>
      <c r="P615" s="84">
        <v>2.5</v>
      </c>
    </row>
    <row r="616" spans="1:16" x14ac:dyDescent="0.25">
      <c r="A616" s="862"/>
      <c r="B616" s="865"/>
      <c r="C616" s="93" t="s">
        <v>397</v>
      </c>
      <c r="D616" s="180" t="s">
        <v>37</v>
      </c>
      <c r="E616" s="180"/>
      <c r="F616" s="183"/>
      <c r="G616" s="234">
        <v>10</v>
      </c>
      <c r="H616" s="180"/>
      <c r="I616" s="198">
        <f t="shared" si="21"/>
        <v>10</v>
      </c>
      <c r="J616" s="183"/>
      <c r="K616" s="183"/>
      <c r="L616" s="183">
        <v>20</v>
      </c>
      <c r="M616" s="183"/>
      <c r="N616" s="199">
        <f t="shared" si="22"/>
        <v>20</v>
      </c>
      <c r="O616" s="200">
        <f t="shared" si="23"/>
        <v>30</v>
      </c>
      <c r="P616" s="84">
        <v>2.5</v>
      </c>
    </row>
    <row r="617" spans="1:16" x14ac:dyDescent="0.25">
      <c r="A617" s="862"/>
      <c r="B617" s="865"/>
      <c r="C617" s="93" t="s">
        <v>398</v>
      </c>
      <c r="D617" s="180" t="s">
        <v>37</v>
      </c>
      <c r="E617" s="180"/>
      <c r="F617" s="183"/>
      <c r="G617" s="234">
        <v>10</v>
      </c>
      <c r="H617" s="180"/>
      <c r="I617" s="198">
        <f t="shared" si="21"/>
        <v>10</v>
      </c>
      <c r="J617" s="183"/>
      <c r="K617" s="183"/>
      <c r="L617" s="183">
        <v>20</v>
      </c>
      <c r="M617" s="183"/>
      <c r="N617" s="199">
        <f t="shared" si="22"/>
        <v>20</v>
      </c>
      <c r="O617" s="200">
        <f t="shared" si="23"/>
        <v>30</v>
      </c>
      <c r="P617" s="84">
        <v>2.5</v>
      </c>
    </row>
    <row r="618" spans="1:16" x14ac:dyDescent="0.25">
      <c r="A618" s="862"/>
      <c r="B618" s="865"/>
      <c r="C618" s="93" t="s">
        <v>399</v>
      </c>
      <c r="D618" s="180" t="s">
        <v>37</v>
      </c>
      <c r="E618" s="180"/>
      <c r="F618" s="183"/>
      <c r="G618" s="234">
        <v>10</v>
      </c>
      <c r="H618" s="180"/>
      <c r="I618" s="198">
        <f t="shared" si="21"/>
        <v>10</v>
      </c>
      <c r="J618" s="183"/>
      <c r="K618" s="183"/>
      <c r="L618" s="183">
        <v>20</v>
      </c>
      <c r="M618" s="183"/>
      <c r="N618" s="199">
        <f t="shared" si="22"/>
        <v>20</v>
      </c>
      <c r="O618" s="200">
        <f t="shared" si="23"/>
        <v>30</v>
      </c>
      <c r="P618" s="84">
        <v>2.5</v>
      </c>
    </row>
    <row r="619" spans="1:16" x14ac:dyDescent="0.25">
      <c r="A619" s="862"/>
      <c r="B619" s="865"/>
      <c r="C619" s="93" t="s">
        <v>400</v>
      </c>
      <c r="D619" s="180" t="s">
        <v>37</v>
      </c>
      <c r="E619" s="180"/>
      <c r="F619" s="183"/>
      <c r="G619" s="234">
        <v>10</v>
      </c>
      <c r="H619" s="180"/>
      <c r="I619" s="198">
        <f t="shared" si="21"/>
        <v>10</v>
      </c>
      <c r="J619" s="183"/>
      <c r="K619" s="183"/>
      <c r="L619" s="183">
        <v>20</v>
      </c>
      <c r="M619" s="183"/>
      <c r="N619" s="199">
        <f t="shared" si="22"/>
        <v>20</v>
      </c>
      <c r="O619" s="200">
        <f t="shared" si="23"/>
        <v>30</v>
      </c>
      <c r="P619" s="84">
        <v>2.5</v>
      </c>
    </row>
    <row r="620" spans="1:16" x14ac:dyDescent="0.25">
      <c r="A620" s="862"/>
      <c r="B620" s="865"/>
      <c r="C620" s="93" t="s">
        <v>401</v>
      </c>
      <c r="D620" s="180" t="s">
        <v>37</v>
      </c>
      <c r="E620" s="180"/>
      <c r="F620" s="183"/>
      <c r="G620" s="234">
        <v>10</v>
      </c>
      <c r="H620" s="180"/>
      <c r="I620" s="198">
        <f t="shared" si="21"/>
        <v>10</v>
      </c>
      <c r="J620" s="183"/>
      <c r="K620" s="183"/>
      <c r="L620" s="183">
        <v>20</v>
      </c>
      <c r="M620" s="183"/>
      <c r="N620" s="199">
        <f t="shared" si="22"/>
        <v>20</v>
      </c>
      <c r="O620" s="200">
        <f t="shared" si="23"/>
        <v>30</v>
      </c>
      <c r="P620" s="84">
        <v>2.5</v>
      </c>
    </row>
    <row r="621" spans="1:16" x14ac:dyDescent="0.25">
      <c r="A621" s="862"/>
      <c r="B621" s="865"/>
      <c r="C621" s="93" t="s">
        <v>402</v>
      </c>
      <c r="D621" s="180" t="s">
        <v>37</v>
      </c>
      <c r="E621" s="180"/>
      <c r="F621" s="183"/>
      <c r="G621" s="234">
        <v>10</v>
      </c>
      <c r="H621" s="180"/>
      <c r="I621" s="198">
        <f t="shared" si="21"/>
        <v>10</v>
      </c>
      <c r="J621" s="183"/>
      <c r="K621" s="183"/>
      <c r="L621" s="183">
        <v>20</v>
      </c>
      <c r="M621" s="183"/>
      <c r="N621" s="199">
        <f t="shared" si="22"/>
        <v>20</v>
      </c>
      <c r="O621" s="200">
        <f t="shared" si="23"/>
        <v>30</v>
      </c>
      <c r="P621" s="84">
        <v>2.5</v>
      </c>
    </row>
    <row r="622" spans="1:16" x14ac:dyDescent="0.25">
      <c r="A622" s="862"/>
      <c r="B622" s="865"/>
      <c r="C622" s="93" t="s">
        <v>403</v>
      </c>
      <c r="D622" s="180" t="s">
        <v>37</v>
      </c>
      <c r="E622" s="180"/>
      <c r="F622" s="183"/>
      <c r="G622" s="234">
        <v>10</v>
      </c>
      <c r="H622" s="180"/>
      <c r="I622" s="198">
        <f t="shared" si="21"/>
        <v>10</v>
      </c>
      <c r="J622" s="183"/>
      <c r="K622" s="183"/>
      <c r="L622" s="183">
        <v>20</v>
      </c>
      <c r="M622" s="183"/>
      <c r="N622" s="199">
        <f t="shared" si="22"/>
        <v>20</v>
      </c>
      <c r="O622" s="200">
        <f t="shared" si="23"/>
        <v>30</v>
      </c>
      <c r="P622" s="84">
        <v>2.5</v>
      </c>
    </row>
    <row r="623" spans="1:16" x14ac:dyDescent="0.25">
      <c r="A623" s="862"/>
      <c r="B623" s="865"/>
      <c r="C623" s="93" t="s">
        <v>404</v>
      </c>
      <c r="D623" s="180" t="s">
        <v>37</v>
      </c>
      <c r="E623" s="180"/>
      <c r="F623" s="183"/>
      <c r="G623" s="234">
        <v>10</v>
      </c>
      <c r="H623" s="180"/>
      <c r="I623" s="198">
        <f t="shared" si="21"/>
        <v>10</v>
      </c>
      <c r="J623" s="183"/>
      <c r="K623" s="183"/>
      <c r="L623" s="183">
        <v>20</v>
      </c>
      <c r="M623" s="183"/>
      <c r="N623" s="199">
        <f t="shared" si="22"/>
        <v>20</v>
      </c>
      <c r="O623" s="200">
        <f t="shared" si="23"/>
        <v>30</v>
      </c>
      <c r="P623" s="84">
        <v>2.5</v>
      </c>
    </row>
    <row r="624" spans="1:16" x14ac:dyDescent="0.25">
      <c r="A624" s="862"/>
      <c r="B624" s="865"/>
      <c r="C624" s="93" t="s">
        <v>405</v>
      </c>
      <c r="D624" s="180" t="s">
        <v>37</v>
      </c>
      <c r="E624" s="180"/>
      <c r="F624" s="183"/>
      <c r="G624" s="234">
        <v>10</v>
      </c>
      <c r="H624" s="180"/>
      <c r="I624" s="198">
        <f t="shared" si="21"/>
        <v>10</v>
      </c>
      <c r="J624" s="183"/>
      <c r="K624" s="183"/>
      <c r="L624" s="183">
        <v>20</v>
      </c>
      <c r="M624" s="183"/>
      <c r="N624" s="199">
        <f t="shared" si="22"/>
        <v>20</v>
      </c>
      <c r="O624" s="200">
        <f t="shared" si="23"/>
        <v>30</v>
      </c>
      <c r="P624" s="84">
        <v>2.5</v>
      </c>
    </row>
    <row r="625" spans="1:16" x14ac:dyDescent="0.25">
      <c r="A625" s="862"/>
      <c r="B625" s="865"/>
      <c r="C625" s="93" t="s">
        <v>406</v>
      </c>
      <c r="D625" s="180" t="s">
        <v>37</v>
      </c>
      <c r="E625" s="180"/>
      <c r="F625" s="183"/>
      <c r="G625" s="234">
        <v>10</v>
      </c>
      <c r="H625" s="180"/>
      <c r="I625" s="198">
        <f t="shared" si="21"/>
        <v>10</v>
      </c>
      <c r="J625" s="183"/>
      <c r="K625" s="183"/>
      <c r="L625" s="183">
        <v>20</v>
      </c>
      <c r="M625" s="183"/>
      <c r="N625" s="199">
        <f t="shared" si="22"/>
        <v>20</v>
      </c>
      <c r="O625" s="200">
        <f t="shared" si="23"/>
        <v>30</v>
      </c>
      <c r="P625" s="84">
        <v>2.5</v>
      </c>
    </row>
    <row r="626" spans="1:16" x14ac:dyDescent="0.25">
      <c r="A626" s="862"/>
      <c r="B626" s="865"/>
      <c r="C626" s="93" t="s">
        <v>407</v>
      </c>
      <c r="D626" s="180" t="s">
        <v>37</v>
      </c>
      <c r="E626" s="180"/>
      <c r="F626" s="183"/>
      <c r="G626" s="234">
        <v>10</v>
      </c>
      <c r="H626" s="180"/>
      <c r="I626" s="198">
        <f t="shared" si="21"/>
        <v>10</v>
      </c>
      <c r="J626" s="183"/>
      <c r="K626" s="183"/>
      <c r="L626" s="183">
        <v>20</v>
      </c>
      <c r="M626" s="183"/>
      <c r="N626" s="199">
        <f t="shared" si="22"/>
        <v>20</v>
      </c>
      <c r="O626" s="200">
        <f t="shared" si="23"/>
        <v>30</v>
      </c>
      <c r="P626" s="84">
        <v>2.5</v>
      </c>
    </row>
    <row r="627" spans="1:16" x14ac:dyDescent="0.25">
      <c r="A627" s="862"/>
      <c r="B627" s="865"/>
      <c r="C627" s="93" t="s">
        <v>408</v>
      </c>
      <c r="D627" s="180" t="s">
        <v>37</v>
      </c>
      <c r="E627" s="180"/>
      <c r="F627" s="183"/>
      <c r="G627" s="234">
        <v>10</v>
      </c>
      <c r="H627" s="180"/>
      <c r="I627" s="198">
        <f t="shared" si="21"/>
        <v>10</v>
      </c>
      <c r="J627" s="183"/>
      <c r="K627" s="183"/>
      <c r="L627" s="183">
        <v>20</v>
      </c>
      <c r="M627" s="183"/>
      <c r="N627" s="199">
        <f t="shared" si="22"/>
        <v>20</v>
      </c>
      <c r="O627" s="200">
        <f t="shared" si="23"/>
        <v>30</v>
      </c>
      <c r="P627" s="84">
        <v>2.5</v>
      </c>
    </row>
    <row r="628" spans="1:16" x14ac:dyDescent="0.25">
      <c r="A628" s="862"/>
      <c r="B628" s="865"/>
      <c r="C628" s="93" t="s">
        <v>409</v>
      </c>
      <c r="D628" s="180" t="s">
        <v>37</v>
      </c>
      <c r="E628" s="180"/>
      <c r="F628" s="183"/>
      <c r="G628" s="234">
        <v>10</v>
      </c>
      <c r="H628" s="180"/>
      <c r="I628" s="198">
        <f t="shared" si="21"/>
        <v>10</v>
      </c>
      <c r="J628" s="183"/>
      <c r="K628" s="183"/>
      <c r="L628" s="183">
        <v>20</v>
      </c>
      <c r="M628" s="183"/>
      <c r="N628" s="199">
        <f t="shared" si="22"/>
        <v>20</v>
      </c>
      <c r="O628" s="200">
        <f t="shared" si="23"/>
        <v>30</v>
      </c>
      <c r="P628" s="84">
        <v>2.5</v>
      </c>
    </row>
    <row r="629" spans="1:16" x14ac:dyDescent="0.25">
      <c r="A629" s="862"/>
      <c r="B629" s="865"/>
      <c r="C629" s="93" t="s">
        <v>410</v>
      </c>
      <c r="D629" s="180" t="s">
        <v>37</v>
      </c>
      <c r="E629" s="180"/>
      <c r="F629" s="183"/>
      <c r="G629" s="234">
        <v>10</v>
      </c>
      <c r="H629" s="180"/>
      <c r="I629" s="198">
        <f t="shared" si="21"/>
        <v>10</v>
      </c>
      <c r="J629" s="183"/>
      <c r="K629" s="183"/>
      <c r="L629" s="183">
        <v>20</v>
      </c>
      <c r="M629" s="183"/>
      <c r="N629" s="199">
        <f t="shared" si="22"/>
        <v>20</v>
      </c>
      <c r="O629" s="200">
        <f t="shared" si="23"/>
        <v>30</v>
      </c>
      <c r="P629" s="84">
        <v>2.5</v>
      </c>
    </row>
    <row r="630" spans="1:16" x14ac:dyDescent="0.25">
      <c r="A630" s="862"/>
      <c r="B630" s="865"/>
      <c r="C630" s="93" t="s">
        <v>411</v>
      </c>
      <c r="D630" s="180" t="s">
        <v>37</v>
      </c>
      <c r="E630" s="180"/>
      <c r="F630" s="183"/>
      <c r="G630" s="234">
        <v>10</v>
      </c>
      <c r="H630" s="180"/>
      <c r="I630" s="198">
        <f t="shared" si="21"/>
        <v>10</v>
      </c>
      <c r="J630" s="183"/>
      <c r="K630" s="183"/>
      <c r="L630" s="183">
        <v>20</v>
      </c>
      <c r="M630" s="183"/>
      <c r="N630" s="199">
        <f t="shared" si="22"/>
        <v>20</v>
      </c>
      <c r="O630" s="200">
        <f t="shared" si="23"/>
        <v>30</v>
      </c>
      <c r="P630" s="84">
        <v>2.5</v>
      </c>
    </row>
    <row r="631" spans="1:16" x14ac:dyDescent="0.25">
      <c r="A631" s="862"/>
      <c r="B631" s="865"/>
      <c r="C631" s="92" t="s">
        <v>355</v>
      </c>
      <c r="D631" s="180" t="s">
        <v>37</v>
      </c>
      <c r="E631" s="180"/>
      <c r="F631" s="183"/>
      <c r="G631" s="180"/>
      <c r="H631" s="180"/>
      <c r="I631" s="198">
        <f t="shared" si="21"/>
        <v>0</v>
      </c>
      <c r="J631" s="183"/>
      <c r="K631" s="183"/>
      <c r="L631" s="183">
        <v>20</v>
      </c>
      <c r="M631" s="183"/>
      <c r="N631" s="199">
        <f t="shared" si="22"/>
        <v>20</v>
      </c>
      <c r="O631" s="200">
        <f t="shared" si="23"/>
        <v>20</v>
      </c>
      <c r="P631" s="180">
        <v>1.3</v>
      </c>
    </row>
    <row r="632" spans="1:16" x14ac:dyDescent="0.25">
      <c r="A632" s="862"/>
      <c r="B632" s="865"/>
      <c r="C632" s="92" t="s">
        <v>358</v>
      </c>
      <c r="D632" s="180" t="s">
        <v>37</v>
      </c>
      <c r="E632" s="119">
        <v>100</v>
      </c>
      <c r="F632" s="183"/>
      <c r="G632" s="180"/>
      <c r="H632" s="180"/>
      <c r="I632" s="198">
        <f t="shared" si="21"/>
        <v>100</v>
      </c>
      <c r="J632" s="183">
        <v>200</v>
      </c>
      <c r="K632" s="183"/>
      <c r="L632" s="183"/>
      <c r="M632" s="183"/>
      <c r="N632" s="199">
        <f t="shared" si="22"/>
        <v>200</v>
      </c>
      <c r="O632" s="200">
        <f t="shared" si="23"/>
        <v>300</v>
      </c>
      <c r="P632" s="180">
        <v>0.2</v>
      </c>
    </row>
    <row r="633" spans="1:16" x14ac:dyDescent="0.25">
      <c r="A633" s="862"/>
      <c r="B633" s="865"/>
      <c r="C633" s="92" t="s">
        <v>117</v>
      </c>
      <c r="D633" s="180" t="s">
        <v>37</v>
      </c>
      <c r="E633" s="119">
        <v>200</v>
      </c>
      <c r="F633" s="183">
        <v>400</v>
      </c>
      <c r="G633" s="180"/>
      <c r="H633" s="180"/>
      <c r="I633" s="198">
        <f t="shared" si="21"/>
        <v>600</v>
      </c>
      <c r="J633" s="183">
        <v>600</v>
      </c>
      <c r="K633" s="183"/>
      <c r="L633" s="183"/>
      <c r="M633" s="183"/>
      <c r="N633" s="199">
        <f t="shared" si="22"/>
        <v>600</v>
      </c>
      <c r="O633" s="200">
        <f t="shared" si="23"/>
        <v>1200</v>
      </c>
      <c r="P633" s="180">
        <v>0.1</v>
      </c>
    </row>
    <row r="634" spans="1:16" x14ac:dyDescent="0.25">
      <c r="A634" s="862"/>
      <c r="B634" s="865"/>
      <c r="C634" s="92" t="s">
        <v>387</v>
      </c>
      <c r="D634" s="180" t="s">
        <v>37</v>
      </c>
      <c r="E634" s="180"/>
      <c r="F634" s="183"/>
      <c r="G634" s="180"/>
      <c r="H634" s="180"/>
      <c r="I634" s="198">
        <f t="shared" si="21"/>
        <v>0</v>
      </c>
      <c r="J634" s="183">
        <v>50</v>
      </c>
      <c r="K634" s="183"/>
      <c r="L634" s="183"/>
      <c r="M634" s="183"/>
      <c r="N634" s="199">
        <f t="shared" si="22"/>
        <v>50</v>
      </c>
      <c r="O634" s="200">
        <f t="shared" si="23"/>
        <v>50</v>
      </c>
      <c r="P634" s="180">
        <v>0.72</v>
      </c>
    </row>
    <row r="635" spans="1:16" x14ac:dyDescent="0.25">
      <c r="A635" s="862"/>
      <c r="B635" s="865"/>
      <c r="C635" s="92" t="s">
        <v>389</v>
      </c>
      <c r="D635" s="180" t="s">
        <v>37</v>
      </c>
      <c r="E635" s="183"/>
      <c r="F635" s="183"/>
      <c r="G635" s="180"/>
      <c r="H635" s="180"/>
      <c r="I635" s="198">
        <f t="shared" si="21"/>
        <v>0</v>
      </c>
      <c r="J635" s="183"/>
      <c r="K635" s="183"/>
      <c r="L635" s="183"/>
      <c r="M635" s="183"/>
      <c r="N635" s="199">
        <f t="shared" si="22"/>
        <v>0</v>
      </c>
      <c r="O635" s="200">
        <f t="shared" si="23"/>
        <v>0</v>
      </c>
      <c r="P635" s="180">
        <v>1.6</v>
      </c>
    </row>
    <row r="636" spans="1:16" x14ac:dyDescent="0.25">
      <c r="A636" s="862"/>
      <c r="B636" s="865"/>
      <c r="C636" s="185" t="s">
        <v>381</v>
      </c>
      <c r="D636" s="180" t="s">
        <v>37</v>
      </c>
      <c r="E636" s="183"/>
      <c r="F636" s="183"/>
      <c r="G636" s="180"/>
      <c r="H636" s="180"/>
      <c r="I636" s="198">
        <f t="shared" si="21"/>
        <v>0</v>
      </c>
      <c r="J636" s="183"/>
      <c r="K636" s="183"/>
      <c r="L636" s="183"/>
      <c r="M636" s="183"/>
      <c r="N636" s="199">
        <f t="shared" si="22"/>
        <v>0</v>
      </c>
      <c r="O636" s="200">
        <f t="shared" si="23"/>
        <v>0</v>
      </c>
      <c r="P636" s="180">
        <v>3.45</v>
      </c>
    </row>
    <row r="637" spans="1:16" x14ac:dyDescent="0.25">
      <c r="A637" s="862"/>
      <c r="B637" s="865"/>
      <c r="C637" s="93" t="s">
        <v>412</v>
      </c>
      <c r="D637" s="180" t="s">
        <v>37</v>
      </c>
      <c r="E637" s="183"/>
      <c r="F637" s="183"/>
      <c r="G637" s="234">
        <v>2</v>
      </c>
      <c r="H637" s="180"/>
      <c r="I637" s="198">
        <f t="shared" si="21"/>
        <v>2</v>
      </c>
      <c r="J637" s="183"/>
      <c r="K637" s="183"/>
      <c r="L637" s="183">
        <v>20</v>
      </c>
      <c r="M637" s="183"/>
      <c r="N637" s="199">
        <f t="shared" si="22"/>
        <v>20</v>
      </c>
      <c r="O637" s="200">
        <f t="shared" si="23"/>
        <v>22</v>
      </c>
      <c r="P637" s="84">
        <v>2.5</v>
      </c>
    </row>
    <row r="638" spans="1:16" x14ac:dyDescent="0.25">
      <c r="A638" s="863"/>
      <c r="B638" s="866"/>
      <c r="C638" s="93" t="s">
        <v>413</v>
      </c>
      <c r="D638" s="180" t="s">
        <v>37</v>
      </c>
      <c r="E638" s="183"/>
      <c r="F638" s="183"/>
      <c r="G638" s="234">
        <v>10</v>
      </c>
      <c r="H638" s="180"/>
      <c r="I638" s="198">
        <f t="shared" si="21"/>
        <v>10</v>
      </c>
      <c r="J638" s="183"/>
      <c r="K638" s="183"/>
      <c r="L638" s="183">
        <v>20</v>
      </c>
      <c r="M638" s="183"/>
      <c r="N638" s="199">
        <f t="shared" si="22"/>
        <v>20</v>
      </c>
      <c r="O638" s="200">
        <f t="shared" si="23"/>
        <v>30</v>
      </c>
      <c r="P638" s="84">
        <v>2.5</v>
      </c>
    </row>
    <row r="639" spans="1:16" ht="45" x14ac:dyDescent="0.25">
      <c r="A639" s="861">
        <v>38</v>
      </c>
      <c r="B639" s="864" t="s">
        <v>1624</v>
      </c>
      <c r="C639" s="93" t="s">
        <v>431</v>
      </c>
      <c r="D639" s="180" t="s">
        <v>37</v>
      </c>
      <c r="E639" s="183"/>
      <c r="F639" s="183"/>
      <c r="G639" s="126">
        <v>20</v>
      </c>
      <c r="H639" s="180"/>
      <c r="I639" s="198">
        <f t="shared" si="21"/>
        <v>20</v>
      </c>
      <c r="J639" s="183"/>
      <c r="K639" s="183"/>
      <c r="L639" s="183">
        <v>30</v>
      </c>
      <c r="M639" s="183"/>
      <c r="N639" s="199">
        <f t="shared" si="22"/>
        <v>30</v>
      </c>
      <c r="O639" s="200">
        <f t="shared" si="23"/>
        <v>50</v>
      </c>
      <c r="P639" s="180">
        <v>4.68</v>
      </c>
    </row>
    <row r="640" spans="1:16" ht="45" x14ac:dyDescent="0.25">
      <c r="A640" s="862"/>
      <c r="B640" s="865"/>
      <c r="C640" s="93" t="s">
        <v>432</v>
      </c>
      <c r="D640" s="180" t="s">
        <v>37</v>
      </c>
      <c r="E640" s="183"/>
      <c r="F640" s="183"/>
      <c r="G640" s="126">
        <v>20</v>
      </c>
      <c r="H640" s="180"/>
      <c r="I640" s="198">
        <f t="shared" ref="I640:I665" si="24">E640+F640+G640+H640</f>
        <v>20</v>
      </c>
      <c r="J640" s="183"/>
      <c r="K640" s="183"/>
      <c r="L640" s="183">
        <v>30</v>
      </c>
      <c r="M640" s="183"/>
      <c r="N640" s="199">
        <f t="shared" ref="N640:N665" si="25">J640+K640+L640+M640</f>
        <v>30</v>
      </c>
      <c r="O640" s="200">
        <f t="shared" ref="O640:O703" si="26">I640+N640</f>
        <v>50</v>
      </c>
      <c r="P640" s="180">
        <v>4.4800000000000004</v>
      </c>
    </row>
    <row r="641" spans="1:16" ht="45" x14ac:dyDescent="0.25">
      <c r="A641" s="862"/>
      <c r="B641" s="865"/>
      <c r="C641" s="93" t="s">
        <v>433</v>
      </c>
      <c r="D641" s="180" t="s">
        <v>37</v>
      </c>
      <c r="E641" s="183"/>
      <c r="F641" s="183"/>
      <c r="G641" s="126">
        <v>90</v>
      </c>
      <c r="H641" s="180"/>
      <c r="I641" s="198">
        <f t="shared" si="24"/>
        <v>90</v>
      </c>
      <c r="J641" s="183"/>
      <c r="K641" s="183"/>
      <c r="L641" s="183">
        <v>200</v>
      </c>
      <c r="M641" s="183"/>
      <c r="N641" s="199">
        <f t="shared" si="25"/>
        <v>200</v>
      </c>
      <c r="O641" s="200">
        <f t="shared" si="26"/>
        <v>290</v>
      </c>
      <c r="P641" s="180">
        <v>9.33</v>
      </c>
    </row>
    <row r="642" spans="1:16" ht="45" x14ac:dyDescent="0.25">
      <c r="A642" s="862"/>
      <c r="B642" s="865"/>
      <c r="C642" s="93" t="s">
        <v>434</v>
      </c>
      <c r="D642" s="180" t="s">
        <v>37</v>
      </c>
      <c r="E642" s="183"/>
      <c r="F642" s="183"/>
      <c r="G642" s="126">
        <v>90</v>
      </c>
      <c r="H642" s="180"/>
      <c r="I642" s="198">
        <f t="shared" si="24"/>
        <v>90</v>
      </c>
      <c r="J642" s="183"/>
      <c r="K642" s="183"/>
      <c r="L642" s="183">
        <v>200</v>
      </c>
      <c r="M642" s="183"/>
      <c r="N642" s="199">
        <f t="shared" si="25"/>
        <v>200</v>
      </c>
      <c r="O642" s="200">
        <f t="shared" si="26"/>
        <v>290</v>
      </c>
      <c r="P642" s="180">
        <v>6.12</v>
      </c>
    </row>
    <row r="643" spans="1:16" x14ac:dyDescent="0.25">
      <c r="A643" s="862"/>
      <c r="B643" s="865"/>
      <c r="C643" s="93" t="s">
        <v>808</v>
      </c>
      <c r="D643" s="180" t="s">
        <v>37</v>
      </c>
      <c r="E643" s="183"/>
      <c r="F643" s="183"/>
      <c r="G643" s="126">
        <v>2</v>
      </c>
      <c r="H643" s="180"/>
      <c r="I643" s="198">
        <f t="shared" si="24"/>
        <v>2</v>
      </c>
      <c r="J643" s="183"/>
      <c r="K643" s="183"/>
      <c r="L643" s="183">
        <v>3</v>
      </c>
      <c r="M643" s="183"/>
      <c r="N643" s="199">
        <f t="shared" si="25"/>
        <v>3</v>
      </c>
      <c r="O643" s="200">
        <f t="shared" si="26"/>
        <v>5</v>
      </c>
      <c r="P643" s="180">
        <v>600</v>
      </c>
    </row>
    <row r="644" spans="1:16" x14ac:dyDescent="0.25">
      <c r="A644" s="862"/>
      <c r="B644" s="865"/>
      <c r="C644" s="93" t="s">
        <v>809</v>
      </c>
      <c r="D644" s="180" t="s">
        <v>37</v>
      </c>
      <c r="E644" s="183"/>
      <c r="F644" s="183"/>
      <c r="G644" s="126">
        <v>2</v>
      </c>
      <c r="H644" s="180"/>
      <c r="I644" s="198">
        <f t="shared" si="24"/>
        <v>2</v>
      </c>
      <c r="J644" s="183"/>
      <c r="K644" s="183"/>
      <c r="L644" s="183">
        <v>3</v>
      </c>
      <c r="M644" s="183"/>
      <c r="N644" s="199">
        <f t="shared" si="25"/>
        <v>3</v>
      </c>
      <c r="O644" s="200">
        <f t="shared" si="26"/>
        <v>5</v>
      </c>
      <c r="P644" s="180">
        <v>600</v>
      </c>
    </row>
    <row r="645" spans="1:16" x14ac:dyDescent="0.25">
      <c r="A645" s="862"/>
      <c r="B645" s="865"/>
      <c r="C645" s="93" t="s">
        <v>862</v>
      </c>
      <c r="D645" s="180" t="s">
        <v>37</v>
      </c>
      <c r="E645" s="183"/>
      <c r="F645" s="183"/>
      <c r="G645" s="126">
        <v>0</v>
      </c>
      <c r="H645" s="180"/>
      <c r="I645" s="198">
        <f t="shared" si="24"/>
        <v>0</v>
      </c>
      <c r="J645" s="183"/>
      <c r="K645" s="183"/>
      <c r="L645" s="183">
        <v>3</v>
      </c>
      <c r="M645" s="183"/>
      <c r="N645" s="199">
        <f t="shared" si="25"/>
        <v>3</v>
      </c>
      <c r="O645" s="200">
        <f t="shared" si="26"/>
        <v>3</v>
      </c>
      <c r="P645" s="180">
        <v>400</v>
      </c>
    </row>
    <row r="646" spans="1:16" ht="45" x14ac:dyDescent="0.25">
      <c r="A646" s="862"/>
      <c r="B646" s="865"/>
      <c r="C646" s="93" t="s">
        <v>435</v>
      </c>
      <c r="D646" s="180" t="s">
        <v>37</v>
      </c>
      <c r="E646" s="183"/>
      <c r="F646" s="183"/>
      <c r="G646" s="126">
        <v>60</v>
      </c>
      <c r="H646" s="180"/>
      <c r="I646" s="198">
        <f t="shared" si="24"/>
        <v>60</v>
      </c>
      <c r="J646" s="183"/>
      <c r="K646" s="183"/>
      <c r="L646" s="183">
        <v>100</v>
      </c>
      <c r="M646" s="183"/>
      <c r="N646" s="199">
        <f t="shared" si="25"/>
        <v>100</v>
      </c>
      <c r="O646" s="200">
        <f t="shared" si="26"/>
        <v>160</v>
      </c>
      <c r="P646" s="180">
        <v>8.01</v>
      </c>
    </row>
    <row r="647" spans="1:16" x14ac:dyDescent="0.25">
      <c r="A647" s="862"/>
      <c r="B647" s="865"/>
      <c r="C647" s="93" t="s">
        <v>436</v>
      </c>
      <c r="D647" s="180" t="s">
        <v>37</v>
      </c>
      <c r="E647" s="183"/>
      <c r="F647" s="183"/>
      <c r="G647" s="125">
        <v>44</v>
      </c>
      <c r="H647" s="180"/>
      <c r="I647" s="198">
        <f t="shared" si="24"/>
        <v>44</v>
      </c>
      <c r="J647" s="183"/>
      <c r="K647" s="183"/>
      <c r="L647" s="183">
        <v>40</v>
      </c>
      <c r="M647" s="183"/>
      <c r="N647" s="199">
        <f t="shared" si="25"/>
        <v>40</v>
      </c>
      <c r="O647" s="200">
        <f t="shared" si="26"/>
        <v>84</v>
      </c>
      <c r="P647" s="180">
        <v>4.4400000000000004</v>
      </c>
    </row>
    <row r="648" spans="1:16" x14ac:dyDescent="0.25">
      <c r="A648" s="863"/>
      <c r="B648" s="866"/>
      <c r="C648" s="97" t="s">
        <v>43</v>
      </c>
      <c r="D648" s="180" t="s">
        <v>37</v>
      </c>
      <c r="E648" s="183"/>
      <c r="F648" s="183">
        <v>20</v>
      </c>
      <c r="G648" s="125"/>
      <c r="H648" s="180"/>
      <c r="I648" s="198">
        <f t="shared" si="24"/>
        <v>20</v>
      </c>
      <c r="J648" s="183"/>
      <c r="K648" s="183"/>
      <c r="L648" s="183">
        <v>10</v>
      </c>
      <c r="M648" s="183"/>
      <c r="N648" s="199">
        <f t="shared" si="25"/>
        <v>10</v>
      </c>
      <c r="O648" s="200">
        <f t="shared" si="26"/>
        <v>30</v>
      </c>
      <c r="P648" s="180">
        <v>15.02</v>
      </c>
    </row>
    <row r="649" spans="1:16" ht="30" x14ac:dyDescent="0.25">
      <c r="A649" s="861">
        <v>39</v>
      </c>
      <c r="B649" s="864" t="s">
        <v>17</v>
      </c>
      <c r="C649" s="93" t="s">
        <v>2171</v>
      </c>
      <c r="D649" s="180"/>
      <c r="E649" s="183"/>
      <c r="F649" s="183"/>
      <c r="G649" s="234"/>
      <c r="H649" s="180"/>
      <c r="I649" s="198"/>
      <c r="J649" s="183"/>
      <c r="K649" s="183"/>
      <c r="L649" s="183"/>
      <c r="M649" s="183"/>
      <c r="N649" s="199"/>
      <c r="O649" s="200"/>
      <c r="P649" s="180"/>
    </row>
    <row r="650" spans="1:16" ht="30" x14ac:dyDescent="0.25">
      <c r="A650" s="862"/>
      <c r="B650" s="865"/>
      <c r="C650" s="184" t="s">
        <v>2172</v>
      </c>
      <c r="D650" s="180"/>
      <c r="E650" s="183"/>
      <c r="F650" s="183"/>
      <c r="G650" s="234"/>
      <c r="H650" s="180"/>
      <c r="I650" s="198"/>
      <c r="J650" s="183"/>
      <c r="K650" s="183"/>
      <c r="L650" s="183"/>
      <c r="M650" s="183"/>
      <c r="N650" s="199"/>
      <c r="O650" s="200"/>
      <c r="P650" s="180"/>
    </row>
    <row r="651" spans="1:16" ht="30" x14ac:dyDescent="0.25">
      <c r="A651" s="862"/>
      <c r="B651" s="865"/>
      <c r="C651" s="93" t="s">
        <v>2173</v>
      </c>
      <c r="D651" s="180"/>
      <c r="E651" s="183"/>
      <c r="F651" s="183"/>
      <c r="G651" s="234"/>
      <c r="H651" s="180"/>
      <c r="I651" s="198"/>
      <c r="J651" s="183"/>
      <c r="K651" s="183"/>
      <c r="L651" s="183"/>
      <c r="M651" s="183"/>
      <c r="N651" s="199"/>
      <c r="O651" s="200"/>
      <c r="P651" s="180"/>
    </row>
    <row r="652" spans="1:16" ht="30" x14ac:dyDescent="0.25">
      <c r="A652" s="862"/>
      <c r="B652" s="865"/>
      <c r="C652" s="93" t="s">
        <v>2174</v>
      </c>
      <c r="D652" s="180"/>
      <c r="E652" s="183"/>
      <c r="F652" s="183"/>
      <c r="G652" s="234"/>
      <c r="H652" s="180"/>
      <c r="I652" s="198"/>
      <c r="J652" s="183"/>
      <c r="K652" s="183"/>
      <c r="L652" s="183"/>
      <c r="M652" s="183"/>
      <c r="N652" s="199"/>
      <c r="O652" s="200"/>
      <c r="P652" s="180"/>
    </row>
    <row r="653" spans="1:16" ht="30" x14ac:dyDescent="0.25">
      <c r="A653" s="862"/>
      <c r="B653" s="865"/>
      <c r="C653" s="93" t="s">
        <v>2175</v>
      </c>
      <c r="D653" s="180"/>
      <c r="E653" s="183"/>
      <c r="F653" s="183"/>
      <c r="G653" s="234"/>
      <c r="H653" s="180"/>
      <c r="I653" s="198"/>
      <c r="J653" s="183"/>
      <c r="K653" s="183"/>
      <c r="L653" s="183"/>
      <c r="M653" s="183"/>
      <c r="N653" s="199"/>
      <c r="O653" s="200"/>
      <c r="P653" s="180"/>
    </row>
    <row r="654" spans="1:16" ht="30" x14ac:dyDescent="0.25">
      <c r="A654" s="862"/>
      <c r="B654" s="865"/>
      <c r="C654" s="93" t="s">
        <v>2176</v>
      </c>
      <c r="D654" s="180"/>
      <c r="E654" s="183"/>
      <c r="F654" s="183"/>
      <c r="G654" s="234"/>
      <c r="H654" s="180"/>
      <c r="I654" s="198"/>
      <c r="J654" s="183"/>
      <c r="K654" s="183"/>
      <c r="L654" s="183"/>
      <c r="M654" s="183"/>
      <c r="N654" s="199"/>
      <c r="O654" s="200"/>
      <c r="P654" s="180"/>
    </row>
    <row r="655" spans="1:16" ht="30" x14ac:dyDescent="0.25">
      <c r="A655" s="862"/>
      <c r="B655" s="865"/>
      <c r="C655" s="186" t="s">
        <v>2177</v>
      </c>
      <c r="D655" s="180"/>
      <c r="E655" s="183"/>
      <c r="F655" s="183"/>
      <c r="G655" s="234"/>
      <c r="H655" s="180"/>
      <c r="I655" s="198"/>
      <c r="J655" s="183"/>
      <c r="K655" s="183"/>
      <c r="L655" s="183"/>
      <c r="M655" s="183"/>
      <c r="N655" s="199"/>
      <c r="O655" s="200"/>
      <c r="P655" s="152"/>
    </row>
    <row r="656" spans="1:16" x14ac:dyDescent="0.25">
      <c r="A656" s="863"/>
      <c r="B656" s="866"/>
      <c r="C656" s="166" t="s">
        <v>2178</v>
      </c>
      <c r="D656" s="180"/>
      <c r="E656" s="183"/>
      <c r="F656" s="183"/>
      <c r="G656" s="234"/>
      <c r="H656" s="180"/>
      <c r="I656" s="198"/>
      <c r="J656" s="183"/>
      <c r="K656" s="183"/>
      <c r="L656" s="183"/>
      <c r="M656" s="183"/>
      <c r="N656" s="199"/>
      <c r="O656" s="200"/>
      <c r="P656" s="236">
        <v>138.19999999999999</v>
      </c>
    </row>
    <row r="657" spans="1:16" x14ac:dyDescent="0.25">
      <c r="A657" s="861">
        <v>40</v>
      </c>
      <c r="B657" s="864" t="s">
        <v>1625</v>
      </c>
      <c r="C657" s="93" t="s">
        <v>750</v>
      </c>
      <c r="D657" s="180" t="s">
        <v>686</v>
      </c>
      <c r="E657" s="183"/>
      <c r="F657" s="183"/>
      <c r="G657" s="104">
        <v>10</v>
      </c>
      <c r="H657" s="180">
        <v>4</v>
      </c>
      <c r="I657" s="198">
        <f t="shared" si="24"/>
        <v>14</v>
      </c>
      <c r="J657" s="183"/>
      <c r="K657" s="183"/>
      <c r="L657" s="183">
        <v>30</v>
      </c>
      <c r="M657" s="183"/>
      <c r="N657" s="199">
        <f t="shared" si="25"/>
        <v>30</v>
      </c>
      <c r="O657" s="200">
        <f t="shared" si="26"/>
        <v>44</v>
      </c>
      <c r="P657" s="180">
        <v>35</v>
      </c>
    </row>
    <row r="658" spans="1:16" x14ac:dyDescent="0.25">
      <c r="A658" s="862"/>
      <c r="B658" s="865"/>
      <c r="C658" s="93" t="s">
        <v>751</v>
      </c>
      <c r="D658" s="180" t="s">
        <v>749</v>
      </c>
      <c r="E658" s="183"/>
      <c r="F658" s="183"/>
      <c r="G658" s="104">
        <v>3</v>
      </c>
      <c r="H658" s="180">
        <v>2</v>
      </c>
      <c r="I658" s="198">
        <f t="shared" si="24"/>
        <v>5</v>
      </c>
      <c r="J658" s="183"/>
      <c r="K658" s="183"/>
      <c r="L658" s="183">
        <v>10</v>
      </c>
      <c r="M658" s="183"/>
      <c r="N658" s="199">
        <f t="shared" si="25"/>
        <v>10</v>
      </c>
      <c r="O658" s="200">
        <f t="shared" si="26"/>
        <v>15</v>
      </c>
      <c r="P658" s="180">
        <v>180</v>
      </c>
    </row>
    <row r="659" spans="1:16" x14ac:dyDescent="0.25">
      <c r="A659" s="862"/>
      <c r="B659" s="865"/>
      <c r="C659" s="93" t="s">
        <v>752</v>
      </c>
      <c r="D659" s="180" t="s">
        <v>749</v>
      </c>
      <c r="E659" s="183"/>
      <c r="F659" s="183"/>
      <c r="G659" s="127">
        <v>3</v>
      </c>
      <c r="H659" s="180">
        <v>2</v>
      </c>
      <c r="I659" s="198">
        <f t="shared" si="24"/>
        <v>5</v>
      </c>
      <c r="J659" s="183"/>
      <c r="K659" s="183"/>
      <c r="L659" s="183">
        <v>10</v>
      </c>
      <c r="M659" s="183"/>
      <c r="N659" s="199">
        <f t="shared" si="25"/>
        <v>10</v>
      </c>
      <c r="O659" s="200">
        <f t="shared" si="26"/>
        <v>15</v>
      </c>
      <c r="P659" s="180">
        <v>180</v>
      </c>
    </row>
    <row r="660" spans="1:16" x14ac:dyDescent="0.25">
      <c r="A660" s="862"/>
      <c r="B660" s="865"/>
      <c r="C660" s="93" t="s">
        <v>753</v>
      </c>
      <c r="D660" s="180" t="s">
        <v>749</v>
      </c>
      <c r="E660" s="183"/>
      <c r="F660" s="183"/>
      <c r="G660" s="128"/>
      <c r="H660" s="180">
        <v>1</v>
      </c>
      <c r="I660" s="198">
        <f t="shared" si="24"/>
        <v>1</v>
      </c>
      <c r="J660" s="183"/>
      <c r="K660" s="183"/>
      <c r="L660" s="183">
        <v>2</v>
      </c>
      <c r="M660" s="183"/>
      <c r="N660" s="199">
        <f t="shared" si="25"/>
        <v>2</v>
      </c>
      <c r="O660" s="200">
        <f t="shared" si="26"/>
        <v>3</v>
      </c>
      <c r="P660" s="180">
        <v>180</v>
      </c>
    </row>
    <row r="661" spans="1:16" x14ac:dyDescent="0.25">
      <c r="A661" s="862"/>
      <c r="B661" s="865"/>
      <c r="C661" s="93" t="s">
        <v>754</v>
      </c>
      <c r="D661" s="180" t="s">
        <v>749</v>
      </c>
      <c r="E661" s="183"/>
      <c r="F661" s="183"/>
      <c r="G661" s="104"/>
      <c r="H661" s="180">
        <v>0.5</v>
      </c>
      <c r="I661" s="198">
        <f t="shared" si="24"/>
        <v>0.5</v>
      </c>
      <c r="J661" s="183"/>
      <c r="K661" s="183"/>
      <c r="L661" s="183"/>
      <c r="M661" s="183"/>
      <c r="N661" s="199">
        <f t="shared" si="25"/>
        <v>0</v>
      </c>
      <c r="O661" s="200">
        <f t="shared" si="26"/>
        <v>0.5</v>
      </c>
      <c r="P661" s="180">
        <v>180</v>
      </c>
    </row>
    <row r="662" spans="1:16" x14ac:dyDescent="0.25">
      <c r="A662" s="862"/>
      <c r="B662" s="865"/>
      <c r="C662" s="184" t="s">
        <v>755</v>
      </c>
      <c r="D662" s="180" t="s">
        <v>686</v>
      </c>
      <c r="E662" s="183"/>
      <c r="F662" s="183"/>
      <c r="G662" s="104">
        <v>5</v>
      </c>
      <c r="H662" s="180"/>
      <c r="I662" s="198">
        <f t="shared" si="24"/>
        <v>5</v>
      </c>
      <c r="J662" s="183"/>
      <c r="K662" s="183"/>
      <c r="L662" s="183"/>
      <c r="M662" s="183"/>
      <c r="N662" s="199">
        <f t="shared" si="25"/>
        <v>0</v>
      </c>
      <c r="O662" s="200">
        <f t="shared" si="26"/>
        <v>5</v>
      </c>
      <c r="P662" s="84">
        <v>25</v>
      </c>
    </row>
    <row r="663" spans="1:16" x14ac:dyDescent="0.25">
      <c r="A663" s="862"/>
      <c r="B663" s="865"/>
      <c r="C663" s="93" t="s">
        <v>756</v>
      </c>
      <c r="D663" s="180" t="s">
        <v>686</v>
      </c>
      <c r="E663" s="183"/>
      <c r="F663" s="183"/>
      <c r="G663" s="104">
        <v>50</v>
      </c>
      <c r="H663" s="180">
        <v>8</v>
      </c>
      <c r="I663" s="198">
        <f t="shared" si="24"/>
        <v>58</v>
      </c>
      <c r="J663" s="183"/>
      <c r="K663" s="183"/>
      <c r="L663" s="183"/>
      <c r="M663" s="183"/>
      <c r="N663" s="199">
        <f t="shared" si="25"/>
        <v>0</v>
      </c>
      <c r="O663" s="200">
        <f t="shared" si="26"/>
        <v>58</v>
      </c>
      <c r="P663" s="180">
        <v>32</v>
      </c>
    </row>
    <row r="664" spans="1:16" x14ac:dyDescent="0.25">
      <c r="A664" s="862"/>
      <c r="B664" s="865"/>
      <c r="C664" s="93" t="s">
        <v>757</v>
      </c>
      <c r="D664" s="180" t="s">
        <v>686</v>
      </c>
      <c r="E664" s="183"/>
      <c r="F664" s="183"/>
      <c r="G664" s="104"/>
      <c r="H664" s="180">
        <v>5</v>
      </c>
      <c r="I664" s="198">
        <f t="shared" si="24"/>
        <v>5</v>
      </c>
      <c r="J664" s="183"/>
      <c r="K664" s="183"/>
      <c r="L664" s="183"/>
      <c r="M664" s="183"/>
      <c r="N664" s="199">
        <f t="shared" si="25"/>
        <v>0</v>
      </c>
      <c r="O664" s="200">
        <f t="shared" si="26"/>
        <v>5</v>
      </c>
      <c r="P664" s="180">
        <v>25</v>
      </c>
    </row>
    <row r="665" spans="1:16" x14ac:dyDescent="0.25">
      <c r="A665" s="863"/>
      <c r="B665" s="866"/>
      <c r="C665" s="93" t="s">
        <v>748</v>
      </c>
      <c r="D665" s="180" t="s">
        <v>749</v>
      </c>
      <c r="E665" s="183"/>
      <c r="F665" s="183"/>
      <c r="G665" s="104">
        <v>0.5</v>
      </c>
      <c r="H665" s="180"/>
      <c r="I665" s="198">
        <f t="shared" si="24"/>
        <v>0.5</v>
      </c>
      <c r="J665" s="183"/>
      <c r="K665" s="183"/>
      <c r="L665" s="183">
        <v>0.5</v>
      </c>
      <c r="M665" s="183"/>
      <c r="N665" s="199">
        <f t="shared" si="25"/>
        <v>0.5</v>
      </c>
      <c r="O665" s="200">
        <f t="shared" si="26"/>
        <v>1</v>
      </c>
      <c r="P665" s="180">
        <v>500</v>
      </c>
    </row>
    <row r="666" spans="1:16" ht="63" customHeight="1" x14ac:dyDescent="0.25">
      <c r="A666" s="861">
        <v>41</v>
      </c>
      <c r="B666" s="864" t="s">
        <v>1655</v>
      </c>
      <c r="C666" s="237" t="s">
        <v>1656</v>
      </c>
      <c r="D666" s="238" t="s">
        <v>647</v>
      </c>
      <c r="E666" s="238">
        <v>30</v>
      </c>
      <c r="F666" s="183"/>
      <c r="G666" s="104"/>
      <c r="H666" s="180"/>
      <c r="I666" s="198">
        <f>SUM(E666:H666)</f>
        <v>30</v>
      </c>
      <c r="J666" s="183">
        <v>30</v>
      </c>
      <c r="K666" s="183"/>
      <c r="L666" s="183"/>
      <c r="M666" s="183"/>
      <c r="N666" s="199">
        <f>SUM(J666:M666)</f>
        <v>30</v>
      </c>
      <c r="O666" s="200">
        <f t="shared" si="26"/>
        <v>60</v>
      </c>
      <c r="P666" s="215"/>
    </row>
    <row r="667" spans="1:16" ht="15.75" customHeight="1" x14ac:dyDescent="0.25">
      <c r="A667" s="862"/>
      <c r="B667" s="865"/>
      <c r="C667" s="101" t="s">
        <v>1656</v>
      </c>
      <c r="D667" s="96" t="s">
        <v>647</v>
      </c>
      <c r="E667" s="238"/>
      <c r="F667" s="239"/>
      <c r="G667" s="105"/>
      <c r="H667" s="240"/>
      <c r="I667" s="198">
        <f t="shared" ref="I667:I730" si="27">SUM(E667:H667)</f>
        <v>0</v>
      </c>
      <c r="J667" s="239"/>
      <c r="K667" s="239"/>
      <c r="L667" s="239"/>
      <c r="M667" s="239"/>
      <c r="N667" s="199">
        <f t="shared" ref="N667:N709" si="28">SUM(J667:M667)</f>
        <v>0</v>
      </c>
      <c r="O667" s="200">
        <f t="shared" si="26"/>
        <v>0</v>
      </c>
      <c r="P667" s="241"/>
    </row>
    <row r="668" spans="1:16" ht="15.75" customHeight="1" x14ac:dyDescent="0.25">
      <c r="A668" s="862"/>
      <c r="B668" s="865"/>
      <c r="C668" s="101" t="s">
        <v>1681</v>
      </c>
      <c r="D668" s="96" t="s">
        <v>647</v>
      </c>
      <c r="E668" s="238"/>
      <c r="F668" s="239"/>
      <c r="G668" s="105"/>
      <c r="H668" s="240"/>
      <c r="I668" s="198">
        <f t="shared" si="27"/>
        <v>0</v>
      </c>
      <c r="J668" s="239"/>
      <c r="K668" s="239"/>
      <c r="L668" s="239"/>
      <c r="M668" s="239"/>
      <c r="N668" s="199">
        <f t="shared" si="28"/>
        <v>0</v>
      </c>
      <c r="O668" s="200">
        <f t="shared" si="26"/>
        <v>0</v>
      </c>
      <c r="P668" s="241"/>
    </row>
    <row r="669" spans="1:16" ht="15.75" customHeight="1" x14ac:dyDescent="0.25">
      <c r="A669" s="862"/>
      <c r="B669" s="865"/>
      <c r="C669" s="101" t="s">
        <v>1682</v>
      </c>
      <c r="D669" s="96" t="s">
        <v>647</v>
      </c>
      <c r="E669" s="238"/>
      <c r="F669" s="239"/>
      <c r="G669" s="105"/>
      <c r="H669" s="240"/>
      <c r="I669" s="198">
        <f t="shared" si="27"/>
        <v>0</v>
      </c>
      <c r="J669" s="239">
        <v>12</v>
      </c>
      <c r="K669" s="239"/>
      <c r="L669" s="239"/>
      <c r="M669" s="239"/>
      <c r="N669" s="199">
        <f t="shared" si="28"/>
        <v>12</v>
      </c>
      <c r="O669" s="200">
        <f t="shared" si="26"/>
        <v>12</v>
      </c>
      <c r="P669" s="241"/>
    </row>
    <row r="670" spans="1:16" ht="15.75" customHeight="1" x14ac:dyDescent="0.25">
      <c r="A670" s="862"/>
      <c r="B670" s="865"/>
      <c r="C670" s="101" t="s">
        <v>1661</v>
      </c>
      <c r="D670" s="96" t="s">
        <v>669</v>
      </c>
      <c r="E670" s="238"/>
      <c r="F670" s="239"/>
      <c r="G670" s="105"/>
      <c r="H670" s="240"/>
      <c r="I670" s="198">
        <f t="shared" si="27"/>
        <v>0</v>
      </c>
      <c r="J670" s="239">
        <v>12</v>
      </c>
      <c r="K670" s="239"/>
      <c r="L670" s="239"/>
      <c r="M670" s="239"/>
      <c r="N670" s="199">
        <f t="shared" si="28"/>
        <v>12</v>
      </c>
      <c r="O670" s="200">
        <f t="shared" si="26"/>
        <v>12</v>
      </c>
      <c r="P670" s="241"/>
    </row>
    <row r="671" spans="1:16" ht="15.75" customHeight="1" x14ac:dyDescent="0.25">
      <c r="A671" s="862"/>
      <c r="B671" s="865"/>
      <c r="C671" s="101" t="s">
        <v>1683</v>
      </c>
      <c r="D671" s="96" t="s">
        <v>647</v>
      </c>
      <c r="E671" s="238"/>
      <c r="F671" s="239"/>
      <c r="G671" s="105"/>
      <c r="H671" s="240"/>
      <c r="I671" s="198">
        <f t="shared" si="27"/>
        <v>0</v>
      </c>
      <c r="J671" s="239"/>
      <c r="K671" s="239"/>
      <c r="L671" s="239"/>
      <c r="M671" s="239"/>
      <c r="N671" s="199">
        <f t="shared" si="28"/>
        <v>0</v>
      </c>
      <c r="O671" s="200">
        <f t="shared" si="26"/>
        <v>0</v>
      </c>
      <c r="P671" s="241"/>
    </row>
    <row r="672" spans="1:16" ht="15.75" customHeight="1" x14ac:dyDescent="0.25">
      <c r="A672" s="862"/>
      <c r="B672" s="865"/>
      <c r="C672" s="101" t="s">
        <v>1684</v>
      </c>
      <c r="D672" s="96" t="s">
        <v>647</v>
      </c>
      <c r="E672" s="238"/>
      <c r="F672" s="239"/>
      <c r="G672" s="105"/>
      <c r="H672" s="240"/>
      <c r="I672" s="198">
        <f t="shared" si="27"/>
        <v>0</v>
      </c>
      <c r="J672" s="239">
        <v>10</v>
      </c>
      <c r="K672" s="239"/>
      <c r="L672" s="239"/>
      <c r="M672" s="239"/>
      <c r="N672" s="199">
        <f t="shared" si="28"/>
        <v>10</v>
      </c>
      <c r="O672" s="200">
        <f t="shared" si="26"/>
        <v>10</v>
      </c>
      <c r="P672" s="241"/>
    </row>
    <row r="673" spans="1:16" ht="15.75" customHeight="1" x14ac:dyDescent="0.25">
      <c r="A673" s="862"/>
      <c r="B673" s="865"/>
      <c r="C673" s="101" t="s">
        <v>1685</v>
      </c>
      <c r="D673" s="96" t="s">
        <v>669</v>
      </c>
      <c r="E673" s="238"/>
      <c r="F673" s="239"/>
      <c r="G673" s="105"/>
      <c r="H673" s="240"/>
      <c r="I673" s="198">
        <f t="shared" si="27"/>
        <v>0</v>
      </c>
      <c r="J673" s="239">
        <v>7</v>
      </c>
      <c r="K673" s="239"/>
      <c r="L673" s="239"/>
      <c r="M673" s="239"/>
      <c r="N673" s="199">
        <f t="shared" si="28"/>
        <v>7</v>
      </c>
      <c r="O673" s="200">
        <f t="shared" si="26"/>
        <v>7</v>
      </c>
      <c r="P673" s="241"/>
    </row>
    <row r="674" spans="1:16" ht="15.75" customHeight="1" x14ac:dyDescent="0.25">
      <c r="A674" s="862"/>
      <c r="B674" s="865"/>
      <c r="C674" s="101" t="s">
        <v>1665</v>
      </c>
      <c r="D674" s="96" t="s">
        <v>647</v>
      </c>
      <c r="E674" s="238"/>
      <c r="F674" s="239"/>
      <c r="G674" s="105"/>
      <c r="H674" s="240"/>
      <c r="I674" s="198">
        <f t="shared" si="27"/>
        <v>0</v>
      </c>
      <c r="J674" s="239">
        <v>6</v>
      </c>
      <c r="K674" s="239"/>
      <c r="L674" s="239"/>
      <c r="M674" s="239"/>
      <c r="N674" s="199">
        <f t="shared" si="28"/>
        <v>6</v>
      </c>
      <c r="O674" s="200">
        <f t="shared" si="26"/>
        <v>6</v>
      </c>
      <c r="P674" s="241"/>
    </row>
    <row r="675" spans="1:16" ht="15.75" customHeight="1" x14ac:dyDescent="0.25">
      <c r="A675" s="862"/>
      <c r="B675" s="865"/>
      <c r="C675" s="101" t="s">
        <v>1666</v>
      </c>
      <c r="D675" s="96" t="s">
        <v>647</v>
      </c>
      <c r="E675" s="238"/>
      <c r="F675" s="239"/>
      <c r="G675" s="105"/>
      <c r="H675" s="240"/>
      <c r="I675" s="198">
        <f t="shared" si="27"/>
        <v>0</v>
      </c>
      <c r="J675" s="239">
        <v>30</v>
      </c>
      <c r="K675" s="239"/>
      <c r="L675" s="239"/>
      <c r="M675" s="239"/>
      <c r="N675" s="199">
        <f t="shared" si="28"/>
        <v>30</v>
      </c>
      <c r="O675" s="200">
        <f t="shared" si="26"/>
        <v>30</v>
      </c>
      <c r="P675" s="241"/>
    </row>
    <row r="676" spans="1:16" ht="15.75" customHeight="1" x14ac:dyDescent="0.25">
      <c r="A676" s="862"/>
      <c r="B676" s="865"/>
      <c r="C676" s="101" t="s">
        <v>1667</v>
      </c>
      <c r="D676" s="96" t="s">
        <v>647</v>
      </c>
      <c r="E676" s="238"/>
      <c r="F676" s="239"/>
      <c r="G676" s="105"/>
      <c r="H676" s="240"/>
      <c r="I676" s="198">
        <f t="shared" si="27"/>
        <v>0</v>
      </c>
      <c r="J676" s="239">
        <v>6</v>
      </c>
      <c r="K676" s="239"/>
      <c r="L676" s="239"/>
      <c r="M676" s="239"/>
      <c r="N676" s="199">
        <f t="shared" si="28"/>
        <v>6</v>
      </c>
      <c r="O676" s="200">
        <f t="shared" si="26"/>
        <v>6</v>
      </c>
      <c r="P676" s="241"/>
    </row>
    <row r="677" spans="1:16" ht="15.75" customHeight="1" x14ac:dyDescent="0.25">
      <c r="A677" s="862"/>
      <c r="B677" s="865"/>
      <c r="C677" s="101" t="s">
        <v>1668</v>
      </c>
      <c r="D677" s="96" t="s">
        <v>647</v>
      </c>
      <c r="E677" s="238"/>
      <c r="F677" s="239"/>
      <c r="G677" s="105"/>
      <c r="H677" s="240"/>
      <c r="I677" s="198">
        <f t="shared" si="27"/>
        <v>0</v>
      </c>
      <c r="J677" s="239">
        <v>20</v>
      </c>
      <c r="K677" s="239"/>
      <c r="L677" s="239"/>
      <c r="M677" s="239"/>
      <c r="N677" s="199">
        <f t="shared" si="28"/>
        <v>20</v>
      </c>
      <c r="O677" s="200">
        <f t="shared" si="26"/>
        <v>20</v>
      </c>
      <c r="P677" s="241"/>
    </row>
    <row r="678" spans="1:16" ht="15.75" customHeight="1" x14ac:dyDescent="0.25">
      <c r="A678" s="862"/>
      <c r="B678" s="865"/>
      <c r="C678" s="101" t="s">
        <v>1686</v>
      </c>
      <c r="D678" s="96" t="s">
        <v>647</v>
      </c>
      <c r="E678" s="238"/>
      <c r="F678" s="239"/>
      <c r="G678" s="105"/>
      <c r="H678" s="240"/>
      <c r="I678" s="198">
        <f t="shared" si="27"/>
        <v>0</v>
      </c>
      <c r="J678" s="239">
        <v>40</v>
      </c>
      <c r="K678" s="239"/>
      <c r="L678" s="239"/>
      <c r="M678" s="239"/>
      <c r="N678" s="199">
        <f t="shared" si="28"/>
        <v>40</v>
      </c>
      <c r="O678" s="200">
        <f t="shared" si="26"/>
        <v>40</v>
      </c>
      <c r="P678" s="241"/>
    </row>
    <row r="679" spans="1:16" ht="15.75" customHeight="1" x14ac:dyDescent="0.25">
      <c r="A679" s="862"/>
      <c r="B679" s="865"/>
      <c r="C679" s="101" t="s">
        <v>1687</v>
      </c>
      <c r="D679" s="96" t="s">
        <v>647</v>
      </c>
      <c r="E679" s="238"/>
      <c r="F679" s="239"/>
      <c r="G679" s="105"/>
      <c r="H679" s="240"/>
      <c r="I679" s="198">
        <f t="shared" si="27"/>
        <v>0</v>
      </c>
      <c r="J679" s="239"/>
      <c r="K679" s="239"/>
      <c r="L679" s="239"/>
      <c r="M679" s="239"/>
      <c r="N679" s="199">
        <f t="shared" si="28"/>
        <v>0</v>
      </c>
      <c r="O679" s="200">
        <f t="shared" si="26"/>
        <v>0</v>
      </c>
      <c r="P679" s="241"/>
    </row>
    <row r="680" spans="1:16" ht="15.75" customHeight="1" x14ac:dyDescent="0.25">
      <c r="A680" s="862"/>
      <c r="B680" s="865"/>
      <c r="C680" s="101" t="s">
        <v>1688</v>
      </c>
      <c r="D680" s="96" t="s">
        <v>647</v>
      </c>
      <c r="E680" s="238"/>
      <c r="F680" s="239"/>
      <c r="G680" s="105"/>
      <c r="H680" s="240"/>
      <c r="I680" s="198">
        <f t="shared" si="27"/>
        <v>0</v>
      </c>
      <c r="J680" s="239"/>
      <c r="K680" s="239"/>
      <c r="L680" s="239"/>
      <c r="M680" s="239"/>
      <c r="N680" s="199">
        <f t="shared" si="28"/>
        <v>0</v>
      </c>
      <c r="O680" s="200">
        <f t="shared" si="26"/>
        <v>0</v>
      </c>
      <c r="P680" s="241"/>
    </row>
    <row r="681" spans="1:16" ht="15.75" customHeight="1" x14ac:dyDescent="0.25">
      <c r="A681" s="862"/>
      <c r="B681" s="865"/>
      <c r="C681" s="101" t="s">
        <v>1689</v>
      </c>
      <c r="D681" s="96" t="s">
        <v>647</v>
      </c>
      <c r="E681" s="238"/>
      <c r="F681" s="239"/>
      <c r="G681" s="105"/>
      <c r="H681" s="240"/>
      <c r="I681" s="198">
        <f t="shared" si="27"/>
        <v>0</v>
      </c>
      <c r="J681" s="239"/>
      <c r="K681" s="239"/>
      <c r="L681" s="239"/>
      <c r="M681" s="239"/>
      <c r="N681" s="199">
        <f t="shared" si="28"/>
        <v>0</v>
      </c>
      <c r="O681" s="200">
        <f t="shared" si="26"/>
        <v>0</v>
      </c>
      <c r="P681" s="241"/>
    </row>
    <row r="682" spans="1:16" ht="15.75" customHeight="1" x14ac:dyDescent="0.25">
      <c r="A682" s="862"/>
      <c r="B682" s="865"/>
      <c r="C682" s="101" t="s">
        <v>1670</v>
      </c>
      <c r="D682" s="96" t="s">
        <v>647</v>
      </c>
      <c r="E682" s="238"/>
      <c r="F682" s="239"/>
      <c r="G682" s="105"/>
      <c r="H682" s="240"/>
      <c r="I682" s="198">
        <f t="shared" si="27"/>
        <v>0</v>
      </c>
      <c r="J682" s="239">
        <v>200</v>
      </c>
      <c r="K682" s="239"/>
      <c r="L682" s="239"/>
      <c r="M682" s="239"/>
      <c r="N682" s="199">
        <f t="shared" si="28"/>
        <v>200</v>
      </c>
      <c r="O682" s="200">
        <f t="shared" si="26"/>
        <v>200</v>
      </c>
      <c r="P682" s="241"/>
    </row>
    <row r="683" spans="1:16" ht="15.75" customHeight="1" x14ac:dyDescent="0.25">
      <c r="A683" s="862"/>
      <c r="B683" s="865"/>
      <c r="C683" s="101" t="s">
        <v>1690</v>
      </c>
      <c r="D683" s="96" t="s">
        <v>647</v>
      </c>
      <c r="E683" s="238"/>
      <c r="F683" s="239"/>
      <c r="G683" s="105"/>
      <c r="H683" s="240"/>
      <c r="I683" s="198">
        <f t="shared" si="27"/>
        <v>0</v>
      </c>
      <c r="J683" s="239">
        <v>40</v>
      </c>
      <c r="K683" s="239"/>
      <c r="L683" s="239"/>
      <c r="M683" s="239"/>
      <c r="N683" s="199">
        <f t="shared" si="28"/>
        <v>40</v>
      </c>
      <c r="O683" s="200">
        <f t="shared" si="26"/>
        <v>40</v>
      </c>
      <c r="P683" s="241"/>
    </row>
    <row r="684" spans="1:16" ht="15.75" customHeight="1" x14ac:dyDescent="0.25">
      <c r="A684" s="862"/>
      <c r="B684" s="865"/>
      <c r="C684" s="101" t="s">
        <v>1691</v>
      </c>
      <c r="D684" s="96" t="s">
        <v>647</v>
      </c>
      <c r="E684" s="238"/>
      <c r="F684" s="239"/>
      <c r="G684" s="105"/>
      <c r="H684" s="240"/>
      <c r="I684" s="198">
        <f t="shared" si="27"/>
        <v>0</v>
      </c>
      <c r="J684" s="239">
        <v>30</v>
      </c>
      <c r="K684" s="239"/>
      <c r="L684" s="239"/>
      <c r="M684" s="239"/>
      <c r="N684" s="199">
        <f t="shared" si="28"/>
        <v>30</v>
      </c>
      <c r="O684" s="200">
        <f t="shared" si="26"/>
        <v>30</v>
      </c>
      <c r="P684" s="241"/>
    </row>
    <row r="685" spans="1:16" ht="15.75" customHeight="1" x14ac:dyDescent="0.25">
      <c r="A685" s="862"/>
      <c r="B685" s="865"/>
      <c r="C685" s="101" t="s">
        <v>1692</v>
      </c>
      <c r="D685" s="96" t="s">
        <v>647</v>
      </c>
      <c r="E685" s="238"/>
      <c r="F685" s="239"/>
      <c r="G685" s="105"/>
      <c r="H685" s="240"/>
      <c r="I685" s="198">
        <f t="shared" si="27"/>
        <v>0</v>
      </c>
      <c r="J685" s="239">
        <v>10</v>
      </c>
      <c r="K685" s="239"/>
      <c r="L685" s="239"/>
      <c r="M685" s="239"/>
      <c r="N685" s="199">
        <f t="shared" si="28"/>
        <v>10</v>
      </c>
      <c r="O685" s="200">
        <f t="shared" si="26"/>
        <v>10</v>
      </c>
      <c r="P685" s="241"/>
    </row>
    <row r="686" spans="1:16" ht="15.75" customHeight="1" x14ac:dyDescent="0.25">
      <c r="A686" s="862"/>
      <c r="B686" s="865"/>
      <c r="C686" s="101" t="s">
        <v>1693</v>
      </c>
      <c r="D686" s="96" t="s">
        <v>647</v>
      </c>
      <c r="E686" s="238"/>
      <c r="F686" s="239"/>
      <c r="G686" s="105"/>
      <c r="H686" s="240"/>
      <c r="I686" s="198">
        <f t="shared" si="27"/>
        <v>0</v>
      </c>
      <c r="J686" s="239">
        <v>70</v>
      </c>
      <c r="K686" s="239"/>
      <c r="L686" s="239"/>
      <c r="M686" s="239"/>
      <c r="N686" s="199">
        <f t="shared" si="28"/>
        <v>70</v>
      </c>
      <c r="O686" s="200">
        <f t="shared" si="26"/>
        <v>70</v>
      </c>
      <c r="P686" s="241"/>
    </row>
    <row r="687" spans="1:16" ht="15.75" customHeight="1" x14ac:dyDescent="0.25">
      <c r="A687" s="862"/>
      <c r="B687" s="865"/>
      <c r="C687" s="101" t="s">
        <v>1694</v>
      </c>
      <c r="D687" s="96" t="s">
        <v>686</v>
      </c>
      <c r="E687" s="238"/>
      <c r="F687" s="239"/>
      <c r="G687" s="105"/>
      <c r="H687" s="240"/>
      <c r="I687" s="198">
        <f t="shared" si="27"/>
        <v>0</v>
      </c>
      <c r="J687" s="239">
        <v>2000</v>
      </c>
      <c r="K687" s="239"/>
      <c r="L687" s="239"/>
      <c r="M687" s="239"/>
      <c r="N687" s="199">
        <f t="shared" si="28"/>
        <v>2000</v>
      </c>
      <c r="O687" s="200">
        <f t="shared" si="26"/>
        <v>2000</v>
      </c>
      <c r="P687" s="241"/>
    </row>
    <row r="688" spans="1:16" ht="15.75" customHeight="1" x14ac:dyDescent="0.25">
      <c r="A688" s="862"/>
      <c r="B688" s="865"/>
      <c r="C688" s="101" t="s">
        <v>1695</v>
      </c>
      <c r="D688" s="96" t="s">
        <v>686</v>
      </c>
      <c r="E688" s="238"/>
      <c r="F688" s="239"/>
      <c r="G688" s="105"/>
      <c r="H688" s="240"/>
      <c r="I688" s="198">
        <f t="shared" si="27"/>
        <v>0</v>
      </c>
      <c r="J688" s="239">
        <v>1000</v>
      </c>
      <c r="K688" s="239"/>
      <c r="L688" s="239"/>
      <c r="M688" s="239"/>
      <c r="N688" s="199">
        <f t="shared" si="28"/>
        <v>1000</v>
      </c>
      <c r="O688" s="200">
        <f t="shared" si="26"/>
        <v>1000</v>
      </c>
      <c r="P688" s="241"/>
    </row>
    <row r="689" spans="1:16" ht="15.75" customHeight="1" x14ac:dyDescent="0.25">
      <c r="A689" s="862"/>
      <c r="B689" s="865"/>
      <c r="C689" s="101" t="s">
        <v>1696</v>
      </c>
      <c r="D689" s="96" t="s">
        <v>686</v>
      </c>
      <c r="E689" s="238"/>
      <c r="F689" s="239"/>
      <c r="G689" s="105"/>
      <c r="H689" s="240"/>
      <c r="I689" s="198">
        <f t="shared" si="27"/>
        <v>0</v>
      </c>
      <c r="J689" s="239">
        <v>6000</v>
      </c>
      <c r="K689" s="239"/>
      <c r="L689" s="239"/>
      <c r="M689" s="239"/>
      <c r="N689" s="199">
        <f t="shared" si="28"/>
        <v>6000</v>
      </c>
      <c r="O689" s="200">
        <f t="shared" si="26"/>
        <v>6000</v>
      </c>
      <c r="P689" s="241"/>
    </row>
    <row r="690" spans="1:16" ht="15.75" customHeight="1" x14ac:dyDescent="0.25">
      <c r="A690" s="862"/>
      <c r="B690" s="865"/>
      <c r="C690" s="101" t="s">
        <v>1697</v>
      </c>
      <c r="D690" s="96" t="s">
        <v>686</v>
      </c>
      <c r="E690" s="238"/>
      <c r="F690" s="239"/>
      <c r="G690" s="105"/>
      <c r="H690" s="240"/>
      <c r="I690" s="198">
        <f t="shared" si="27"/>
        <v>0</v>
      </c>
      <c r="J690" s="239">
        <v>2000</v>
      </c>
      <c r="K690" s="239"/>
      <c r="L690" s="239"/>
      <c r="M690" s="239"/>
      <c r="N690" s="199">
        <f t="shared" si="28"/>
        <v>2000</v>
      </c>
      <c r="O690" s="200">
        <f t="shared" si="26"/>
        <v>2000</v>
      </c>
      <c r="P690" s="241"/>
    </row>
    <row r="691" spans="1:16" ht="15.75" customHeight="1" x14ac:dyDescent="0.25">
      <c r="A691" s="862"/>
      <c r="B691" s="865"/>
      <c r="C691" s="101" t="s">
        <v>1698</v>
      </c>
      <c r="D691" s="96" t="s">
        <v>686</v>
      </c>
      <c r="E691" s="238"/>
      <c r="F691" s="239"/>
      <c r="G691" s="105"/>
      <c r="H691" s="240"/>
      <c r="I691" s="198">
        <f t="shared" si="27"/>
        <v>0</v>
      </c>
      <c r="J691" s="239">
        <v>6000</v>
      </c>
      <c r="K691" s="239"/>
      <c r="L691" s="239"/>
      <c r="M691" s="239"/>
      <c r="N691" s="199">
        <f t="shared" si="28"/>
        <v>6000</v>
      </c>
      <c r="O691" s="200">
        <f t="shared" si="26"/>
        <v>6000</v>
      </c>
      <c r="P691" s="241"/>
    </row>
    <row r="692" spans="1:16" ht="15.75" customHeight="1" x14ac:dyDescent="0.25">
      <c r="A692" s="862"/>
      <c r="B692" s="865"/>
      <c r="C692" s="101" t="s">
        <v>1699</v>
      </c>
      <c r="D692" s="96" t="s">
        <v>686</v>
      </c>
      <c r="E692" s="238"/>
      <c r="F692" s="239"/>
      <c r="G692" s="105"/>
      <c r="H692" s="240"/>
      <c r="I692" s="198">
        <f t="shared" si="27"/>
        <v>0</v>
      </c>
      <c r="J692" s="239">
        <v>1000</v>
      </c>
      <c r="K692" s="239"/>
      <c r="L692" s="239"/>
      <c r="M692" s="239"/>
      <c r="N692" s="199">
        <f t="shared" si="28"/>
        <v>1000</v>
      </c>
      <c r="O692" s="200">
        <f t="shared" si="26"/>
        <v>1000</v>
      </c>
      <c r="P692" s="241"/>
    </row>
    <row r="693" spans="1:16" ht="15.75" customHeight="1" x14ac:dyDescent="0.25">
      <c r="A693" s="862"/>
      <c r="B693" s="865"/>
      <c r="C693" s="101" t="s">
        <v>1700</v>
      </c>
      <c r="D693" s="96" t="s">
        <v>686</v>
      </c>
      <c r="E693" s="238"/>
      <c r="F693" s="239"/>
      <c r="G693" s="105"/>
      <c r="H693" s="240"/>
      <c r="I693" s="198">
        <f t="shared" si="27"/>
        <v>0</v>
      </c>
      <c r="J693" s="239">
        <v>900</v>
      </c>
      <c r="K693" s="239"/>
      <c r="L693" s="239"/>
      <c r="M693" s="239"/>
      <c r="N693" s="199">
        <f t="shared" si="28"/>
        <v>900</v>
      </c>
      <c r="O693" s="200">
        <f t="shared" si="26"/>
        <v>900</v>
      </c>
      <c r="P693" s="241"/>
    </row>
    <row r="694" spans="1:16" ht="15.75" customHeight="1" x14ac:dyDescent="0.25">
      <c r="A694" s="862"/>
      <c r="B694" s="865"/>
      <c r="C694" s="101" t="s">
        <v>1701</v>
      </c>
      <c r="D694" s="96" t="s">
        <v>686</v>
      </c>
      <c r="E694" s="238"/>
      <c r="F694" s="239"/>
      <c r="G694" s="105"/>
      <c r="H694" s="240"/>
      <c r="I694" s="198">
        <f>SUM(E694:H694)</f>
        <v>0</v>
      </c>
      <c r="J694" s="239">
        <v>400</v>
      </c>
      <c r="K694" s="239"/>
      <c r="L694" s="239"/>
      <c r="M694" s="239"/>
      <c r="N694" s="199">
        <f t="shared" si="28"/>
        <v>400</v>
      </c>
      <c r="O694" s="200">
        <f t="shared" si="26"/>
        <v>400</v>
      </c>
      <c r="P694" s="241"/>
    </row>
    <row r="695" spans="1:16" ht="15.75" customHeight="1" x14ac:dyDescent="0.25">
      <c r="A695" s="862"/>
      <c r="B695" s="865"/>
      <c r="C695" s="101" t="s">
        <v>1702</v>
      </c>
      <c r="D695" s="96" t="s">
        <v>686</v>
      </c>
      <c r="E695" s="238"/>
      <c r="F695" s="239"/>
      <c r="G695" s="105"/>
      <c r="H695" s="240"/>
      <c r="I695" s="198">
        <f t="shared" si="27"/>
        <v>0</v>
      </c>
      <c r="J695" s="239">
        <v>300</v>
      </c>
      <c r="K695" s="239"/>
      <c r="L695" s="239"/>
      <c r="M695" s="239"/>
      <c r="N695" s="199">
        <f t="shared" si="28"/>
        <v>300</v>
      </c>
      <c r="O695" s="200">
        <f t="shared" si="26"/>
        <v>300</v>
      </c>
      <c r="P695" s="241"/>
    </row>
    <row r="696" spans="1:16" ht="15.75" customHeight="1" x14ac:dyDescent="0.25">
      <c r="A696" s="862"/>
      <c r="B696" s="865"/>
      <c r="C696" s="101" t="s">
        <v>1703</v>
      </c>
      <c r="D696" s="96" t="s">
        <v>686</v>
      </c>
      <c r="E696" s="238"/>
      <c r="F696" s="239"/>
      <c r="G696" s="105"/>
      <c r="H696" s="240"/>
      <c r="I696" s="198">
        <f t="shared" si="27"/>
        <v>0</v>
      </c>
      <c r="J696" s="239">
        <v>200</v>
      </c>
      <c r="K696" s="239"/>
      <c r="L696" s="239"/>
      <c r="M696" s="239"/>
      <c r="N696" s="199">
        <f t="shared" si="28"/>
        <v>200</v>
      </c>
      <c r="O696" s="200">
        <f t="shared" si="26"/>
        <v>200</v>
      </c>
      <c r="P696" s="241"/>
    </row>
    <row r="697" spans="1:16" ht="15.75" customHeight="1" x14ac:dyDescent="0.25">
      <c r="A697" s="862"/>
      <c r="B697" s="865"/>
      <c r="C697" s="101" t="s">
        <v>1704</v>
      </c>
      <c r="D697" s="96" t="s">
        <v>686</v>
      </c>
      <c r="E697" s="238"/>
      <c r="F697" s="239"/>
      <c r="G697" s="105"/>
      <c r="H697" s="240"/>
      <c r="I697" s="198">
        <f t="shared" si="27"/>
        <v>0</v>
      </c>
      <c r="J697" s="239">
        <v>200</v>
      </c>
      <c r="K697" s="239"/>
      <c r="L697" s="239"/>
      <c r="M697" s="239"/>
      <c r="N697" s="199">
        <f t="shared" si="28"/>
        <v>200</v>
      </c>
      <c r="O697" s="200">
        <f t="shared" si="26"/>
        <v>200</v>
      </c>
      <c r="P697" s="241"/>
    </row>
    <row r="698" spans="1:16" ht="15.75" customHeight="1" x14ac:dyDescent="0.25">
      <c r="A698" s="862"/>
      <c r="B698" s="865"/>
      <c r="C698" s="101" t="s">
        <v>1705</v>
      </c>
      <c r="D698" s="96" t="s">
        <v>686</v>
      </c>
      <c r="E698" s="238"/>
      <c r="F698" s="239"/>
      <c r="G698" s="105"/>
      <c r="H698" s="240"/>
      <c r="I698" s="198">
        <f t="shared" si="27"/>
        <v>0</v>
      </c>
      <c r="J698" s="239">
        <v>600</v>
      </c>
      <c r="K698" s="239"/>
      <c r="L698" s="239"/>
      <c r="M698" s="239"/>
      <c r="N698" s="199">
        <f t="shared" si="28"/>
        <v>600</v>
      </c>
      <c r="O698" s="200">
        <f t="shared" si="26"/>
        <v>600</v>
      </c>
      <c r="P698" s="241"/>
    </row>
    <row r="699" spans="1:16" ht="15.75" customHeight="1" x14ac:dyDescent="0.25">
      <c r="A699" s="862"/>
      <c r="B699" s="865"/>
      <c r="C699" s="101" t="s">
        <v>1706</v>
      </c>
      <c r="D699" s="96" t="s">
        <v>686</v>
      </c>
      <c r="E699" s="238"/>
      <c r="F699" s="239"/>
      <c r="G699" s="105"/>
      <c r="H699" s="240"/>
      <c r="I699" s="198">
        <f t="shared" si="27"/>
        <v>0</v>
      </c>
      <c r="J699" s="239">
        <v>700</v>
      </c>
      <c r="K699" s="239"/>
      <c r="L699" s="239"/>
      <c r="M699" s="239"/>
      <c r="N699" s="199">
        <f t="shared" si="28"/>
        <v>700</v>
      </c>
      <c r="O699" s="200">
        <f t="shared" si="26"/>
        <v>700</v>
      </c>
      <c r="P699" s="241"/>
    </row>
    <row r="700" spans="1:16" ht="15.75" customHeight="1" x14ac:dyDescent="0.25">
      <c r="A700" s="862"/>
      <c r="B700" s="865"/>
      <c r="C700" s="101" t="s">
        <v>1707</v>
      </c>
      <c r="D700" s="96" t="s">
        <v>686</v>
      </c>
      <c r="E700" s="238"/>
      <c r="F700" s="239"/>
      <c r="G700" s="105"/>
      <c r="H700" s="240"/>
      <c r="I700" s="198">
        <f t="shared" si="27"/>
        <v>0</v>
      </c>
      <c r="J700" s="239">
        <v>50</v>
      </c>
      <c r="K700" s="239"/>
      <c r="L700" s="239"/>
      <c r="M700" s="239"/>
      <c r="N700" s="199">
        <f t="shared" si="28"/>
        <v>50</v>
      </c>
      <c r="O700" s="200">
        <f t="shared" si="26"/>
        <v>50</v>
      </c>
      <c r="P700" s="241"/>
    </row>
    <row r="701" spans="1:16" ht="15.75" customHeight="1" x14ac:dyDescent="0.25">
      <c r="A701" s="862"/>
      <c r="B701" s="865"/>
      <c r="C701" s="101" t="s">
        <v>1708</v>
      </c>
      <c r="D701" s="96" t="s">
        <v>686</v>
      </c>
      <c r="E701" s="238"/>
      <c r="F701" s="239"/>
      <c r="G701" s="105"/>
      <c r="H701" s="240"/>
      <c r="I701" s="198">
        <f t="shared" si="27"/>
        <v>0</v>
      </c>
      <c r="J701" s="239">
        <v>300</v>
      </c>
      <c r="K701" s="239"/>
      <c r="L701" s="239"/>
      <c r="M701" s="239"/>
      <c r="N701" s="199">
        <f t="shared" si="28"/>
        <v>300</v>
      </c>
      <c r="O701" s="200">
        <f t="shared" si="26"/>
        <v>300</v>
      </c>
      <c r="P701" s="241"/>
    </row>
    <row r="702" spans="1:16" ht="15.75" customHeight="1" x14ac:dyDescent="0.25">
      <c r="A702" s="862"/>
      <c r="B702" s="865"/>
      <c r="C702" s="101" t="s">
        <v>1709</v>
      </c>
      <c r="D702" s="96" t="s">
        <v>686</v>
      </c>
      <c r="E702" s="238"/>
      <c r="F702" s="239"/>
      <c r="G702" s="105"/>
      <c r="H702" s="240"/>
      <c r="I702" s="198">
        <f t="shared" si="27"/>
        <v>0</v>
      </c>
      <c r="J702" s="239">
        <v>1200</v>
      </c>
      <c r="K702" s="239"/>
      <c r="L702" s="239"/>
      <c r="M702" s="239"/>
      <c r="N702" s="199">
        <f t="shared" si="28"/>
        <v>1200</v>
      </c>
      <c r="O702" s="200">
        <f t="shared" si="26"/>
        <v>1200</v>
      </c>
      <c r="P702" s="241"/>
    </row>
    <row r="703" spans="1:16" ht="15.75" customHeight="1" x14ac:dyDescent="0.25">
      <c r="A703" s="862"/>
      <c r="B703" s="865"/>
      <c r="C703" s="101" t="s">
        <v>1710</v>
      </c>
      <c r="D703" s="96" t="s">
        <v>686</v>
      </c>
      <c r="E703" s="238"/>
      <c r="F703" s="239"/>
      <c r="G703" s="105"/>
      <c r="H703" s="240"/>
      <c r="I703" s="198">
        <f t="shared" si="27"/>
        <v>0</v>
      </c>
      <c r="J703" s="239"/>
      <c r="K703" s="239"/>
      <c r="L703" s="239"/>
      <c r="M703" s="239"/>
      <c r="N703" s="199">
        <f t="shared" si="28"/>
        <v>0</v>
      </c>
      <c r="O703" s="200">
        <f t="shared" si="26"/>
        <v>0</v>
      </c>
      <c r="P703" s="241"/>
    </row>
    <row r="704" spans="1:16" ht="15.75" customHeight="1" x14ac:dyDescent="0.25">
      <c r="A704" s="862"/>
      <c r="B704" s="865"/>
      <c r="C704" s="101" t="s">
        <v>1711</v>
      </c>
      <c r="D704" s="96" t="s">
        <v>686</v>
      </c>
      <c r="E704" s="238"/>
      <c r="F704" s="239"/>
      <c r="G704" s="105"/>
      <c r="H704" s="240"/>
      <c r="I704" s="198">
        <f t="shared" si="27"/>
        <v>0</v>
      </c>
      <c r="J704" s="239"/>
      <c r="K704" s="239"/>
      <c r="L704" s="239"/>
      <c r="M704" s="239"/>
      <c r="N704" s="199">
        <f t="shared" si="28"/>
        <v>0</v>
      </c>
      <c r="O704" s="200">
        <f t="shared" ref="O704:O767" si="29">I704+N704</f>
        <v>0</v>
      </c>
      <c r="P704" s="241"/>
    </row>
    <row r="705" spans="1:16" ht="15.75" customHeight="1" x14ac:dyDescent="0.25">
      <c r="A705" s="862"/>
      <c r="B705" s="865"/>
      <c r="C705" s="101" t="s">
        <v>1712</v>
      </c>
      <c r="D705" s="96" t="s">
        <v>686</v>
      </c>
      <c r="E705" s="238"/>
      <c r="F705" s="239"/>
      <c r="G705" s="105"/>
      <c r="H705" s="240"/>
      <c r="I705" s="198">
        <f t="shared" si="27"/>
        <v>0</v>
      </c>
      <c r="J705" s="239">
        <v>2000</v>
      </c>
      <c r="K705" s="239"/>
      <c r="L705" s="239"/>
      <c r="M705" s="239"/>
      <c r="N705" s="199">
        <f t="shared" si="28"/>
        <v>2000</v>
      </c>
      <c r="O705" s="200">
        <f t="shared" si="29"/>
        <v>2000</v>
      </c>
      <c r="P705" s="241"/>
    </row>
    <row r="706" spans="1:16" ht="15.75" customHeight="1" x14ac:dyDescent="0.25">
      <c r="A706" s="862"/>
      <c r="B706" s="865"/>
      <c r="C706" s="101" t="s">
        <v>1713</v>
      </c>
      <c r="D706" s="96" t="s">
        <v>686</v>
      </c>
      <c r="E706" s="238"/>
      <c r="F706" s="239"/>
      <c r="G706" s="105"/>
      <c r="H706" s="240"/>
      <c r="I706" s="198">
        <f t="shared" si="27"/>
        <v>0</v>
      </c>
      <c r="J706" s="239"/>
      <c r="K706" s="239"/>
      <c r="L706" s="239"/>
      <c r="M706" s="239"/>
      <c r="N706" s="199">
        <f t="shared" si="28"/>
        <v>0</v>
      </c>
      <c r="O706" s="200">
        <f t="shared" si="29"/>
        <v>0</v>
      </c>
      <c r="P706" s="241"/>
    </row>
    <row r="707" spans="1:16" ht="15.75" customHeight="1" x14ac:dyDescent="0.25">
      <c r="A707" s="862"/>
      <c r="B707" s="865"/>
      <c r="C707" s="101" t="s">
        <v>1714</v>
      </c>
      <c r="D707" s="96" t="s">
        <v>686</v>
      </c>
      <c r="E707" s="238"/>
      <c r="F707" s="239"/>
      <c r="G707" s="105"/>
      <c r="H707" s="240"/>
      <c r="I707" s="198">
        <f t="shared" si="27"/>
        <v>0</v>
      </c>
      <c r="J707" s="239">
        <v>600</v>
      </c>
      <c r="K707" s="239"/>
      <c r="L707" s="239"/>
      <c r="M707" s="239"/>
      <c r="N707" s="199">
        <f t="shared" si="28"/>
        <v>600</v>
      </c>
      <c r="O707" s="200">
        <f t="shared" si="29"/>
        <v>600</v>
      </c>
      <c r="P707" s="241"/>
    </row>
    <row r="708" spans="1:16" ht="15.75" customHeight="1" x14ac:dyDescent="0.25">
      <c r="A708" s="862"/>
      <c r="B708" s="865"/>
      <c r="C708" s="101" t="s">
        <v>1715</v>
      </c>
      <c r="D708" s="96" t="s">
        <v>686</v>
      </c>
      <c r="E708" s="238"/>
      <c r="F708" s="239"/>
      <c r="G708" s="105"/>
      <c r="H708" s="240"/>
      <c r="I708" s="198">
        <f t="shared" si="27"/>
        <v>0</v>
      </c>
      <c r="J708" s="239">
        <v>400</v>
      </c>
      <c r="K708" s="239"/>
      <c r="L708" s="239"/>
      <c r="M708" s="239"/>
      <c r="N708" s="199">
        <f t="shared" si="28"/>
        <v>400</v>
      </c>
      <c r="O708" s="200">
        <f t="shared" si="29"/>
        <v>400</v>
      </c>
      <c r="P708" s="241"/>
    </row>
    <row r="709" spans="1:16" ht="15.75" customHeight="1" x14ac:dyDescent="0.25">
      <c r="A709" s="862"/>
      <c r="B709" s="865"/>
      <c r="C709" s="101" t="s">
        <v>1716</v>
      </c>
      <c r="D709" s="96" t="s">
        <v>686</v>
      </c>
      <c r="E709" s="238"/>
      <c r="F709" s="239"/>
      <c r="G709" s="105"/>
      <c r="H709" s="240"/>
      <c r="I709" s="198">
        <f t="shared" si="27"/>
        <v>0</v>
      </c>
      <c r="J709" s="239"/>
      <c r="K709" s="239"/>
      <c r="L709" s="239"/>
      <c r="M709" s="239"/>
      <c r="N709" s="199">
        <f t="shared" si="28"/>
        <v>0</v>
      </c>
      <c r="O709" s="200">
        <f t="shared" si="29"/>
        <v>0</v>
      </c>
      <c r="P709" s="241"/>
    </row>
    <row r="710" spans="1:16" ht="15.75" customHeight="1" x14ac:dyDescent="0.25">
      <c r="A710" s="862"/>
      <c r="B710" s="865"/>
      <c r="C710" s="101" t="s">
        <v>1717</v>
      </c>
      <c r="D710" s="96" t="s">
        <v>686</v>
      </c>
      <c r="E710" s="238"/>
      <c r="F710" s="239"/>
      <c r="G710" s="105"/>
      <c r="H710" s="240"/>
      <c r="I710" s="198">
        <f t="shared" si="27"/>
        <v>0</v>
      </c>
      <c r="J710" s="239"/>
      <c r="K710" s="239"/>
      <c r="L710" s="239"/>
      <c r="M710" s="239"/>
      <c r="N710" s="199">
        <f>SUM(J710:M710)</f>
        <v>0</v>
      </c>
      <c r="O710" s="200">
        <f t="shared" si="29"/>
        <v>0</v>
      </c>
      <c r="P710" s="241"/>
    </row>
    <row r="711" spans="1:16" ht="15.75" customHeight="1" x14ac:dyDescent="0.25">
      <c r="A711" s="862"/>
      <c r="B711" s="865"/>
      <c r="C711" s="101" t="s">
        <v>1718</v>
      </c>
      <c r="D711" s="96" t="s">
        <v>686</v>
      </c>
      <c r="E711" s="238"/>
      <c r="F711" s="239"/>
      <c r="G711" s="105"/>
      <c r="H711" s="240"/>
      <c r="I711" s="198">
        <f t="shared" si="27"/>
        <v>0</v>
      </c>
      <c r="J711" s="239">
        <v>10</v>
      </c>
      <c r="K711" s="239"/>
      <c r="L711" s="239"/>
      <c r="M711" s="239"/>
      <c r="N711" s="199">
        <f t="shared" ref="N711:N772" si="30">SUM(J711:M711)</f>
        <v>10</v>
      </c>
      <c r="O711" s="200">
        <f t="shared" si="29"/>
        <v>10</v>
      </c>
      <c r="P711" s="241"/>
    </row>
    <row r="712" spans="1:16" ht="15.75" customHeight="1" x14ac:dyDescent="0.25">
      <c r="A712" s="862"/>
      <c r="B712" s="865"/>
      <c r="C712" s="101" t="s">
        <v>1719</v>
      </c>
      <c r="D712" s="96" t="s">
        <v>686</v>
      </c>
      <c r="E712" s="238"/>
      <c r="F712" s="239"/>
      <c r="G712" s="105"/>
      <c r="H712" s="240"/>
      <c r="I712" s="198">
        <f t="shared" si="27"/>
        <v>0</v>
      </c>
      <c r="J712" s="239"/>
      <c r="K712" s="239"/>
      <c r="L712" s="239"/>
      <c r="M712" s="239"/>
      <c r="N712" s="199">
        <f t="shared" si="30"/>
        <v>0</v>
      </c>
      <c r="O712" s="200">
        <f t="shared" si="29"/>
        <v>0</v>
      </c>
      <c r="P712" s="241"/>
    </row>
    <row r="713" spans="1:16" ht="15.75" customHeight="1" x14ac:dyDescent="0.25">
      <c r="A713" s="862"/>
      <c r="B713" s="865"/>
      <c r="C713" s="101" t="s">
        <v>1720</v>
      </c>
      <c r="D713" s="96" t="s">
        <v>686</v>
      </c>
      <c r="E713" s="238"/>
      <c r="F713" s="239"/>
      <c r="G713" s="105"/>
      <c r="H713" s="240"/>
      <c r="I713" s="198">
        <f t="shared" si="27"/>
        <v>0</v>
      </c>
      <c r="J713" s="239">
        <v>100</v>
      </c>
      <c r="K713" s="239"/>
      <c r="L713" s="239"/>
      <c r="M713" s="239"/>
      <c r="N713" s="199">
        <f t="shared" si="30"/>
        <v>100</v>
      </c>
      <c r="O713" s="200">
        <f t="shared" si="29"/>
        <v>100</v>
      </c>
      <c r="P713" s="241"/>
    </row>
    <row r="714" spans="1:16" ht="15.75" customHeight="1" x14ac:dyDescent="0.25">
      <c r="A714" s="862"/>
      <c r="B714" s="865"/>
      <c r="C714" s="101" t="s">
        <v>1721</v>
      </c>
      <c r="D714" s="96" t="s">
        <v>686</v>
      </c>
      <c r="E714" s="238"/>
      <c r="F714" s="239"/>
      <c r="G714" s="105"/>
      <c r="H714" s="240"/>
      <c r="I714" s="198">
        <f t="shared" si="27"/>
        <v>0</v>
      </c>
      <c r="J714" s="239"/>
      <c r="K714" s="239"/>
      <c r="L714" s="239"/>
      <c r="M714" s="239"/>
      <c r="N714" s="199">
        <f t="shared" si="30"/>
        <v>0</v>
      </c>
      <c r="O714" s="200">
        <f t="shared" si="29"/>
        <v>0</v>
      </c>
      <c r="P714" s="241"/>
    </row>
    <row r="715" spans="1:16" ht="15.75" customHeight="1" x14ac:dyDescent="0.25">
      <c r="A715" s="862"/>
      <c r="B715" s="865"/>
      <c r="C715" s="101" t="s">
        <v>1722</v>
      </c>
      <c r="D715" s="96" t="s">
        <v>686</v>
      </c>
      <c r="E715" s="238"/>
      <c r="F715" s="239"/>
      <c r="G715" s="105"/>
      <c r="H715" s="240"/>
      <c r="I715" s="198">
        <f t="shared" si="27"/>
        <v>0</v>
      </c>
      <c r="J715" s="239"/>
      <c r="K715" s="239"/>
      <c r="L715" s="239"/>
      <c r="M715" s="239"/>
      <c r="N715" s="199">
        <f t="shared" si="30"/>
        <v>0</v>
      </c>
      <c r="O715" s="200">
        <f t="shared" si="29"/>
        <v>0</v>
      </c>
      <c r="P715" s="241"/>
    </row>
    <row r="716" spans="1:16" ht="15.75" customHeight="1" x14ac:dyDescent="0.25">
      <c r="A716" s="862"/>
      <c r="B716" s="865"/>
      <c r="C716" s="101" t="s">
        <v>1723</v>
      </c>
      <c r="D716" s="96" t="s">
        <v>686</v>
      </c>
      <c r="E716" s="238"/>
      <c r="F716" s="239"/>
      <c r="G716" s="105"/>
      <c r="H716" s="240"/>
      <c r="I716" s="198">
        <f>SUM(E716:H716)</f>
        <v>0</v>
      </c>
      <c r="J716" s="239">
        <v>30</v>
      </c>
      <c r="K716" s="239"/>
      <c r="L716" s="239"/>
      <c r="M716" s="239"/>
      <c r="N716" s="199">
        <f t="shared" si="30"/>
        <v>30</v>
      </c>
      <c r="O716" s="200">
        <f t="shared" si="29"/>
        <v>30</v>
      </c>
      <c r="P716" s="241"/>
    </row>
    <row r="717" spans="1:16" ht="15.75" customHeight="1" x14ac:dyDescent="0.25">
      <c r="A717" s="862"/>
      <c r="B717" s="865"/>
      <c r="C717" s="101" t="s">
        <v>1724</v>
      </c>
      <c r="D717" s="96" t="s">
        <v>686</v>
      </c>
      <c r="E717" s="238"/>
      <c r="F717" s="239"/>
      <c r="G717" s="105"/>
      <c r="H717" s="240"/>
      <c r="I717" s="198">
        <f t="shared" si="27"/>
        <v>0</v>
      </c>
      <c r="J717" s="239"/>
      <c r="K717" s="239"/>
      <c r="L717" s="239"/>
      <c r="M717" s="239"/>
      <c r="N717" s="199">
        <f t="shared" si="30"/>
        <v>0</v>
      </c>
      <c r="O717" s="200">
        <f t="shared" si="29"/>
        <v>0</v>
      </c>
      <c r="P717" s="241"/>
    </row>
    <row r="718" spans="1:16" ht="15.75" customHeight="1" x14ac:dyDescent="0.25">
      <c r="A718" s="862"/>
      <c r="B718" s="865"/>
      <c r="C718" s="101" t="s">
        <v>568</v>
      </c>
      <c r="D718" s="96" t="s">
        <v>686</v>
      </c>
      <c r="E718" s="238"/>
      <c r="F718" s="239"/>
      <c r="G718" s="105"/>
      <c r="H718" s="240"/>
      <c r="I718" s="198">
        <f t="shared" si="27"/>
        <v>0</v>
      </c>
      <c r="J718" s="239"/>
      <c r="K718" s="239"/>
      <c r="L718" s="239"/>
      <c r="M718" s="239"/>
      <c r="N718" s="199">
        <f t="shared" si="30"/>
        <v>0</v>
      </c>
      <c r="O718" s="200">
        <f t="shared" si="29"/>
        <v>0</v>
      </c>
      <c r="P718" s="241"/>
    </row>
    <row r="719" spans="1:16" ht="15.75" customHeight="1" x14ac:dyDescent="0.25">
      <c r="A719" s="862"/>
      <c r="B719" s="865"/>
      <c r="C719" s="101" t="s">
        <v>1725</v>
      </c>
      <c r="D719" s="96" t="s">
        <v>686</v>
      </c>
      <c r="E719" s="238"/>
      <c r="F719" s="239"/>
      <c r="G719" s="105"/>
      <c r="H719" s="240"/>
      <c r="I719" s="198">
        <f t="shared" si="27"/>
        <v>0</v>
      </c>
      <c r="J719" s="239"/>
      <c r="K719" s="239"/>
      <c r="L719" s="239"/>
      <c r="M719" s="239"/>
      <c r="N719" s="199">
        <f t="shared" si="30"/>
        <v>0</v>
      </c>
      <c r="O719" s="200">
        <f t="shared" si="29"/>
        <v>0</v>
      </c>
      <c r="P719" s="241"/>
    </row>
    <row r="720" spans="1:16" ht="15.75" customHeight="1" x14ac:dyDescent="0.25">
      <c r="A720" s="862"/>
      <c r="B720" s="865"/>
      <c r="C720" s="101" t="s">
        <v>1726</v>
      </c>
      <c r="D720" s="96" t="s">
        <v>686</v>
      </c>
      <c r="E720" s="238"/>
      <c r="F720" s="239"/>
      <c r="G720" s="105"/>
      <c r="H720" s="240"/>
      <c r="I720" s="198">
        <f t="shared" si="27"/>
        <v>0</v>
      </c>
      <c r="J720" s="239"/>
      <c r="K720" s="239"/>
      <c r="L720" s="239"/>
      <c r="M720" s="239"/>
      <c r="N720" s="199">
        <f t="shared" si="30"/>
        <v>0</v>
      </c>
      <c r="O720" s="200">
        <f t="shared" si="29"/>
        <v>0</v>
      </c>
      <c r="P720" s="241"/>
    </row>
    <row r="721" spans="1:16" ht="15.75" customHeight="1" x14ac:dyDescent="0.25">
      <c r="A721" s="862"/>
      <c r="B721" s="865"/>
      <c r="C721" s="101" t="s">
        <v>1727</v>
      </c>
      <c r="D721" s="96" t="s">
        <v>686</v>
      </c>
      <c r="E721" s="238"/>
      <c r="F721" s="239"/>
      <c r="G721" s="105"/>
      <c r="H721" s="240"/>
      <c r="I721" s="198">
        <f t="shared" si="27"/>
        <v>0</v>
      </c>
      <c r="J721" s="239"/>
      <c r="K721" s="239"/>
      <c r="L721" s="239"/>
      <c r="M721" s="239"/>
      <c r="N721" s="199">
        <f t="shared" si="30"/>
        <v>0</v>
      </c>
      <c r="O721" s="200">
        <f t="shared" si="29"/>
        <v>0</v>
      </c>
      <c r="P721" s="241"/>
    </row>
    <row r="722" spans="1:16" ht="15.75" customHeight="1" x14ac:dyDescent="0.25">
      <c r="A722" s="862"/>
      <c r="B722" s="865"/>
      <c r="C722" s="101" t="s">
        <v>1728</v>
      </c>
      <c r="D722" s="96" t="s">
        <v>686</v>
      </c>
      <c r="E722" s="238"/>
      <c r="F722" s="239"/>
      <c r="G722" s="105"/>
      <c r="H722" s="240"/>
      <c r="I722" s="198">
        <f t="shared" si="27"/>
        <v>0</v>
      </c>
      <c r="J722" s="239"/>
      <c r="K722" s="239"/>
      <c r="L722" s="239"/>
      <c r="M722" s="239"/>
      <c r="N722" s="199">
        <f t="shared" si="30"/>
        <v>0</v>
      </c>
      <c r="O722" s="200">
        <f t="shared" si="29"/>
        <v>0</v>
      </c>
      <c r="P722" s="241"/>
    </row>
    <row r="723" spans="1:16" ht="15.75" customHeight="1" x14ac:dyDescent="0.25">
      <c r="A723" s="862"/>
      <c r="B723" s="865"/>
      <c r="C723" s="101" t="s">
        <v>1729</v>
      </c>
      <c r="D723" s="96" t="s">
        <v>686</v>
      </c>
      <c r="E723" s="238"/>
      <c r="F723" s="239"/>
      <c r="G723" s="105"/>
      <c r="H723" s="240"/>
      <c r="I723" s="198">
        <f t="shared" si="27"/>
        <v>0</v>
      </c>
      <c r="J723" s="239"/>
      <c r="K723" s="239"/>
      <c r="L723" s="239"/>
      <c r="M723" s="239"/>
      <c r="N723" s="199">
        <f t="shared" si="30"/>
        <v>0</v>
      </c>
      <c r="O723" s="200">
        <f t="shared" si="29"/>
        <v>0</v>
      </c>
      <c r="P723" s="241"/>
    </row>
    <row r="724" spans="1:16" ht="15.75" customHeight="1" x14ac:dyDescent="0.25">
      <c r="A724" s="862"/>
      <c r="B724" s="865"/>
      <c r="C724" s="101" t="s">
        <v>1730</v>
      </c>
      <c r="D724" s="96" t="s">
        <v>686</v>
      </c>
      <c r="E724" s="238"/>
      <c r="F724" s="239"/>
      <c r="G724" s="105"/>
      <c r="H724" s="240"/>
      <c r="I724" s="198">
        <f t="shared" si="27"/>
        <v>0</v>
      </c>
      <c r="J724" s="239"/>
      <c r="K724" s="239"/>
      <c r="L724" s="239"/>
      <c r="M724" s="239"/>
      <c r="N724" s="199">
        <f t="shared" si="30"/>
        <v>0</v>
      </c>
      <c r="O724" s="200">
        <f t="shared" si="29"/>
        <v>0</v>
      </c>
      <c r="P724" s="241"/>
    </row>
    <row r="725" spans="1:16" ht="15.75" customHeight="1" x14ac:dyDescent="0.25">
      <c r="A725" s="862"/>
      <c r="B725" s="865"/>
      <c r="C725" s="101" t="s">
        <v>1731</v>
      </c>
      <c r="D725" s="96" t="s">
        <v>686</v>
      </c>
      <c r="E725" s="238"/>
      <c r="F725" s="239"/>
      <c r="G725" s="105"/>
      <c r="H725" s="240"/>
      <c r="I725" s="198">
        <f t="shared" si="27"/>
        <v>0</v>
      </c>
      <c r="J725" s="239"/>
      <c r="K725" s="239"/>
      <c r="L725" s="239"/>
      <c r="M725" s="239"/>
      <c r="N725" s="199">
        <f t="shared" si="30"/>
        <v>0</v>
      </c>
      <c r="O725" s="200">
        <f t="shared" si="29"/>
        <v>0</v>
      </c>
      <c r="P725" s="241"/>
    </row>
    <row r="726" spans="1:16" ht="15.75" customHeight="1" x14ac:dyDescent="0.25">
      <c r="A726" s="862"/>
      <c r="B726" s="865"/>
      <c r="C726" s="101" t="s">
        <v>1732</v>
      </c>
      <c r="D726" s="96" t="s">
        <v>686</v>
      </c>
      <c r="E726" s="238"/>
      <c r="F726" s="239"/>
      <c r="G726" s="105"/>
      <c r="H726" s="240"/>
      <c r="I726" s="198">
        <f t="shared" si="27"/>
        <v>0</v>
      </c>
      <c r="J726" s="239"/>
      <c r="K726" s="239"/>
      <c r="L726" s="239"/>
      <c r="M726" s="239"/>
      <c r="N726" s="199">
        <f t="shared" si="30"/>
        <v>0</v>
      </c>
      <c r="O726" s="200">
        <f t="shared" si="29"/>
        <v>0</v>
      </c>
      <c r="P726" s="241"/>
    </row>
    <row r="727" spans="1:16" ht="15.75" customHeight="1" x14ac:dyDescent="0.25">
      <c r="A727" s="862"/>
      <c r="B727" s="865"/>
      <c r="C727" s="101" t="s">
        <v>1733</v>
      </c>
      <c r="D727" s="96" t="s">
        <v>686</v>
      </c>
      <c r="E727" s="238"/>
      <c r="F727" s="239"/>
      <c r="G727" s="105"/>
      <c r="H727" s="240"/>
      <c r="I727" s="198">
        <f t="shared" si="27"/>
        <v>0</v>
      </c>
      <c r="J727" s="239"/>
      <c r="K727" s="239"/>
      <c r="L727" s="239"/>
      <c r="M727" s="239"/>
      <c r="N727" s="199">
        <f t="shared" si="30"/>
        <v>0</v>
      </c>
      <c r="O727" s="200">
        <f t="shared" si="29"/>
        <v>0</v>
      </c>
      <c r="P727" s="241"/>
    </row>
    <row r="728" spans="1:16" ht="15.75" customHeight="1" x14ac:dyDescent="0.25">
      <c r="A728" s="862"/>
      <c r="B728" s="865"/>
      <c r="C728" s="101" t="s">
        <v>1734</v>
      </c>
      <c r="D728" s="96" t="s">
        <v>686</v>
      </c>
      <c r="E728" s="238"/>
      <c r="F728" s="239"/>
      <c r="G728" s="105"/>
      <c r="H728" s="240"/>
      <c r="I728" s="198">
        <f t="shared" si="27"/>
        <v>0</v>
      </c>
      <c r="J728" s="239"/>
      <c r="K728" s="239"/>
      <c r="L728" s="239"/>
      <c r="M728" s="239"/>
      <c r="N728" s="199">
        <f t="shared" si="30"/>
        <v>0</v>
      </c>
      <c r="O728" s="200">
        <f t="shared" si="29"/>
        <v>0</v>
      </c>
      <c r="P728" s="241"/>
    </row>
    <row r="729" spans="1:16" ht="15.75" customHeight="1" x14ac:dyDescent="0.25">
      <c r="A729" s="862"/>
      <c r="B729" s="865"/>
      <c r="C729" s="101" t="s">
        <v>1735</v>
      </c>
      <c r="D729" s="96" t="s">
        <v>686</v>
      </c>
      <c r="E729" s="238"/>
      <c r="F729" s="239"/>
      <c r="G729" s="105"/>
      <c r="H729" s="240"/>
      <c r="I729" s="198">
        <f t="shared" si="27"/>
        <v>0</v>
      </c>
      <c r="J729" s="239"/>
      <c r="K729" s="239"/>
      <c r="L729" s="239"/>
      <c r="M729" s="239"/>
      <c r="N729" s="199">
        <f t="shared" si="30"/>
        <v>0</v>
      </c>
      <c r="O729" s="200">
        <f t="shared" si="29"/>
        <v>0</v>
      </c>
      <c r="P729" s="241"/>
    </row>
    <row r="730" spans="1:16" ht="15.75" customHeight="1" x14ac:dyDescent="0.25">
      <c r="A730" s="862"/>
      <c r="B730" s="865"/>
      <c r="C730" s="101" t="s">
        <v>1736</v>
      </c>
      <c r="D730" s="96" t="s">
        <v>686</v>
      </c>
      <c r="E730" s="238"/>
      <c r="F730" s="239"/>
      <c r="G730" s="105"/>
      <c r="H730" s="240"/>
      <c r="I730" s="198">
        <f t="shared" si="27"/>
        <v>0</v>
      </c>
      <c r="J730" s="239"/>
      <c r="K730" s="239"/>
      <c r="L730" s="239"/>
      <c r="M730" s="239"/>
      <c r="N730" s="199">
        <f t="shared" si="30"/>
        <v>0</v>
      </c>
      <c r="O730" s="200">
        <f t="shared" si="29"/>
        <v>0</v>
      </c>
      <c r="P730" s="241"/>
    </row>
    <row r="731" spans="1:16" ht="15.75" customHeight="1" x14ac:dyDescent="0.25">
      <c r="A731" s="862"/>
      <c r="B731" s="865"/>
      <c r="C731" s="101" t="s">
        <v>1737</v>
      </c>
      <c r="D731" s="96" t="s">
        <v>686</v>
      </c>
      <c r="E731" s="238"/>
      <c r="F731" s="239"/>
      <c r="G731" s="105"/>
      <c r="H731" s="240"/>
      <c r="I731" s="198">
        <f>SUM(E731:H731)</f>
        <v>0</v>
      </c>
      <c r="J731" s="239"/>
      <c r="K731" s="239"/>
      <c r="L731" s="239"/>
      <c r="M731" s="239"/>
      <c r="N731" s="199">
        <f t="shared" si="30"/>
        <v>0</v>
      </c>
      <c r="O731" s="200">
        <f t="shared" si="29"/>
        <v>0</v>
      </c>
      <c r="P731" s="241"/>
    </row>
    <row r="732" spans="1:16" ht="15.75" customHeight="1" x14ac:dyDescent="0.25">
      <c r="A732" s="862"/>
      <c r="B732" s="865"/>
      <c r="C732" s="101" t="s">
        <v>1738</v>
      </c>
      <c r="D732" s="96" t="s">
        <v>686</v>
      </c>
      <c r="E732" s="238"/>
      <c r="F732" s="239"/>
      <c r="G732" s="105"/>
      <c r="H732" s="240"/>
      <c r="I732" s="198">
        <f>SUM(E732:H732)</f>
        <v>0</v>
      </c>
      <c r="J732" s="239"/>
      <c r="K732" s="239"/>
      <c r="L732" s="239"/>
      <c r="M732" s="239"/>
      <c r="N732" s="199">
        <f t="shared" si="30"/>
        <v>0</v>
      </c>
      <c r="O732" s="200">
        <f t="shared" si="29"/>
        <v>0</v>
      </c>
      <c r="P732" s="241"/>
    </row>
    <row r="733" spans="1:16" ht="15.75" customHeight="1" x14ac:dyDescent="0.25">
      <c r="A733" s="862"/>
      <c r="B733" s="865"/>
      <c r="C733" s="101" t="s">
        <v>1739</v>
      </c>
      <c r="D733" s="96" t="s">
        <v>686</v>
      </c>
      <c r="E733" s="238"/>
      <c r="F733" s="239"/>
      <c r="G733" s="105"/>
      <c r="H733" s="240"/>
      <c r="I733" s="198">
        <f t="shared" ref="I733:I765" si="31">SUM(E733:H733)</f>
        <v>0</v>
      </c>
      <c r="J733" s="239"/>
      <c r="K733" s="239"/>
      <c r="L733" s="239"/>
      <c r="M733" s="239"/>
      <c r="N733" s="199">
        <f t="shared" si="30"/>
        <v>0</v>
      </c>
      <c r="O733" s="200">
        <f t="shared" si="29"/>
        <v>0</v>
      </c>
      <c r="P733" s="241"/>
    </row>
    <row r="734" spans="1:16" ht="15.75" customHeight="1" x14ac:dyDescent="0.25">
      <c r="A734" s="862"/>
      <c r="B734" s="865"/>
      <c r="C734" s="101" t="s">
        <v>1740</v>
      </c>
      <c r="D734" s="96" t="s">
        <v>686</v>
      </c>
      <c r="E734" s="238"/>
      <c r="F734" s="239"/>
      <c r="G734" s="105"/>
      <c r="H734" s="240"/>
      <c r="I734" s="198">
        <f t="shared" si="31"/>
        <v>0</v>
      </c>
      <c r="J734" s="239"/>
      <c r="K734" s="239"/>
      <c r="L734" s="239"/>
      <c r="M734" s="239"/>
      <c r="N734" s="199">
        <f t="shared" si="30"/>
        <v>0</v>
      </c>
      <c r="O734" s="200">
        <f t="shared" si="29"/>
        <v>0</v>
      </c>
      <c r="P734" s="241"/>
    </row>
    <row r="735" spans="1:16" ht="15.75" customHeight="1" x14ac:dyDescent="0.25">
      <c r="A735" s="862"/>
      <c r="B735" s="865"/>
      <c r="C735" s="101" t="s">
        <v>1741</v>
      </c>
      <c r="D735" s="96" t="s">
        <v>686</v>
      </c>
      <c r="E735" s="238"/>
      <c r="F735" s="239"/>
      <c r="G735" s="105"/>
      <c r="H735" s="240"/>
      <c r="I735" s="198">
        <f t="shared" si="31"/>
        <v>0</v>
      </c>
      <c r="J735" s="239"/>
      <c r="K735" s="239"/>
      <c r="L735" s="239"/>
      <c r="M735" s="239"/>
      <c r="N735" s="199">
        <f t="shared" si="30"/>
        <v>0</v>
      </c>
      <c r="O735" s="200">
        <f t="shared" si="29"/>
        <v>0</v>
      </c>
      <c r="P735" s="241"/>
    </row>
    <row r="736" spans="1:16" ht="15.75" customHeight="1" x14ac:dyDescent="0.25">
      <c r="A736" s="862"/>
      <c r="B736" s="865"/>
      <c r="C736" s="101" t="s">
        <v>1742</v>
      </c>
      <c r="D736" s="96" t="s">
        <v>686</v>
      </c>
      <c r="E736" s="238"/>
      <c r="F736" s="239"/>
      <c r="G736" s="105"/>
      <c r="H736" s="240"/>
      <c r="I736" s="198">
        <f t="shared" si="31"/>
        <v>0</v>
      </c>
      <c r="J736" s="239"/>
      <c r="K736" s="239"/>
      <c r="L736" s="239"/>
      <c r="M736" s="239"/>
      <c r="N736" s="199">
        <f>SUM(J736:M736)</f>
        <v>0</v>
      </c>
      <c r="O736" s="200">
        <f t="shared" si="29"/>
        <v>0</v>
      </c>
      <c r="P736" s="241"/>
    </row>
    <row r="737" spans="1:16" ht="15.75" customHeight="1" x14ac:dyDescent="0.25">
      <c r="A737" s="862"/>
      <c r="B737" s="865"/>
      <c r="C737" s="101" t="s">
        <v>1743</v>
      </c>
      <c r="D737" s="96" t="s">
        <v>686</v>
      </c>
      <c r="E737" s="238"/>
      <c r="F737" s="239"/>
      <c r="G737" s="105"/>
      <c r="H737" s="240"/>
      <c r="I737" s="198">
        <f t="shared" si="31"/>
        <v>0</v>
      </c>
      <c r="J737" s="239"/>
      <c r="K737" s="239"/>
      <c r="L737" s="239"/>
      <c r="M737" s="239"/>
      <c r="N737" s="199">
        <f t="shared" si="30"/>
        <v>0</v>
      </c>
      <c r="O737" s="200">
        <f t="shared" si="29"/>
        <v>0</v>
      </c>
      <c r="P737" s="241"/>
    </row>
    <row r="738" spans="1:16" ht="15.75" customHeight="1" x14ac:dyDescent="0.25">
      <c r="A738" s="862"/>
      <c r="B738" s="865"/>
      <c r="C738" s="101" t="s">
        <v>1744</v>
      </c>
      <c r="D738" s="96" t="s">
        <v>686</v>
      </c>
      <c r="E738" s="238"/>
      <c r="F738" s="239"/>
      <c r="G738" s="105"/>
      <c r="H738" s="240"/>
      <c r="I738" s="198">
        <f t="shared" si="31"/>
        <v>0</v>
      </c>
      <c r="J738" s="239"/>
      <c r="K738" s="239"/>
      <c r="L738" s="239"/>
      <c r="M738" s="239"/>
      <c r="N738" s="199">
        <f t="shared" si="30"/>
        <v>0</v>
      </c>
      <c r="O738" s="200">
        <f t="shared" si="29"/>
        <v>0</v>
      </c>
      <c r="P738" s="241"/>
    </row>
    <row r="739" spans="1:16" ht="15.75" customHeight="1" x14ac:dyDescent="0.25">
      <c r="A739" s="862"/>
      <c r="B739" s="865"/>
      <c r="C739" s="101" t="s">
        <v>1745</v>
      </c>
      <c r="D739" s="96" t="s">
        <v>686</v>
      </c>
      <c r="E739" s="238"/>
      <c r="F739" s="239"/>
      <c r="G739" s="105"/>
      <c r="H739" s="240"/>
      <c r="I739" s="198">
        <f t="shared" si="31"/>
        <v>0</v>
      </c>
      <c r="J739" s="239"/>
      <c r="K739" s="239"/>
      <c r="L739" s="239"/>
      <c r="M739" s="239"/>
      <c r="N739" s="199">
        <f t="shared" si="30"/>
        <v>0</v>
      </c>
      <c r="O739" s="200">
        <f t="shared" si="29"/>
        <v>0</v>
      </c>
      <c r="P739" s="241"/>
    </row>
    <row r="740" spans="1:16" ht="15.75" customHeight="1" x14ac:dyDescent="0.25">
      <c r="A740" s="862"/>
      <c r="B740" s="865"/>
      <c r="C740" s="101" t="s">
        <v>1746</v>
      </c>
      <c r="D740" s="96" t="s">
        <v>686</v>
      </c>
      <c r="E740" s="238"/>
      <c r="F740" s="239"/>
      <c r="G740" s="105"/>
      <c r="H740" s="240"/>
      <c r="I740" s="198">
        <f t="shared" si="31"/>
        <v>0</v>
      </c>
      <c r="J740" s="239"/>
      <c r="K740" s="239"/>
      <c r="L740" s="239"/>
      <c r="M740" s="239"/>
      <c r="N740" s="199">
        <f t="shared" si="30"/>
        <v>0</v>
      </c>
      <c r="O740" s="200">
        <f t="shared" si="29"/>
        <v>0</v>
      </c>
      <c r="P740" s="241"/>
    </row>
    <row r="741" spans="1:16" ht="15.75" customHeight="1" x14ac:dyDescent="0.25">
      <c r="A741" s="862"/>
      <c r="B741" s="865"/>
      <c r="C741" s="101" t="s">
        <v>1747</v>
      </c>
      <c r="D741" s="96" t="s">
        <v>686</v>
      </c>
      <c r="E741" s="238"/>
      <c r="F741" s="239"/>
      <c r="G741" s="105"/>
      <c r="H741" s="240"/>
      <c r="I741" s="198">
        <f t="shared" si="31"/>
        <v>0</v>
      </c>
      <c r="J741" s="239"/>
      <c r="K741" s="239"/>
      <c r="L741" s="239"/>
      <c r="M741" s="239"/>
      <c r="N741" s="199">
        <f t="shared" si="30"/>
        <v>0</v>
      </c>
      <c r="O741" s="200">
        <f t="shared" si="29"/>
        <v>0</v>
      </c>
      <c r="P741" s="241"/>
    </row>
    <row r="742" spans="1:16" ht="15.75" customHeight="1" x14ac:dyDescent="0.25">
      <c r="A742" s="862"/>
      <c r="B742" s="865"/>
      <c r="C742" s="101" t="s">
        <v>1748</v>
      </c>
      <c r="D742" s="96" t="s">
        <v>686</v>
      </c>
      <c r="E742" s="238"/>
      <c r="F742" s="239"/>
      <c r="G742" s="105"/>
      <c r="H742" s="240"/>
      <c r="I742" s="198">
        <f t="shared" si="31"/>
        <v>0</v>
      </c>
      <c r="J742" s="239"/>
      <c r="K742" s="239"/>
      <c r="L742" s="239"/>
      <c r="M742" s="239"/>
      <c r="N742" s="199">
        <f t="shared" si="30"/>
        <v>0</v>
      </c>
      <c r="O742" s="200">
        <f t="shared" si="29"/>
        <v>0</v>
      </c>
      <c r="P742" s="241"/>
    </row>
    <row r="743" spans="1:16" ht="15.75" customHeight="1" x14ac:dyDescent="0.25">
      <c r="A743" s="862"/>
      <c r="B743" s="865"/>
      <c r="C743" s="101" t="s">
        <v>1749</v>
      </c>
      <c r="D743" s="96" t="s">
        <v>686</v>
      </c>
      <c r="E743" s="238"/>
      <c r="F743" s="239"/>
      <c r="G743" s="105"/>
      <c r="H743" s="240"/>
      <c r="I743" s="198">
        <f t="shared" si="31"/>
        <v>0</v>
      </c>
      <c r="J743" s="239"/>
      <c r="K743" s="239"/>
      <c r="L743" s="239"/>
      <c r="M743" s="239"/>
      <c r="N743" s="199">
        <f t="shared" si="30"/>
        <v>0</v>
      </c>
      <c r="O743" s="200">
        <f t="shared" si="29"/>
        <v>0</v>
      </c>
      <c r="P743" s="241"/>
    </row>
    <row r="744" spans="1:16" ht="15.75" customHeight="1" x14ac:dyDescent="0.25">
      <c r="A744" s="862"/>
      <c r="B744" s="865"/>
      <c r="C744" s="101" t="s">
        <v>1750</v>
      </c>
      <c r="D744" s="96" t="s">
        <v>686</v>
      </c>
      <c r="E744" s="238"/>
      <c r="F744" s="239"/>
      <c r="G744" s="105"/>
      <c r="H744" s="240"/>
      <c r="I744" s="198">
        <f t="shared" si="31"/>
        <v>0</v>
      </c>
      <c r="J744" s="239"/>
      <c r="K744" s="239"/>
      <c r="L744" s="239"/>
      <c r="M744" s="239"/>
      <c r="N744" s="199">
        <f t="shared" si="30"/>
        <v>0</v>
      </c>
      <c r="O744" s="200">
        <f t="shared" si="29"/>
        <v>0</v>
      </c>
      <c r="P744" s="241"/>
    </row>
    <row r="745" spans="1:16" ht="15.75" customHeight="1" x14ac:dyDescent="0.25">
      <c r="A745" s="862"/>
      <c r="B745" s="865"/>
      <c r="C745" s="101" t="s">
        <v>1751</v>
      </c>
      <c r="D745" s="96" t="s">
        <v>686</v>
      </c>
      <c r="E745" s="238"/>
      <c r="F745" s="239"/>
      <c r="G745" s="105"/>
      <c r="H745" s="240"/>
      <c r="I745" s="198">
        <f t="shared" si="31"/>
        <v>0</v>
      </c>
      <c r="J745" s="239"/>
      <c r="K745" s="239"/>
      <c r="L745" s="239"/>
      <c r="M745" s="239"/>
      <c r="N745" s="199">
        <f t="shared" si="30"/>
        <v>0</v>
      </c>
      <c r="O745" s="200">
        <f t="shared" si="29"/>
        <v>0</v>
      </c>
      <c r="P745" s="241"/>
    </row>
    <row r="746" spans="1:16" ht="15.75" customHeight="1" x14ac:dyDescent="0.25">
      <c r="A746" s="862"/>
      <c r="B746" s="865"/>
      <c r="C746" s="101" t="s">
        <v>1752</v>
      </c>
      <c r="D746" s="96" t="s">
        <v>686</v>
      </c>
      <c r="E746" s="238"/>
      <c r="F746" s="239"/>
      <c r="G746" s="105"/>
      <c r="H746" s="240"/>
      <c r="I746" s="198">
        <f t="shared" si="31"/>
        <v>0</v>
      </c>
      <c r="J746" s="239"/>
      <c r="K746" s="239"/>
      <c r="L746" s="239"/>
      <c r="M746" s="239"/>
      <c r="N746" s="199">
        <f t="shared" si="30"/>
        <v>0</v>
      </c>
      <c r="O746" s="200">
        <f t="shared" si="29"/>
        <v>0</v>
      </c>
      <c r="P746" s="241"/>
    </row>
    <row r="747" spans="1:16" ht="15.75" customHeight="1" x14ac:dyDescent="0.25">
      <c r="A747" s="862"/>
      <c r="B747" s="865"/>
      <c r="C747" s="101" t="s">
        <v>1753</v>
      </c>
      <c r="D747" s="96" t="s">
        <v>686</v>
      </c>
      <c r="E747" s="238"/>
      <c r="F747" s="239"/>
      <c r="G747" s="105"/>
      <c r="H747" s="240"/>
      <c r="I747" s="198">
        <f t="shared" si="31"/>
        <v>0</v>
      </c>
      <c r="J747" s="239"/>
      <c r="K747" s="239"/>
      <c r="L747" s="239"/>
      <c r="M747" s="239"/>
      <c r="N747" s="199">
        <f t="shared" si="30"/>
        <v>0</v>
      </c>
      <c r="O747" s="200">
        <f t="shared" si="29"/>
        <v>0</v>
      </c>
      <c r="P747" s="241"/>
    </row>
    <row r="748" spans="1:16" ht="15.75" customHeight="1" x14ac:dyDescent="0.25">
      <c r="A748" s="862"/>
      <c r="B748" s="865"/>
      <c r="C748" s="101" t="s">
        <v>1754</v>
      </c>
      <c r="D748" s="96" t="s">
        <v>686</v>
      </c>
      <c r="E748" s="238"/>
      <c r="F748" s="239"/>
      <c r="G748" s="105"/>
      <c r="H748" s="240"/>
      <c r="I748" s="198">
        <f t="shared" si="31"/>
        <v>0</v>
      </c>
      <c r="J748" s="239"/>
      <c r="K748" s="239"/>
      <c r="L748" s="239"/>
      <c r="M748" s="239"/>
      <c r="N748" s="199">
        <f t="shared" si="30"/>
        <v>0</v>
      </c>
      <c r="O748" s="200">
        <f t="shared" si="29"/>
        <v>0</v>
      </c>
      <c r="P748" s="241"/>
    </row>
    <row r="749" spans="1:16" ht="15.75" customHeight="1" x14ac:dyDescent="0.25">
      <c r="A749" s="862"/>
      <c r="B749" s="865"/>
      <c r="C749" s="237" t="s">
        <v>1657</v>
      </c>
      <c r="D749" s="238" t="s">
        <v>669</v>
      </c>
      <c r="E749" s="238">
        <v>5</v>
      </c>
      <c r="F749" s="239"/>
      <c r="G749" s="242"/>
      <c r="H749" s="240"/>
      <c r="I749" s="198">
        <f t="shared" si="31"/>
        <v>5</v>
      </c>
      <c r="J749" s="239">
        <v>10</v>
      </c>
      <c r="K749" s="239"/>
      <c r="L749" s="239"/>
      <c r="M749" s="239"/>
      <c r="N749" s="199">
        <f t="shared" si="30"/>
        <v>10</v>
      </c>
      <c r="O749" s="200">
        <f t="shared" si="29"/>
        <v>15</v>
      </c>
      <c r="P749" s="241"/>
    </row>
    <row r="750" spans="1:16" ht="15.75" customHeight="1" x14ac:dyDescent="0.25">
      <c r="A750" s="862"/>
      <c r="B750" s="865"/>
      <c r="C750" s="237" t="s">
        <v>1658</v>
      </c>
      <c r="D750" s="238" t="s">
        <v>647</v>
      </c>
      <c r="E750" s="238">
        <v>50</v>
      </c>
      <c r="F750" s="239"/>
      <c r="G750" s="242"/>
      <c r="H750" s="240"/>
      <c r="I750" s="198">
        <f t="shared" si="31"/>
        <v>50</v>
      </c>
      <c r="J750" s="239">
        <v>50</v>
      </c>
      <c r="K750" s="239"/>
      <c r="L750" s="239"/>
      <c r="M750" s="239"/>
      <c r="N750" s="199">
        <f t="shared" si="30"/>
        <v>50</v>
      </c>
      <c r="O750" s="200">
        <f t="shared" si="29"/>
        <v>100</v>
      </c>
      <c r="P750" s="241"/>
    </row>
    <row r="751" spans="1:16" ht="15.75" customHeight="1" x14ac:dyDescent="0.25">
      <c r="A751" s="862"/>
      <c r="B751" s="865"/>
      <c r="C751" s="237" t="s">
        <v>1659</v>
      </c>
      <c r="D751" s="238" t="s">
        <v>647</v>
      </c>
      <c r="E751" s="238">
        <v>50</v>
      </c>
      <c r="F751" s="239"/>
      <c r="G751" s="242"/>
      <c r="H751" s="240"/>
      <c r="I751" s="198">
        <f t="shared" si="31"/>
        <v>50</v>
      </c>
      <c r="J751" s="239">
        <v>100</v>
      </c>
      <c r="K751" s="239"/>
      <c r="L751" s="239"/>
      <c r="M751" s="239"/>
      <c r="N751" s="199">
        <f t="shared" si="30"/>
        <v>100</v>
      </c>
      <c r="O751" s="200">
        <f t="shared" si="29"/>
        <v>150</v>
      </c>
      <c r="P751" s="241"/>
    </row>
    <row r="752" spans="1:16" ht="15.75" customHeight="1" x14ac:dyDescent="0.25">
      <c r="A752" s="862"/>
      <c r="B752" s="865"/>
      <c r="C752" s="237" t="s">
        <v>1660</v>
      </c>
      <c r="D752" s="238" t="s">
        <v>647</v>
      </c>
      <c r="E752" s="238">
        <v>20</v>
      </c>
      <c r="F752" s="239"/>
      <c r="G752" s="242"/>
      <c r="H752" s="240"/>
      <c r="I752" s="198">
        <f t="shared" si="31"/>
        <v>20</v>
      </c>
      <c r="J752" s="239">
        <v>50</v>
      </c>
      <c r="K752" s="239"/>
      <c r="L752" s="239"/>
      <c r="M752" s="239"/>
      <c r="N752" s="199">
        <f t="shared" si="30"/>
        <v>50</v>
      </c>
      <c r="O752" s="200">
        <f t="shared" si="29"/>
        <v>70</v>
      </c>
      <c r="P752" s="241"/>
    </row>
    <row r="753" spans="1:16" ht="15.75" customHeight="1" x14ac:dyDescent="0.25">
      <c r="A753" s="862"/>
      <c r="B753" s="865"/>
      <c r="C753" s="237" t="s">
        <v>1661</v>
      </c>
      <c r="D753" s="238" t="s">
        <v>647</v>
      </c>
      <c r="E753" s="238">
        <v>20</v>
      </c>
      <c r="F753" s="239"/>
      <c r="G753" s="242"/>
      <c r="H753" s="240"/>
      <c r="I753" s="198">
        <f t="shared" si="31"/>
        <v>20</v>
      </c>
      <c r="J753" s="239">
        <v>50</v>
      </c>
      <c r="K753" s="239"/>
      <c r="L753" s="239"/>
      <c r="M753" s="239"/>
      <c r="N753" s="199">
        <f t="shared" si="30"/>
        <v>50</v>
      </c>
      <c r="O753" s="200">
        <f t="shared" si="29"/>
        <v>70</v>
      </c>
      <c r="P753" s="241"/>
    </row>
    <row r="754" spans="1:16" ht="15.75" customHeight="1" x14ac:dyDescent="0.25">
      <c r="A754" s="862"/>
      <c r="B754" s="865"/>
      <c r="C754" s="237" t="s">
        <v>1662</v>
      </c>
      <c r="D754" s="238" t="s">
        <v>647</v>
      </c>
      <c r="E754" s="238">
        <v>40</v>
      </c>
      <c r="F754" s="239"/>
      <c r="G754" s="242"/>
      <c r="H754" s="240"/>
      <c r="I754" s="198">
        <f t="shared" si="31"/>
        <v>40</v>
      </c>
      <c r="J754" s="239">
        <v>80</v>
      </c>
      <c r="K754" s="239"/>
      <c r="L754" s="239"/>
      <c r="M754" s="239"/>
      <c r="N754" s="199">
        <f t="shared" si="30"/>
        <v>80</v>
      </c>
      <c r="O754" s="200">
        <f t="shared" si="29"/>
        <v>120</v>
      </c>
      <c r="P754" s="241"/>
    </row>
    <row r="755" spans="1:16" ht="15.75" customHeight="1" x14ac:dyDescent="0.25">
      <c r="A755" s="862"/>
      <c r="B755" s="865"/>
      <c r="C755" s="237" t="s">
        <v>1663</v>
      </c>
      <c r="D755" s="238" t="s">
        <v>647</v>
      </c>
      <c r="E755" s="238">
        <v>40</v>
      </c>
      <c r="F755" s="239"/>
      <c r="G755" s="242"/>
      <c r="H755" s="240"/>
      <c r="I755" s="198">
        <f t="shared" si="31"/>
        <v>40</v>
      </c>
      <c r="J755" s="239">
        <v>30</v>
      </c>
      <c r="K755" s="239"/>
      <c r="L755" s="239"/>
      <c r="M755" s="239"/>
      <c r="N755" s="199">
        <f t="shared" si="30"/>
        <v>30</v>
      </c>
      <c r="O755" s="200">
        <f t="shared" si="29"/>
        <v>70</v>
      </c>
      <c r="P755" s="241"/>
    </row>
    <row r="756" spans="1:16" ht="15.75" customHeight="1" x14ac:dyDescent="0.25">
      <c r="A756" s="862"/>
      <c r="B756" s="865"/>
      <c r="C756" s="237" t="s">
        <v>1664</v>
      </c>
      <c r="D756" s="238" t="s">
        <v>647</v>
      </c>
      <c r="E756" s="238">
        <v>50</v>
      </c>
      <c r="F756" s="239"/>
      <c r="G756" s="242"/>
      <c r="H756" s="240"/>
      <c r="I756" s="198">
        <f t="shared" si="31"/>
        <v>50</v>
      </c>
      <c r="J756" s="239">
        <v>200</v>
      </c>
      <c r="K756" s="239"/>
      <c r="L756" s="239"/>
      <c r="M756" s="239"/>
      <c r="N756" s="199">
        <f t="shared" si="30"/>
        <v>200</v>
      </c>
      <c r="O756" s="200">
        <f t="shared" si="29"/>
        <v>250</v>
      </c>
      <c r="P756" s="241"/>
    </row>
    <row r="757" spans="1:16" ht="15.75" customHeight="1" x14ac:dyDescent="0.25">
      <c r="A757" s="862"/>
      <c r="B757" s="865"/>
      <c r="C757" s="237" t="s">
        <v>1665</v>
      </c>
      <c r="D757" s="238" t="s">
        <v>647</v>
      </c>
      <c r="E757" s="238">
        <v>10</v>
      </c>
      <c r="F757" s="239"/>
      <c r="G757" s="242"/>
      <c r="H757" s="240"/>
      <c r="I757" s="198">
        <f t="shared" si="31"/>
        <v>10</v>
      </c>
      <c r="J757" s="239">
        <v>20</v>
      </c>
      <c r="K757" s="239"/>
      <c r="L757" s="239"/>
      <c r="M757" s="239"/>
      <c r="N757" s="199">
        <f t="shared" si="30"/>
        <v>20</v>
      </c>
      <c r="O757" s="200">
        <f t="shared" si="29"/>
        <v>30</v>
      </c>
      <c r="P757" s="241"/>
    </row>
    <row r="758" spans="1:16" ht="15.75" customHeight="1" x14ac:dyDescent="0.25">
      <c r="A758" s="862"/>
      <c r="B758" s="865"/>
      <c r="C758" s="237" t="s">
        <v>1666</v>
      </c>
      <c r="D758" s="238" t="s">
        <v>647</v>
      </c>
      <c r="E758" s="238">
        <v>10</v>
      </c>
      <c r="F758" s="239"/>
      <c r="G758" s="242"/>
      <c r="H758" s="240"/>
      <c r="I758" s="198">
        <f t="shared" si="31"/>
        <v>10</v>
      </c>
      <c r="J758" s="239">
        <v>20</v>
      </c>
      <c r="K758" s="239"/>
      <c r="L758" s="239"/>
      <c r="M758" s="239"/>
      <c r="N758" s="199">
        <f t="shared" si="30"/>
        <v>20</v>
      </c>
      <c r="O758" s="200">
        <f t="shared" si="29"/>
        <v>30</v>
      </c>
      <c r="P758" s="241"/>
    </row>
    <row r="759" spans="1:16" ht="15.75" customHeight="1" x14ac:dyDescent="0.25">
      <c r="A759" s="862"/>
      <c r="B759" s="865"/>
      <c r="C759" s="237" t="s">
        <v>1667</v>
      </c>
      <c r="D759" s="238" t="s">
        <v>647</v>
      </c>
      <c r="E759" s="238">
        <v>10</v>
      </c>
      <c r="F759" s="239"/>
      <c r="G759" s="242"/>
      <c r="H759" s="240"/>
      <c r="I759" s="198">
        <f t="shared" si="31"/>
        <v>10</v>
      </c>
      <c r="J759" s="239">
        <v>20</v>
      </c>
      <c r="K759" s="239"/>
      <c r="L759" s="239"/>
      <c r="M759" s="239"/>
      <c r="N759" s="199">
        <f t="shared" si="30"/>
        <v>20</v>
      </c>
      <c r="O759" s="200">
        <f t="shared" si="29"/>
        <v>30</v>
      </c>
      <c r="P759" s="241"/>
    </row>
    <row r="760" spans="1:16" ht="15.75" customHeight="1" x14ac:dyDescent="0.25">
      <c r="A760" s="862"/>
      <c r="B760" s="865"/>
      <c r="C760" s="237" t="s">
        <v>1668</v>
      </c>
      <c r="D760" s="238" t="s">
        <v>647</v>
      </c>
      <c r="E760" s="238">
        <v>10</v>
      </c>
      <c r="F760" s="239"/>
      <c r="G760" s="242"/>
      <c r="H760" s="240"/>
      <c r="I760" s="198">
        <f>SUM(E760:H760)</f>
        <v>10</v>
      </c>
      <c r="J760" s="239">
        <v>20</v>
      </c>
      <c r="K760" s="239"/>
      <c r="L760" s="239"/>
      <c r="M760" s="239"/>
      <c r="N760" s="199">
        <f t="shared" si="30"/>
        <v>20</v>
      </c>
      <c r="O760" s="200">
        <f t="shared" si="29"/>
        <v>30</v>
      </c>
      <c r="P760" s="241"/>
    </row>
    <row r="761" spans="1:16" ht="15.75" customHeight="1" x14ac:dyDescent="0.25">
      <c r="A761" s="862"/>
      <c r="B761" s="865"/>
      <c r="C761" s="237" t="s">
        <v>1669</v>
      </c>
      <c r="D761" s="238" t="s">
        <v>647</v>
      </c>
      <c r="E761" s="238">
        <v>20</v>
      </c>
      <c r="F761" s="239"/>
      <c r="G761" s="242"/>
      <c r="H761" s="240"/>
      <c r="I761" s="198">
        <f t="shared" si="31"/>
        <v>20</v>
      </c>
      <c r="J761" s="239"/>
      <c r="K761" s="239"/>
      <c r="L761" s="239"/>
      <c r="M761" s="239"/>
      <c r="N761" s="199">
        <f t="shared" si="30"/>
        <v>0</v>
      </c>
      <c r="O761" s="200">
        <f t="shared" si="29"/>
        <v>20</v>
      </c>
      <c r="P761" s="241"/>
    </row>
    <row r="762" spans="1:16" ht="15.75" customHeight="1" x14ac:dyDescent="0.25">
      <c r="A762" s="862"/>
      <c r="B762" s="865"/>
      <c r="C762" s="237" t="s">
        <v>1670</v>
      </c>
      <c r="D762" s="238" t="s">
        <v>647</v>
      </c>
      <c r="E762" s="238">
        <v>30</v>
      </c>
      <c r="F762" s="239"/>
      <c r="G762" s="242"/>
      <c r="H762" s="240"/>
      <c r="I762" s="198">
        <f t="shared" si="31"/>
        <v>30</v>
      </c>
      <c r="J762" s="239"/>
      <c r="K762" s="239"/>
      <c r="L762" s="239"/>
      <c r="M762" s="239"/>
      <c r="N762" s="199">
        <f t="shared" si="30"/>
        <v>0</v>
      </c>
      <c r="O762" s="200">
        <f t="shared" si="29"/>
        <v>30</v>
      </c>
      <c r="P762" s="241"/>
    </row>
    <row r="763" spans="1:16" ht="15.75" customHeight="1" x14ac:dyDescent="0.25">
      <c r="A763" s="862"/>
      <c r="B763" s="865"/>
      <c r="C763" s="237" t="s">
        <v>1671</v>
      </c>
      <c r="D763" s="238" t="s">
        <v>686</v>
      </c>
      <c r="E763" s="238">
        <v>30</v>
      </c>
      <c r="F763" s="239"/>
      <c r="G763" s="242"/>
      <c r="H763" s="240"/>
      <c r="I763" s="198">
        <f t="shared" si="31"/>
        <v>30</v>
      </c>
      <c r="J763" s="239">
        <v>60</v>
      </c>
      <c r="K763" s="239"/>
      <c r="L763" s="239"/>
      <c r="M763" s="239"/>
      <c r="N763" s="199">
        <f t="shared" si="30"/>
        <v>60</v>
      </c>
      <c r="O763" s="200">
        <f t="shared" si="29"/>
        <v>90</v>
      </c>
      <c r="P763" s="241"/>
    </row>
    <row r="764" spans="1:16" ht="15.75" customHeight="1" x14ac:dyDescent="0.25">
      <c r="A764" s="862"/>
      <c r="B764" s="865"/>
      <c r="C764" s="237" t="s">
        <v>1672</v>
      </c>
      <c r="D764" s="238" t="s">
        <v>686</v>
      </c>
      <c r="E764" s="238">
        <v>40</v>
      </c>
      <c r="F764" s="239"/>
      <c r="G764" s="242"/>
      <c r="H764" s="240"/>
      <c r="I764" s="198">
        <f t="shared" si="31"/>
        <v>40</v>
      </c>
      <c r="J764" s="239">
        <v>350</v>
      </c>
      <c r="K764" s="239"/>
      <c r="L764" s="239"/>
      <c r="M764" s="239"/>
      <c r="N764" s="199">
        <f t="shared" si="30"/>
        <v>350</v>
      </c>
      <c r="O764" s="200">
        <f t="shared" si="29"/>
        <v>390</v>
      </c>
      <c r="P764" s="241"/>
    </row>
    <row r="765" spans="1:16" ht="15.75" customHeight="1" x14ac:dyDescent="0.25">
      <c r="A765" s="862"/>
      <c r="B765" s="865"/>
      <c r="C765" s="237" t="s">
        <v>1673</v>
      </c>
      <c r="D765" s="238" t="s">
        <v>686</v>
      </c>
      <c r="E765" s="238">
        <v>5</v>
      </c>
      <c r="F765" s="239"/>
      <c r="G765" s="242"/>
      <c r="H765" s="240"/>
      <c r="I765" s="198">
        <f t="shared" si="31"/>
        <v>5</v>
      </c>
      <c r="J765" s="239">
        <v>10</v>
      </c>
      <c r="K765" s="239"/>
      <c r="L765" s="239"/>
      <c r="M765" s="239"/>
      <c r="N765" s="199">
        <f t="shared" si="30"/>
        <v>10</v>
      </c>
      <c r="O765" s="200">
        <f t="shared" si="29"/>
        <v>15</v>
      </c>
      <c r="P765" s="241"/>
    </row>
    <row r="766" spans="1:16" ht="15.75" customHeight="1" x14ac:dyDescent="0.25">
      <c r="A766" s="862"/>
      <c r="B766" s="865"/>
      <c r="C766" s="237" t="s">
        <v>1674</v>
      </c>
      <c r="D766" s="238" t="s">
        <v>686</v>
      </c>
      <c r="E766" s="238">
        <v>15</v>
      </c>
      <c r="F766" s="239"/>
      <c r="G766" s="242"/>
      <c r="H766" s="240"/>
      <c r="I766" s="198">
        <f>SUM(E766:H766)</f>
        <v>15</v>
      </c>
      <c r="J766" s="239">
        <v>10</v>
      </c>
      <c r="K766" s="239"/>
      <c r="L766" s="239"/>
      <c r="M766" s="239"/>
      <c r="N766" s="199">
        <f t="shared" si="30"/>
        <v>10</v>
      </c>
      <c r="O766" s="200">
        <f t="shared" si="29"/>
        <v>25</v>
      </c>
      <c r="P766" s="241"/>
    </row>
    <row r="767" spans="1:16" ht="15.75" customHeight="1" x14ac:dyDescent="0.25">
      <c r="A767" s="862"/>
      <c r="B767" s="865"/>
      <c r="C767" s="237" t="s">
        <v>1675</v>
      </c>
      <c r="D767" s="238" t="s">
        <v>686</v>
      </c>
      <c r="E767" s="238">
        <v>30</v>
      </c>
      <c r="F767" s="239"/>
      <c r="G767" s="242"/>
      <c r="H767" s="240"/>
      <c r="I767" s="198">
        <f t="shared" ref="I767:I772" si="32">SUM(E767:H767)</f>
        <v>30</v>
      </c>
      <c r="J767" s="239">
        <v>50</v>
      </c>
      <c r="K767" s="239"/>
      <c r="L767" s="239"/>
      <c r="M767" s="239"/>
      <c r="N767" s="199">
        <f t="shared" si="30"/>
        <v>50</v>
      </c>
      <c r="O767" s="200">
        <f t="shared" si="29"/>
        <v>80</v>
      </c>
      <c r="P767" s="241"/>
    </row>
    <row r="768" spans="1:16" ht="15.75" customHeight="1" x14ac:dyDescent="0.25">
      <c r="A768" s="862"/>
      <c r="B768" s="865"/>
      <c r="C768" s="237" t="s">
        <v>1676</v>
      </c>
      <c r="D768" s="238" t="s">
        <v>686</v>
      </c>
      <c r="E768" s="238">
        <v>5</v>
      </c>
      <c r="F768" s="239"/>
      <c r="G768" s="242"/>
      <c r="H768" s="240"/>
      <c r="I768" s="198">
        <f t="shared" si="32"/>
        <v>5</v>
      </c>
      <c r="J768" s="239">
        <v>10</v>
      </c>
      <c r="K768" s="239"/>
      <c r="L768" s="239"/>
      <c r="M768" s="239"/>
      <c r="N768" s="199">
        <f t="shared" si="30"/>
        <v>10</v>
      </c>
      <c r="O768" s="200">
        <f>I768+N768</f>
        <v>15</v>
      </c>
      <c r="P768" s="241"/>
    </row>
    <row r="769" spans="1:16" ht="15.75" customHeight="1" x14ac:dyDescent="0.25">
      <c r="A769" s="862"/>
      <c r="B769" s="865"/>
      <c r="C769" s="237" t="s">
        <v>1677</v>
      </c>
      <c r="D769" s="238" t="s">
        <v>686</v>
      </c>
      <c r="E769" s="238">
        <v>200</v>
      </c>
      <c r="F769" s="239"/>
      <c r="G769" s="242"/>
      <c r="H769" s="240"/>
      <c r="I769" s="198">
        <f t="shared" si="32"/>
        <v>200</v>
      </c>
      <c r="J769" s="239">
        <v>300</v>
      </c>
      <c r="K769" s="239"/>
      <c r="L769" s="239"/>
      <c r="M769" s="239"/>
      <c r="N769" s="199">
        <f t="shared" si="30"/>
        <v>300</v>
      </c>
      <c r="O769" s="200">
        <f>I769+N769</f>
        <v>500</v>
      </c>
      <c r="P769" s="241"/>
    </row>
    <row r="770" spans="1:16" ht="15.75" customHeight="1" x14ac:dyDescent="0.25">
      <c r="A770" s="862"/>
      <c r="B770" s="865"/>
      <c r="C770" s="237" t="s">
        <v>1678</v>
      </c>
      <c r="D770" s="238" t="s">
        <v>686</v>
      </c>
      <c r="E770" s="243">
        <v>500</v>
      </c>
      <c r="F770" s="239"/>
      <c r="G770" s="242"/>
      <c r="H770" s="240"/>
      <c r="I770" s="198">
        <f t="shared" si="32"/>
        <v>500</v>
      </c>
      <c r="J770" s="239">
        <v>800</v>
      </c>
      <c r="K770" s="239"/>
      <c r="L770" s="239"/>
      <c r="M770" s="239"/>
      <c r="N770" s="199">
        <f t="shared" si="30"/>
        <v>800</v>
      </c>
      <c r="O770" s="200">
        <f>I770+N770</f>
        <v>1300</v>
      </c>
      <c r="P770" s="241"/>
    </row>
    <row r="771" spans="1:16" ht="15.75" customHeight="1" x14ac:dyDescent="0.25">
      <c r="A771" s="862"/>
      <c r="B771" s="865"/>
      <c r="C771" s="237" t="s">
        <v>1679</v>
      </c>
      <c r="D771" s="238" t="s">
        <v>686</v>
      </c>
      <c r="E771" s="243">
        <v>700</v>
      </c>
      <c r="F771" s="239"/>
      <c r="G771" s="242"/>
      <c r="H771" s="240"/>
      <c r="I771" s="198">
        <f t="shared" si="32"/>
        <v>700</v>
      </c>
      <c r="J771" s="239">
        <v>3000</v>
      </c>
      <c r="K771" s="239"/>
      <c r="L771" s="239"/>
      <c r="M771" s="239"/>
      <c r="N771" s="199">
        <f t="shared" si="30"/>
        <v>3000</v>
      </c>
      <c r="O771" s="200">
        <f>I771+N771</f>
        <v>3700</v>
      </c>
      <c r="P771" s="241"/>
    </row>
    <row r="772" spans="1:16" ht="15.75" customHeight="1" x14ac:dyDescent="0.25">
      <c r="A772" s="863"/>
      <c r="B772" s="866"/>
      <c r="C772" s="237" t="s">
        <v>1680</v>
      </c>
      <c r="D772" s="238" t="s">
        <v>686</v>
      </c>
      <c r="E772" s="238">
        <v>400</v>
      </c>
      <c r="F772" s="239"/>
      <c r="G772" s="242"/>
      <c r="H772" s="240"/>
      <c r="I772" s="198">
        <f t="shared" si="32"/>
        <v>400</v>
      </c>
      <c r="J772" s="239">
        <v>2000</v>
      </c>
      <c r="K772" s="239"/>
      <c r="L772" s="239"/>
      <c r="M772" s="239"/>
      <c r="N772" s="199">
        <f t="shared" si="30"/>
        <v>2000</v>
      </c>
      <c r="O772" s="200">
        <f>I772+N772</f>
        <v>2400</v>
      </c>
      <c r="P772" s="241"/>
    </row>
    <row r="773" spans="1:16" ht="75" x14ac:dyDescent="0.25">
      <c r="A773" s="244">
        <v>42</v>
      </c>
      <c r="B773" s="245" t="s">
        <v>1446</v>
      </c>
      <c r="C773" s="881" t="s">
        <v>1447</v>
      </c>
      <c r="D773" s="882"/>
      <c r="E773" s="882"/>
      <c r="F773" s="882"/>
      <c r="G773" s="882"/>
      <c r="H773" s="882"/>
      <c r="I773" s="882"/>
      <c r="J773" s="882"/>
      <c r="K773" s="882"/>
      <c r="L773" s="882"/>
      <c r="M773" s="882"/>
      <c r="N773" s="882"/>
      <c r="O773" s="882"/>
      <c r="P773" s="227">
        <v>1420749</v>
      </c>
    </row>
    <row r="774" spans="1:16" ht="30" x14ac:dyDescent="0.25">
      <c r="A774" s="861">
        <v>43</v>
      </c>
      <c r="B774" s="864" t="s">
        <v>1448</v>
      </c>
      <c r="C774" s="204" t="s">
        <v>1449</v>
      </c>
      <c r="D774" s="8" t="s">
        <v>37</v>
      </c>
      <c r="E774" s="183"/>
      <c r="F774" s="183"/>
      <c r="G774" s="183"/>
      <c r="H774" s="183"/>
      <c r="I774" s="198">
        <v>14</v>
      </c>
      <c r="J774" s="183">
        <v>12</v>
      </c>
      <c r="K774" s="183">
        <v>4</v>
      </c>
      <c r="L774" s="183"/>
      <c r="M774" s="183"/>
      <c r="N774" s="199">
        <f>J774+K774</f>
        <v>16</v>
      </c>
      <c r="O774" s="154">
        <f>I774+N774</f>
        <v>30</v>
      </c>
      <c r="P774" s="233">
        <v>3270</v>
      </c>
    </row>
    <row r="775" spans="1:16" ht="15.75" customHeight="1" x14ac:dyDescent="0.25">
      <c r="A775" s="863"/>
      <c r="B775" s="866"/>
      <c r="C775" s="204" t="s">
        <v>1450</v>
      </c>
      <c r="D775" s="8" t="s">
        <v>37</v>
      </c>
      <c r="E775" s="183"/>
      <c r="F775" s="183"/>
      <c r="G775" s="183"/>
      <c r="H775" s="183"/>
      <c r="I775" s="198">
        <f>E775+F775+G775+H775</f>
        <v>0</v>
      </c>
      <c r="J775" s="183">
        <v>2</v>
      </c>
      <c r="K775" s="183">
        <v>3</v>
      </c>
      <c r="L775" s="183"/>
      <c r="M775" s="183"/>
      <c r="N775" s="199">
        <f>J775+K775</f>
        <v>5</v>
      </c>
      <c r="O775" s="154">
        <f>I775+N775</f>
        <v>5</v>
      </c>
      <c r="P775" s="233">
        <v>4750</v>
      </c>
    </row>
    <row r="776" spans="1:16" x14ac:dyDescent="0.25">
      <c r="A776" s="859">
        <v>45</v>
      </c>
      <c r="B776" s="860" t="s">
        <v>18</v>
      </c>
      <c r="C776" s="97" t="s">
        <v>42</v>
      </c>
      <c r="D776" s="180" t="s">
        <v>37</v>
      </c>
      <c r="E776" s="183"/>
      <c r="F776" s="183">
        <v>10</v>
      </c>
      <c r="G776" s="180"/>
      <c r="H776" s="183"/>
      <c r="I776" s="198">
        <f t="shared" ref="I776:I788" si="33">E776+F776+G776+H776</f>
        <v>10</v>
      </c>
      <c r="J776" s="183">
        <v>2</v>
      </c>
      <c r="K776" s="183"/>
      <c r="L776" s="183"/>
      <c r="M776" s="183"/>
      <c r="N776" s="199">
        <f t="shared" ref="N776:N788" si="34">J776+K776</f>
        <v>2</v>
      </c>
      <c r="O776" s="154">
        <f t="shared" ref="O776:O788" si="35">I776+N776</f>
        <v>12</v>
      </c>
      <c r="P776" s="180">
        <v>35</v>
      </c>
    </row>
    <row r="777" spans="1:16" x14ac:dyDescent="0.25">
      <c r="A777" s="859"/>
      <c r="B777" s="860"/>
      <c r="C777" s="97" t="s">
        <v>619</v>
      </c>
      <c r="D777" s="180" t="s">
        <v>37</v>
      </c>
      <c r="E777" s="183"/>
      <c r="F777" s="183">
        <v>14</v>
      </c>
      <c r="G777" s="180"/>
      <c r="H777" s="183"/>
      <c r="I777" s="198">
        <f t="shared" si="33"/>
        <v>14</v>
      </c>
      <c r="J777" s="183">
        <v>2</v>
      </c>
      <c r="K777" s="183"/>
      <c r="L777" s="183"/>
      <c r="M777" s="183"/>
      <c r="N777" s="199">
        <f t="shared" si="34"/>
        <v>2</v>
      </c>
      <c r="O777" s="154">
        <f t="shared" si="35"/>
        <v>16</v>
      </c>
      <c r="P777" s="180">
        <v>653.1</v>
      </c>
    </row>
    <row r="778" spans="1:16" x14ac:dyDescent="0.25">
      <c r="A778" s="859"/>
      <c r="B778" s="860"/>
      <c r="C778" s="93" t="s">
        <v>480</v>
      </c>
      <c r="D778" s="180" t="s">
        <v>37</v>
      </c>
      <c r="E778" s="183"/>
      <c r="F778" s="183"/>
      <c r="G778" s="127">
        <v>30</v>
      </c>
      <c r="H778" s="183"/>
      <c r="I778" s="198">
        <f t="shared" si="33"/>
        <v>30</v>
      </c>
      <c r="J778" s="183"/>
      <c r="K778" s="183"/>
      <c r="L778" s="183">
        <v>50</v>
      </c>
      <c r="M778" s="183"/>
      <c r="N778" s="199">
        <f t="shared" si="34"/>
        <v>0</v>
      </c>
      <c r="O778" s="154">
        <f t="shared" si="35"/>
        <v>30</v>
      </c>
      <c r="P778" s="180">
        <v>8.9</v>
      </c>
    </row>
    <row r="779" spans="1:16" x14ac:dyDescent="0.25">
      <c r="A779" s="859"/>
      <c r="B779" s="860"/>
      <c r="C779" s="93" t="s">
        <v>576</v>
      </c>
      <c r="D779" s="180" t="s">
        <v>37</v>
      </c>
      <c r="E779" s="202">
        <v>10</v>
      </c>
      <c r="F779" s="183"/>
      <c r="G779" s="104"/>
      <c r="H779" s="183"/>
      <c r="I779" s="198">
        <f t="shared" si="33"/>
        <v>10</v>
      </c>
      <c r="J779" s="183">
        <v>20</v>
      </c>
      <c r="K779" s="183"/>
      <c r="L779" s="183"/>
      <c r="M779" s="183"/>
      <c r="N779" s="199">
        <f t="shared" si="34"/>
        <v>20</v>
      </c>
      <c r="O779" s="154">
        <f t="shared" si="35"/>
        <v>30</v>
      </c>
      <c r="P779" s="180">
        <v>25</v>
      </c>
    </row>
    <row r="780" spans="1:16" x14ac:dyDescent="0.25">
      <c r="A780" s="859"/>
      <c r="B780" s="860"/>
      <c r="C780" s="93" t="s">
        <v>481</v>
      </c>
      <c r="D780" s="180" t="s">
        <v>37</v>
      </c>
      <c r="E780" s="183"/>
      <c r="F780" s="183"/>
      <c r="G780" s="104">
        <v>2</v>
      </c>
      <c r="H780" s="183"/>
      <c r="I780" s="198">
        <f t="shared" si="33"/>
        <v>2</v>
      </c>
      <c r="J780" s="183"/>
      <c r="K780" s="183"/>
      <c r="L780" s="183">
        <v>5</v>
      </c>
      <c r="M780" s="183"/>
      <c r="N780" s="199">
        <f t="shared" si="34"/>
        <v>0</v>
      </c>
      <c r="O780" s="154">
        <f t="shared" si="35"/>
        <v>2</v>
      </c>
      <c r="P780" s="180">
        <v>45</v>
      </c>
    </row>
    <row r="781" spans="1:16" x14ac:dyDescent="0.25">
      <c r="A781" s="859"/>
      <c r="B781" s="860"/>
      <c r="C781" s="93" t="s">
        <v>482</v>
      </c>
      <c r="D781" s="180" t="s">
        <v>37</v>
      </c>
      <c r="E781" s="183"/>
      <c r="F781" s="183"/>
      <c r="G781" s="104">
        <v>40</v>
      </c>
      <c r="H781" s="183"/>
      <c r="I781" s="198">
        <f t="shared" si="33"/>
        <v>40</v>
      </c>
      <c r="J781" s="183"/>
      <c r="K781" s="183"/>
      <c r="L781" s="183">
        <v>80</v>
      </c>
      <c r="M781" s="183"/>
      <c r="N781" s="199">
        <f t="shared" si="34"/>
        <v>0</v>
      </c>
      <c r="O781" s="154">
        <f t="shared" si="35"/>
        <v>40</v>
      </c>
      <c r="P781" s="180">
        <v>42</v>
      </c>
    </row>
    <row r="782" spans="1:16" x14ac:dyDescent="0.25">
      <c r="A782" s="859"/>
      <c r="B782" s="860"/>
      <c r="C782" s="93" t="s">
        <v>483</v>
      </c>
      <c r="D782" s="180" t="s">
        <v>37</v>
      </c>
      <c r="E782" s="183"/>
      <c r="F782" s="183"/>
      <c r="G782" s="104">
        <v>30</v>
      </c>
      <c r="H782" s="183"/>
      <c r="I782" s="198">
        <f t="shared" si="33"/>
        <v>30</v>
      </c>
      <c r="J782" s="183"/>
      <c r="K782" s="183"/>
      <c r="L782" s="183">
        <v>50</v>
      </c>
      <c r="M782" s="183"/>
      <c r="N782" s="199">
        <f t="shared" si="34"/>
        <v>0</v>
      </c>
      <c r="O782" s="154">
        <f t="shared" si="35"/>
        <v>30</v>
      </c>
      <c r="P782" s="180">
        <v>8.35</v>
      </c>
    </row>
    <row r="783" spans="1:16" x14ac:dyDescent="0.25">
      <c r="A783" s="859"/>
      <c r="B783" s="860"/>
      <c r="C783" s="93" t="s">
        <v>484</v>
      </c>
      <c r="D783" s="180" t="s">
        <v>37</v>
      </c>
      <c r="E783" s="183"/>
      <c r="F783" s="183"/>
      <c r="G783" s="104">
        <v>2</v>
      </c>
      <c r="H783" s="183"/>
      <c r="I783" s="198">
        <f t="shared" si="33"/>
        <v>2</v>
      </c>
      <c r="J783" s="183"/>
      <c r="K783" s="183"/>
      <c r="L783" s="183">
        <v>12</v>
      </c>
      <c r="M783" s="183"/>
      <c r="N783" s="199">
        <f t="shared" si="34"/>
        <v>0</v>
      </c>
      <c r="O783" s="154">
        <f t="shared" si="35"/>
        <v>2</v>
      </c>
      <c r="P783" s="180">
        <v>54.44</v>
      </c>
    </row>
    <row r="784" spans="1:16" x14ac:dyDescent="0.25">
      <c r="A784" s="859"/>
      <c r="B784" s="860"/>
      <c r="C784" s="93" t="s">
        <v>609</v>
      </c>
      <c r="D784" s="180" t="s">
        <v>37</v>
      </c>
      <c r="E784" s="183"/>
      <c r="F784" s="183"/>
      <c r="G784" s="104">
        <v>1</v>
      </c>
      <c r="H784" s="183"/>
      <c r="I784" s="198">
        <f t="shared" si="33"/>
        <v>1</v>
      </c>
      <c r="J784" s="183"/>
      <c r="K784" s="183"/>
      <c r="L784" s="183">
        <v>10</v>
      </c>
      <c r="M784" s="183"/>
      <c r="N784" s="199">
        <f t="shared" si="34"/>
        <v>0</v>
      </c>
      <c r="O784" s="154">
        <f t="shared" si="35"/>
        <v>1</v>
      </c>
      <c r="P784" s="180">
        <v>5.75</v>
      </c>
    </row>
    <row r="785" spans="1:16" x14ac:dyDescent="0.25">
      <c r="A785" s="859"/>
      <c r="B785" s="860"/>
      <c r="C785" s="93" t="s">
        <v>611</v>
      </c>
      <c r="D785" s="180" t="s">
        <v>37</v>
      </c>
      <c r="E785" s="183"/>
      <c r="F785" s="183"/>
      <c r="G785" s="104">
        <v>4</v>
      </c>
      <c r="H785" s="183"/>
      <c r="I785" s="198">
        <f t="shared" si="33"/>
        <v>4</v>
      </c>
      <c r="J785" s="183"/>
      <c r="K785" s="183"/>
      <c r="L785" s="183">
        <v>8</v>
      </c>
      <c r="M785" s="183"/>
      <c r="N785" s="199">
        <f t="shared" si="34"/>
        <v>0</v>
      </c>
      <c r="O785" s="154">
        <f t="shared" si="35"/>
        <v>4</v>
      </c>
      <c r="P785" s="180">
        <v>30.59</v>
      </c>
    </row>
    <row r="786" spans="1:16" x14ac:dyDescent="0.25">
      <c r="A786" s="859"/>
      <c r="B786" s="860"/>
      <c r="C786" s="93" t="s">
        <v>608</v>
      </c>
      <c r="D786" s="180" t="s">
        <v>37</v>
      </c>
      <c r="E786" s="183"/>
      <c r="F786" s="183"/>
      <c r="G786" s="104">
        <v>10</v>
      </c>
      <c r="H786" s="183"/>
      <c r="I786" s="198">
        <f t="shared" si="33"/>
        <v>10</v>
      </c>
      <c r="J786" s="183"/>
      <c r="K786" s="183"/>
      <c r="L786" s="183">
        <v>20</v>
      </c>
      <c r="M786" s="183"/>
      <c r="N786" s="199">
        <f t="shared" si="34"/>
        <v>0</v>
      </c>
      <c r="O786" s="154">
        <f t="shared" si="35"/>
        <v>10</v>
      </c>
      <c r="P786" s="180">
        <v>20.6</v>
      </c>
    </row>
    <row r="787" spans="1:16" x14ac:dyDescent="0.25">
      <c r="A787" s="859"/>
      <c r="B787" s="860"/>
      <c r="C787" s="93" t="s">
        <v>607</v>
      </c>
      <c r="D787" s="180" t="s">
        <v>37</v>
      </c>
      <c r="E787" s="183"/>
      <c r="F787" s="183"/>
      <c r="G787" s="104">
        <v>10</v>
      </c>
      <c r="H787" s="183"/>
      <c r="I787" s="198">
        <f t="shared" si="33"/>
        <v>10</v>
      </c>
      <c r="J787" s="183"/>
      <c r="K787" s="183"/>
      <c r="L787" s="183">
        <v>30</v>
      </c>
      <c r="M787" s="183"/>
      <c r="N787" s="199">
        <f t="shared" si="34"/>
        <v>0</v>
      </c>
      <c r="O787" s="154">
        <f t="shared" si="35"/>
        <v>10</v>
      </c>
      <c r="P787" s="180">
        <v>39.67</v>
      </c>
    </row>
    <row r="788" spans="1:16" x14ac:dyDescent="0.25">
      <c r="A788" s="859"/>
      <c r="B788" s="860"/>
      <c r="C788" s="93" t="s">
        <v>485</v>
      </c>
      <c r="D788" s="180" t="s">
        <v>37</v>
      </c>
      <c r="E788" s="183"/>
      <c r="F788" s="183"/>
      <c r="G788" s="104">
        <v>2</v>
      </c>
      <c r="H788" s="183"/>
      <c r="I788" s="198">
        <f t="shared" si="33"/>
        <v>2</v>
      </c>
      <c r="J788" s="183"/>
      <c r="K788" s="183"/>
      <c r="L788" s="183">
        <v>10</v>
      </c>
      <c r="M788" s="183"/>
      <c r="N788" s="199">
        <f t="shared" si="34"/>
        <v>0</v>
      </c>
      <c r="O788" s="154">
        <f t="shared" si="35"/>
        <v>2</v>
      </c>
      <c r="P788" s="180">
        <v>9.42</v>
      </c>
    </row>
    <row r="789" spans="1:16" ht="22.5" customHeight="1" x14ac:dyDescent="0.25">
      <c r="A789" s="861">
        <v>46</v>
      </c>
      <c r="B789" s="877" t="s">
        <v>19</v>
      </c>
      <c r="C789" s="878"/>
      <c r="D789" s="874" t="s">
        <v>759</v>
      </c>
      <c r="E789" s="875"/>
      <c r="F789" s="875"/>
      <c r="G789" s="875"/>
      <c r="H789" s="875"/>
      <c r="I789" s="875"/>
      <c r="J789" s="875"/>
      <c r="K789" s="875"/>
      <c r="L789" s="875"/>
      <c r="M789" s="875"/>
      <c r="N789" s="875"/>
      <c r="O789" s="876"/>
      <c r="P789" s="180">
        <v>14350</v>
      </c>
    </row>
    <row r="790" spans="1:16" ht="23.25" customHeight="1" x14ac:dyDescent="0.25">
      <c r="A790" s="862"/>
      <c r="B790" s="879"/>
      <c r="C790" s="880"/>
      <c r="D790" s="874" t="s">
        <v>758</v>
      </c>
      <c r="E790" s="875"/>
      <c r="F790" s="875"/>
      <c r="G790" s="875"/>
      <c r="H790" s="875"/>
      <c r="I790" s="875"/>
      <c r="J790" s="875"/>
      <c r="K790" s="875"/>
      <c r="L790" s="875"/>
      <c r="M790" s="875"/>
      <c r="N790" s="875"/>
      <c r="O790" s="876"/>
      <c r="P790" s="87">
        <v>2120</v>
      </c>
    </row>
    <row r="791" spans="1:16" x14ac:dyDescent="0.25">
      <c r="A791" s="859">
        <v>47</v>
      </c>
      <c r="B791" s="860" t="s">
        <v>20</v>
      </c>
      <c r="C791" s="97" t="s">
        <v>38</v>
      </c>
      <c r="D791" s="180" t="s">
        <v>37</v>
      </c>
      <c r="E791" s="119">
        <v>50</v>
      </c>
      <c r="F791" s="180" t="e">
        <f>SUM(#REF!:#REF!)</f>
        <v>#REF!</v>
      </c>
      <c r="G791" s="215">
        <v>60</v>
      </c>
      <c r="H791" s="180">
        <v>50</v>
      </c>
      <c r="I791" s="198" t="e">
        <f t="shared" ref="I791:I796" si="36">SUM(E791:H791)</f>
        <v>#REF!</v>
      </c>
      <c r="J791" s="183">
        <v>70</v>
      </c>
      <c r="K791" s="183"/>
      <c r="L791" s="183">
        <v>50</v>
      </c>
      <c r="M791" s="183"/>
      <c r="N791" s="199">
        <f t="shared" ref="N791:N796" si="37">SUM(J791:M791)</f>
        <v>120</v>
      </c>
      <c r="O791" s="154" t="e">
        <f t="shared" ref="O791:O797" si="38">I791+N791</f>
        <v>#REF!</v>
      </c>
      <c r="P791" s="180">
        <v>0.8</v>
      </c>
    </row>
    <row r="792" spans="1:16" x14ac:dyDescent="0.25">
      <c r="A792" s="859"/>
      <c r="B792" s="860"/>
      <c r="C792" s="97" t="s">
        <v>39</v>
      </c>
      <c r="D792" s="180" t="s">
        <v>37</v>
      </c>
      <c r="E792" s="119">
        <v>250</v>
      </c>
      <c r="F792" s="180" t="e">
        <f>SUM(#REF!:#REF!)</f>
        <v>#REF!</v>
      </c>
      <c r="G792" s="180">
        <v>200</v>
      </c>
      <c r="H792" s="180">
        <v>260</v>
      </c>
      <c r="I792" s="198" t="e">
        <f t="shared" si="36"/>
        <v>#REF!</v>
      </c>
      <c r="J792" s="183">
        <v>800</v>
      </c>
      <c r="K792" s="183"/>
      <c r="L792" s="183">
        <v>600</v>
      </c>
      <c r="M792" s="183"/>
      <c r="N792" s="199">
        <f t="shared" si="37"/>
        <v>1400</v>
      </c>
      <c r="O792" s="154" t="e">
        <f t="shared" si="38"/>
        <v>#REF!</v>
      </c>
      <c r="P792" s="180">
        <v>0.25</v>
      </c>
    </row>
    <row r="793" spans="1:16" x14ac:dyDescent="0.25">
      <c r="A793" s="859"/>
      <c r="B793" s="860"/>
      <c r="C793" s="97" t="s">
        <v>40</v>
      </c>
      <c r="D793" s="180" t="s">
        <v>37</v>
      </c>
      <c r="E793" s="119">
        <v>400</v>
      </c>
      <c r="F793" s="180" t="e">
        <f>SUM(#REF!:#REF!)</f>
        <v>#REF!</v>
      </c>
      <c r="G793" s="180">
        <v>350</v>
      </c>
      <c r="H793" s="180">
        <v>500</v>
      </c>
      <c r="I793" s="198" t="e">
        <f t="shared" si="36"/>
        <v>#REF!</v>
      </c>
      <c r="J793" s="183">
        <v>2000</v>
      </c>
      <c r="K793" s="183"/>
      <c r="L793" s="183">
        <v>700</v>
      </c>
      <c r="M793" s="183"/>
      <c r="N793" s="199">
        <f t="shared" si="37"/>
        <v>2700</v>
      </c>
      <c r="O793" s="154" t="e">
        <f t="shared" si="38"/>
        <v>#REF!</v>
      </c>
      <c r="P793" s="180">
        <v>0.22</v>
      </c>
    </row>
    <row r="794" spans="1:16" x14ac:dyDescent="0.25">
      <c r="A794" s="859"/>
      <c r="B794" s="860"/>
      <c r="C794" s="97" t="s">
        <v>760</v>
      </c>
      <c r="D794" s="180" t="s">
        <v>37</v>
      </c>
      <c r="E794" s="180">
        <v>20</v>
      </c>
      <c r="F794" s="180" t="e">
        <f>SUM(#REF!:#REF!)</f>
        <v>#REF!</v>
      </c>
      <c r="G794" s="180"/>
      <c r="H794" s="180"/>
      <c r="I794" s="198" t="e">
        <f t="shared" si="36"/>
        <v>#REF!</v>
      </c>
      <c r="J794" s="183"/>
      <c r="K794" s="183"/>
      <c r="L794" s="183"/>
      <c r="M794" s="183"/>
      <c r="N794" s="199">
        <f t="shared" si="37"/>
        <v>0</v>
      </c>
      <c r="O794" s="154" t="e">
        <f t="shared" si="38"/>
        <v>#REF!</v>
      </c>
      <c r="P794" s="180">
        <v>1</v>
      </c>
    </row>
    <row r="795" spans="1:16" x14ac:dyDescent="0.25">
      <c r="A795" s="859"/>
      <c r="B795" s="860"/>
      <c r="C795" s="97" t="s">
        <v>44</v>
      </c>
      <c r="D795" s="180" t="s">
        <v>37</v>
      </c>
      <c r="E795" s="180">
        <v>20</v>
      </c>
      <c r="F795" s="180" t="e">
        <f>SUM(#REF!:#REF!)</f>
        <v>#REF!</v>
      </c>
      <c r="G795" s="180">
        <v>10</v>
      </c>
      <c r="H795" s="180">
        <v>20</v>
      </c>
      <c r="I795" s="198" t="e">
        <f t="shared" si="36"/>
        <v>#REF!</v>
      </c>
      <c r="J795" s="183">
        <v>30</v>
      </c>
      <c r="K795" s="183"/>
      <c r="L795" s="183">
        <v>20</v>
      </c>
      <c r="M795" s="183"/>
      <c r="N795" s="199">
        <f t="shared" si="37"/>
        <v>50</v>
      </c>
      <c r="O795" s="154" t="e">
        <f t="shared" si="38"/>
        <v>#REF!</v>
      </c>
      <c r="P795" s="180">
        <v>0.75</v>
      </c>
    </row>
    <row r="796" spans="1:16" x14ac:dyDescent="0.25">
      <c r="A796" s="859"/>
      <c r="B796" s="860"/>
      <c r="C796" s="97" t="s">
        <v>41</v>
      </c>
      <c r="D796" s="180" t="s">
        <v>37</v>
      </c>
      <c r="E796" s="180"/>
      <c r="F796" s="180" t="e">
        <f>SUM(#REF!:#REF!)</f>
        <v>#REF!</v>
      </c>
      <c r="G796" s="180"/>
      <c r="H796" s="180">
        <v>40</v>
      </c>
      <c r="I796" s="198" t="e">
        <f t="shared" si="36"/>
        <v>#REF!</v>
      </c>
      <c r="J796" s="183"/>
      <c r="K796" s="183"/>
      <c r="L796" s="183"/>
      <c r="M796" s="183"/>
      <c r="N796" s="199">
        <f t="shared" si="37"/>
        <v>0</v>
      </c>
      <c r="O796" s="154" t="e">
        <f t="shared" si="38"/>
        <v>#REF!</v>
      </c>
      <c r="P796" s="180">
        <v>0.5</v>
      </c>
    </row>
    <row r="797" spans="1:16" x14ac:dyDescent="0.25">
      <c r="A797" s="859">
        <v>48</v>
      </c>
      <c r="B797" s="864" t="s">
        <v>1451</v>
      </c>
      <c r="C797" s="201" t="s">
        <v>282</v>
      </c>
      <c r="D797" s="8" t="s">
        <v>37</v>
      </c>
      <c r="E797" s="183"/>
      <c r="F797" s="183"/>
      <c r="G797" s="183">
        <v>3</v>
      </c>
      <c r="H797" s="183"/>
      <c r="I797" s="198">
        <v>6</v>
      </c>
      <c r="J797" s="183"/>
      <c r="K797" s="183"/>
      <c r="L797" s="183">
        <v>10</v>
      </c>
      <c r="M797" s="183"/>
      <c r="N797" s="199">
        <v>10</v>
      </c>
      <c r="O797" s="154">
        <f t="shared" si="38"/>
        <v>16</v>
      </c>
      <c r="P797" s="152">
        <v>252</v>
      </c>
    </row>
    <row r="798" spans="1:16" x14ac:dyDescent="0.25">
      <c r="A798" s="859"/>
      <c r="B798" s="865"/>
      <c r="C798" s="201" t="s">
        <v>281</v>
      </c>
      <c r="D798" s="8" t="s">
        <v>37</v>
      </c>
      <c r="E798" s="183"/>
      <c r="F798" s="183"/>
      <c r="G798" s="183">
        <v>10</v>
      </c>
      <c r="H798" s="183"/>
      <c r="I798" s="198">
        <v>10</v>
      </c>
      <c r="J798" s="183"/>
      <c r="K798" s="183"/>
      <c r="L798" s="183">
        <v>10</v>
      </c>
      <c r="M798" s="183"/>
      <c r="N798" s="199">
        <v>10</v>
      </c>
      <c r="O798" s="154">
        <f t="shared" ref="O798:O861" si="39">I798+N798</f>
        <v>20</v>
      </c>
      <c r="P798" s="152">
        <v>2.29</v>
      </c>
    </row>
    <row r="799" spans="1:16" x14ac:dyDescent="0.25">
      <c r="A799" s="859"/>
      <c r="B799" s="865"/>
      <c r="C799" s="201" t="s">
        <v>283</v>
      </c>
      <c r="D799" s="8" t="s">
        <v>37</v>
      </c>
      <c r="E799" s="183"/>
      <c r="F799" s="183"/>
      <c r="G799" s="183">
        <v>15</v>
      </c>
      <c r="H799" s="183"/>
      <c r="I799" s="198">
        <v>15</v>
      </c>
      <c r="J799" s="183"/>
      <c r="K799" s="183"/>
      <c r="L799" s="183">
        <v>15</v>
      </c>
      <c r="M799" s="183"/>
      <c r="N799" s="199">
        <v>15</v>
      </c>
      <c r="O799" s="154">
        <f t="shared" si="39"/>
        <v>30</v>
      </c>
      <c r="P799" s="152">
        <v>3.18</v>
      </c>
    </row>
    <row r="800" spans="1:16" x14ac:dyDescent="0.25">
      <c r="A800" s="859"/>
      <c r="B800" s="865"/>
      <c r="C800" s="201" t="s">
        <v>284</v>
      </c>
      <c r="D800" s="8" t="s">
        <v>37</v>
      </c>
      <c r="E800" s="183"/>
      <c r="F800" s="183"/>
      <c r="G800" s="183">
        <v>30</v>
      </c>
      <c r="H800" s="183"/>
      <c r="I800" s="198">
        <v>30</v>
      </c>
      <c r="J800" s="183"/>
      <c r="K800" s="183"/>
      <c r="L800" s="183">
        <v>30</v>
      </c>
      <c r="M800" s="183"/>
      <c r="N800" s="199">
        <v>30</v>
      </c>
      <c r="O800" s="154">
        <f t="shared" si="39"/>
        <v>60</v>
      </c>
      <c r="P800" s="152">
        <v>4.76</v>
      </c>
    </row>
    <row r="801" spans="1:16" x14ac:dyDescent="0.25">
      <c r="A801" s="859"/>
      <c r="B801" s="865"/>
      <c r="C801" s="201" t="s">
        <v>285</v>
      </c>
      <c r="D801" s="8" t="s">
        <v>37</v>
      </c>
      <c r="E801" s="183"/>
      <c r="F801" s="183"/>
      <c r="G801" s="183">
        <v>30</v>
      </c>
      <c r="H801" s="183"/>
      <c r="I801" s="198">
        <v>30</v>
      </c>
      <c r="J801" s="183"/>
      <c r="K801" s="183"/>
      <c r="L801" s="183">
        <v>30</v>
      </c>
      <c r="M801" s="183"/>
      <c r="N801" s="199">
        <v>30</v>
      </c>
      <c r="O801" s="154">
        <f t="shared" si="39"/>
        <v>60</v>
      </c>
      <c r="P801" s="152">
        <v>8.02</v>
      </c>
    </row>
    <row r="802" spans="1:16" x14ac:dyDescent="0.25">
      <c r="A802" s="859"/>
      <c r="B802" s="865"/>
      <c r="C802" s="201" t="s">
        <v>286</v>
      </c>
      <c r="D802" s="8" t="s">
        <v>37</v>
      </c>
      <c r="E802" s="183"/>
      <c r="F802" s="183"/>
      <c r="G802" s="183">
        <v>24</v>
      </c>
      <c r="H802" s="183"/>
      <c r="I802" s="198">
        <v>24</v>
      </c>
      <c r="J802" s="183"/>
      <c r="K802" s="183"/>
      <c r="L802" s="183">
        <v>60</v>
      </c>
      <c r="M802" s="183"/>
      <c r="N802" s="199">
        <v>60</v>
      </c>
      <c r="O802" s="154">
        <f t="shared" si="39"/>
        <v>84</v>
      </c>
      <c r="P802" s="152">
        <v>101.31</v>
      </c>
    </row>
    <row r="803" spans="1:16" x14ac:dyDescent="0.25">
      <c r="A803" s="859"/>
      <c r="B803" s="865"/>
      <c r="C803" s="201" t="s">
        <v>287</v>
      </c>
      <c r="D803" s="8" t="s">
        <v>37</v>
      </c>
      <c r="E803" s="183"/>
      <c r="F803" s="183"/>
      <c r="G803" s="180">
        <v>10</v>
      </c>
      <c r="H803" s="183"/>
      <c r="I803" s="155">
        <v>10</v>
      </c>
      <c r="J803" s="183"/>
      <c r="K803" s="183"/>
      <c r="L803" s="180">
        <v>10</v>
      </c>
      <c r="M803" s="183"/>
      <c r="N803" s="153">
        <v>10</v>
      </c>
      <c r="O803" s="154">
        <f t="shared" si="39"/>
        <v>20</v>
      </c>
      <c r="P803" s="152">
        <v>4.41</v>
      </c>
    </row>
    <row r="804" spans="1:16" x14ac:dyDescent="0.25">
      <c r="A804" s="859"/>
      <c r="B804" s="865"/>
      <c r="C804" s="201" t="s">
        <v>288</v>
      </c>
      <c r="D804" s="8" t="s">
        <v>37</v>
      </c>
      <c r="E804" s="183"/>
      <c r="F804" s="183"/>
      <c r="G804" s="180">
        <v>10</v>
      </c>
      <c r="H804" s="183"/>
      <c r="I804" s="155">
        <v>10</v>
      </c>
      <c r="J804" s="183"/>
      <c r="K804" s="183"/>
      <c r="L804" s="180">
        <v>10</v>
      </c>
      <c r="M804" s="183"/>
      <c r="N804" s="153">
        <v>10</v>
      </c>
      <c r="O804" s="154">
        <f t="shared" si="39"/>
        <v>20</v>
      </c>
      <c r="P804" s="152">
        <v>4.41</v>
      </c>
    </row>
    <row r="805" spans="1:16" x14ac:dyDescent="0.25">
      <c r="A805" s="859"/>
      <c r="B805" s="865"/>
      <c r="C805" s="201" t="s">
        <v>289</v>
      </c>
      <c r="D805" s="8" t="s">
        <v>37</v>
      </c>
      <c r="E805" s="183"/>
      <c r="F805" s="183"/>
      <c r="G805" s="180">
        <v>50</v>
      </c>
      <c r="H805" s="183"/>
      <c r="I805" s="155">
        <v>50</v>
      </c>
      <c r="J805" s="183"/>
      <c r="K805" s="183"/>
      <c r="L805" s="180">
        <v>50</v>
      </c>
      <c r="M805" s="183"/>
      <c r="N805" s="153">
        <v>50</v>
      </c>
      <c r="O805" s="154">
        <f t="shared" si="39"/>
        <v>100</v>
      </c>
      <c r="P805" s="152">
        <v>2.12</v>
      </c>
    </row>
    <row r="806" spans="1:16" x14ac:dyDescent="0.25">
      <c r="A806" s="859"/>
      <c r="B806" s="865"/>
      <c r="C806" s="201" t="s">
        <v>290</v>
      </c>
      <c r="D806" s="8" t="s">
        <v>37</v>
      </c>
      <c r="E806" s="183"/>
      <c r="F806" s="183"/>
      <c r="G806" s="180">
        <v>10</v>
      </c>
      <c r="H806" s="183"/>
      <c r="I806" s="155">
        <v>10</v>
      </c>
      <c r="J806" s="183"/>
      <c r="K806" s="183"/>
      <c r="L806" s="180">
        <v>10</v>
      </c>
      <c r="M806" s="183"/>
      <c r="N806" s="153">
        <v>10</v>
      </c>
      <c r="O806" s="154">
        <f t="shared" si="39"/>
        <v>20</v>
      </c>
      <c r="P806" s="152">
        <v>1.76</v>
      </c>
    </row>
    <row r="807" spans="1:16" x14ac:dyDescent="0.25">
      <c r="A807" s="859"/>
      <c r="B807" s="865"/>
      <c r="C807" s="201" t="s">
        <v>291</v>
      </c>
      <c r="D807" s="8" t="s">
        <v>37</v>
      </c>
      <c r="E807" s="183"/>
      <c r="F807" s="183"/>
      <c r="G807" s="119">
        <v>60</v>
      </c>
      <c r="H807" s="183"/>
      <c r="I807" s="155">
        <v>48</v>
      </c>
      <c r="J807" s="183"/>
      <c r="K807" s="183"/>
      <c r="L807" s="180">
        <v>84</v>
      </c>
      <c r="M807" s="183"/>
      <c r="N807" s="153">
        <v>84</v>
      </c>
      <c r="O807" s="154">
        <f t="shared" si="39"/>
        <v>132</v>
      </c>
      <c r="P807" s="152">
        <v>11.47</v>
      </c>
    </row>
    <row r="808" spans="1:16" x14ac:dyDescent="0.25">
      <c r="A808" s="859"/>
      <c r="B808" s="865"/>
      <c r="C808" s="201" t="s">
        <v>496</v>
      </c>
      <c r="D808" s="8" t="s">
        <v>37</v>
      </c>
      <c r="E808" s="183"/>
      <c r="F808" s="183"/>
      <c r="G808" s="180">
        <v>6</v>
      </c>
      <c r="H808" s="183"/>
      <c r="I808" s="155">
        <v>6</v>
      </c>
      <c r="J808" s="183"/>
      <c r="K808" s="183"/>
      <c r="L808" s="180">
        <v>12</v>
      </c>
      <c r="M808" s="183"/>
      <c r="N808" s="153">
        <v>12</v>
      </c>
      <c r="O808" s="154">
        <f t="shared" si="39"/>
        <v>18</v>
      </c>
      <c r="P808" s="152">
        <v>12</v>
      </c>
    </row>
    <row r="809" spans="1:16" x14ac:dyDescent="0.25">
      <c r="A809" s="859"/>
      <c r="B809" s="865"/>
      <c r="C809" s="201" t="s">
        <v>292</v>
      </c>
      <c r="D809" s="8" t="s">
        <v>37</v>
      </c>
      <c r="E809" s="183"/>
      <c r="F809" s="183"/>
      <c r="G809" s="180">
        <v>10</v>
      </c>
      <c r="H809" s="183"/>
      <c r="I809" s="155">
        <v>10</v>
      </c>
      <c r="J809" s="183"/>
      <c r="K809" s="183"/>
      <c r="L809" s="180">
        <v>10</v>
      </c>
      <c r="M809" s="183"/>
      <c r="N809" s="153">
        <v>10</v>
      </c>
      <c r="O809" s="154">
        <f t="shared" si="39"/>
        <v>20</v>
      </c>
      <c r="P809" s="152">
        <v>1.76</v>
      </c>
    </row>
    <row r="810" spans="1:16" x14ac:dyDescent="0.25">
      <c r="A810" s="859"/>
      <c r="B810" s="865"/>
      <c r="C810" s="201" t="s">
        <v>293</v>
      </c>
      <c r="D810" s="8" t="s">
        <v>37</v>
      </c>
      <c r="E810" s="183"/>
      <c r="F810" s="183"/>
      <c r="G810" s="180">
        <v>10</v>
      </c>
      <c r="H810" s="183"/>
      <c r="I810" s="155">
        <v>10</v>
      </c>
      <c r="J810" s="183"/>
      <c r="K810" s="183"/>
      <c r="L810" s="180">
        <v>20</v>
      </c>
      <c r="M810" s="183"/>
      <c r="N810" s="153">
        <v>20</v>
      </c>
      <c r="O810" s="154">
        <f t="shared" si="39"/>
        <v>30</v>
      </c>
      <c r="P810" s="152">
        <v>4.8499999999999996</v>
      </c>
    </row>
    <row r="811" spans="1:16" x14ac:dyDescent="0.25">
      <c r="A811" s="859"/>
      <c r="B811" s="865"/>
      <c r="C811" s="201" t="s">
        <v>294</v>
      </c>
      <c r="D811" s="8" t="s">
        <v>37</v>
      </c>
      <c r="E811" s="183"/>
      <c r="F811" s="183"/>
      <c r="G811" s="180">
        <v>10</v>
      </c>
      <c r="H811" s="183"/>
      <c r="I811" s="155">
        <v>10</v>
      </c>
      <c r="J811" s="183"/>
      <c r="K811" s="183"/>
      <c r="L811" s="180">
        <v>10</v>
      </c>
      <c r="M811" s="183"/>
      <c r="N811" s="153">
        <v>10</v>
      </c>
      <c r="O811" s="154">
        <f t="shared" si="39"/>
        <v>20</v>
      </c>
      <c r="P811" s="152">
        <v>1.76</v>
      </c>
    </row>
    <row r="812" spans="1:16" x14ac:dyDescent="0.25">
      <c r="A812" s="859"/>
      <c r="B812" s="865"/>
      <c r="C812" s="201" t="s">
        <v>295</v>
      </c>
      <c r="D812" s="8" t="s">
        <v>37</v>
      </c>
      <c r="E812" s="183"/>
      <c r="F812" s="183"/>
      <c r="G812" s="180">
        <v>10</v>
      </c>
      <c r="H812" s="183"/>
      <c r="I812" s="155">
        <v>10</v>
      </c>
      <c r="J812" s="183"/>
      <c r="K812" s="183"/>
      <c r="L812" s="180">
        <v>10</v>
      </c>
      <c r="M812" s="183"/>
      <c r="N812" s="153">
        <v>10</v>
      </c>
      <c r="O812" s="154">
        <f t="shared" si="39"/>
        <v>20</v>
      </c>
      <c r="P812" s="152">
        <v>2.12</v>
      </c>
    </row>
    <row r="813" spans="1:16" x14ac:dyDescent="0.25">
      <c r="A813" s="859"/>
      <c r="B813" s="865"/>
      <c r="C813" s="201" t="s">
        <v>296</v>
      </c>
      <c r="D813" s="8" t="s">
        <v>37</v>
      </c>
      <c r="E813" s="183"/>
      <c r="F813" s="183"/>
      <c r="G813" s="180">
        <v>10</v>
      </c>
      <c r="H813" s="183"/>
      <c r="I813" s="155">
        <v>10</v>
      </c>
      <c r="J813" s="183"/>
      <c r="K813" s="183"/>
      <c r="L813" s="180">
        <v>10</v>
      </c>
      <c r="M813" s="183"/>
      <c r="N813" s="153">
        <v>10</v>
      </c>
      <c r="O813" s="154">
        <f t="shared" si="39"/>
        <v>20</v>
      </c>
      <c r="P813" s="152">
        <v>3.2</v>
      </c>
    </row>
    <row r="814" spans="1:16" x14ac:dyDescent="0.25">
      <c r="A814" s="859"/>
      <c r="B814" s="865"/>
      <c r="C814" s="201" t="s">
        <v>1452</v>
      </c>
      <c r="D814" s="8" t="s">
        <v>37</v>
      </c>
      <c r="E814" s="183"/>
      <c r="F814" s="183"/>
      <c r="G814" s="180">
        <v>6</v>
      </c>
      <c r="H814" s="183"/>
      <c r="I814" s="155">
        <v>6</v>
      </c>
      <c r="J814" s="183"/>
      <c r="K814" s="183"/>
      <c r="L814" s="180">
        <v>10</v>
      </c>
      <c r="M814" s="183"/>
      <c r="N814" s="153">
        <v>10</v>
      </c>
      <c r="O814" s="154">
        <f t="shared" si="39"/>
        <v>16</v>
      </c>
      <c r="P814" s="152">
        <v>32.08</v>
      </c>
    </row>
    <row r="815" spans="1:16" x14ac:dyDescent="0.25">
      <c r="A815" s="859"/>
      <c r="B815" s="865"/>
      <c r="C815" s="201" t="s">
        <v>297</v>
      </c>
      <c r="D815" s="8" t="s">
        <v>37</v>
      </c>
      <c r="E815" s="183"/>
      <c r="F815" s="183"/>
      <c r="G815" s="180">
        <v>24</v>
      </c>
      <c r="H815" s="183"/>
      <c r="I815" s="155">
        <v>24</v>
      </c>
      <c r="J815" s="183"/>
      <c r="K815" s="183"/>
      <c r="L815" s="180">
        <v>24</v>
      </c>
      <c r="M815" s="183"/>
      <c r="N815" s="153">
        <v>24</v>
      </c>
      <c r="O815" s="154">
        <f t="shared" si="39"/>
        <v>48</v>
      </c>
      <c r="P815" s="152">
        <v>1.76</v>
      </c>
    </row>
    <row r="816" spans="1:16" x14ac:dyDescent="0.25">
      <c r="A816" s="859"/>
      <c r="B816" s="865"/>
      <c r="C816" s="201" t="s">
        <v>298</v>
      </c>
      <c r="D816" s="8" t="s">
        <v>37</v>
      </c>
      <c r="E816" s="183"/>
      <c r="F816" s="183"/>
      <c r="G816" s="180">
        <v>50</v>
      </c>
      <c r="H816" s="183"/>
      <c r="I816" s="155">
        <v>100</v>
      </c>
      <c r="J816" s="183"/>
      <c r="K816" s="183"/>
      <c r="L816" s="180">
        <v>200</v>
      </c>
      <c r="M816" s="183"/>
      <c r="N816" s="153">
        <v>200</v>
      </c>
      <c r="O816" s="154">
        <f t="shared" si="39"/>
        <v>300</v>
      </c>
      <c r="P816" s="152">
        <v>1.29</v>
      </c>
    </row>
    <row r="817" spans="1:16" x14ac:dyDescent="0.25">
      <c r="A817" s="859"/>
      <c r="B817" s="865"/>
      <c r="C817" s="201" t="s">
        <v>299</v>
      </c>
      <c r="D817" s="8" t="s">
        <v>37</v>
      </c>
      <c r="E817" s="183"/>
      <c r="F817" s="183"/>
      <c r="G817" s="180"/>
      <c r="H817" s="183"/>
      <c r="I817" s="155">
        <v>1</v>
      </c>
      <c r="J817" s="183"/>
      <c r="K817" s="183"/>
      <c r="L817" s="180">
        <v>3</v>
      </c>
      <c r="M817" s="183"/>
      <c r="N817" s="153">
        <v>3</v>
      </c>
      <c r="O817" s="154">
        <f t="shared" si="39"/>
        <v>4</v>
      </c>
      <c r="P817" s="152">
        <v>10000</v>
      </c>
    </row>
    <row r="818" spans="1:16" x14ac:dyDescent="0.25">
      <c r="A818" s="859"/>
      <c r="B818" s="865"/>
      <c r="C818" s="201" t="s">
        <v>300</v>
      </c>
      <c r="D818" s="8" t="s">
        <v>37</v>
      </c>
      <c r="E818" s="183"/>
      <c r="F818" s="183"/>
      <c r="G818" s="180"/>
      <c r="H818" s="183"/>
      <c r="I818" s="155">
        <v>1</v>
      </c>
      <c r="J818" s="183"/>
      <c r="K818" s="183"/>
      <c r="L818" s="180">
        <v>3</v>
      </c>
      <c r="M818" s="183"/>
      <c r="N818" s="153">
        <v>3</v>
      </c>
      <c r="O818" s="154">
        <f t="shared" si="39"/>
        <v>4</v>
      </c>
      <c r="P818" s="152">
        <v>10000</v>
      </c>
    </row>
    <row r="819" spans="1:16" x14ac:dyDescent="0.25">
      <c r="A819" s="859"/>
      <c r="B819" s="865"/>
      <c r="C819" s="201" t="s">
        <v>301</v>
      </c>
      <c r="D819" s="8" t="s">
        <v>37</v>
      </c>
      <c r="E819" s="183"/>
      <c r="F819" s="183"/>
      <c r="G819" s="180">
        <v>2</v>
      </c>
      <c r="H819" s="183"/>
      <c r="I819" s="155">
        <v>4</v>
      </c>
      <c r="J819" s="183"/>
      <c r="K819" s="183"/>
      <c r="L819" s="180">
        <v>4</v>
      </c>
      <c r="M819" s="183"/>
      <c r="N819" s="153">
        <v>4</v>
      </c>
      <c r="O819" s="154">
        <f t="shared" si="39"/>
        <v>8</v>
      </c>
      <c r="P819" s="152">
        <v>320.8</v>
      </c>
    </row>
    <row r="820" spans="1:16" x14ac:dyDescent="0.25">
      <c r="A820" s="859"/>
      <c r="B820" s="865"/>
      <c r="C820" s="201" t="s">
        <v>302</v>
      </c>
      <c r="D820" s="8" t="s">
        <v>37</v>
      </c>
      <c r="E820" s="183"/>
      <c r="F820" s="183"/>
      <c r="G820" s="180"/>
      <c r="H820" s="183"/>
      <c r="I820" s="155">
        <v>1</v>
      </c>
      <c r="J820" s="183"/>
      <c r="K820" s="183"/>
      <c r="L820" s="180">
        <v>1</v>
      </c>
      <c r="M820" s="183"/>
      <c r="N820" s="153">
        <v>1</v>
      </c>
      <c r="O820" s="154">
        <f t="shared" si="39"/>
        <v>2</v>
      </c>
      <c r="P820" s="152">
        <v>6247.16</v>
      </c>
    </row>
    <row r="821" spans="1:16" x14ac:dyDescent="0.25">
      <c r="A821" s="859"/>
      <c r="B821" s="865"/>
      <c r="C821" s="201" t="s">
        <v>303</v>
      </c>
      <c r="D821" s="8" t="s">
        <v>37</v>
      </c>
      <c r="E821" s="183"/>
      <c r="F821" s="183"/>
      <c r="G821" s="180">
        <v>20</v>
      </c>
      <c r="H821" s="183"/>
      <c r="I821" s="155">
        <v>20</v>
      </c>
      <c r="J821" s="183"/>
      <c r="K821" s="183"/>
      <c r="L821" s="180">
        <v>20</v>
      </c>
      <c r="M821" s="183"/>
      <c r="N821" s="153">
        <v>20</v>
      </c>
      <c r="O821" s="154">
        <f t="shared" si="39"/>
        <v>40</v>
      </c>
      <c r="P821" s="152">
        <v>4.24</v>
      </c>
    </row>
    <row r="822" spans="1:16" x14ac:dyDescent="0.25">
      <c r="A822" s="859"/>
      <c r="B822" s="865"/>
      <c r="C822" s="201" t="s">
        <v>304</v>
      </c>
      <c r="D822" s="8" t="s">
        <v>37</v>
      </c>
      <c r="E822" s="183"/>
      <c r="F822" s="183"/>
      <c r="G822" s="180">
        <v>12</v>
      </c>
      <c r="H822" s="183"/>
      <c r="I822" s="155">
        <v>12</v>
      </c>
      <c r="J822" s="183"/>
      <c r="K822" s="183"/>
      <c r="L822" s="180">
        <v>12</v>
      </c>
      <c r="M822" s="183"/>
      <c r="N822" s="153">
        <v>12</v>
      </c>
      <c r="O822" s="154">
        <f t="shared" si="39"/>
        <v>24</v>
      </c>
      <c r="P822" s="152">
        <v>10.58</v>
      </c>
    </row>
    <row r="823" spans="1:16" x14ac:dyDescent="0.25">
      <c r="A823" s="859"/>
      <c r="B823" s="865"/>
      <c r="C823" s="201" t="s">
        <v>305</v>
      </c>
      <c r="D823" s="8" t="s">
        <v>37</v>
      </c>
      <c r="E823" s="183"/>
      <c r="F823" s="183"/>
      <c r="G823" s="180">
        <v>12</v>
      </c>
      <c r="H823" s="183"/>
      <c r="I823" s="155">
        <v>12</v>
      </c>
      <c r="J823" s="183"/>
      <c r="K823" s="183"/>
      <c r="L823" s="180">
        <v>12</v>
      </c>
      <c r="M823" s="183"/>
      <c r="N823" s="153">
        <v>12</v>
      </c>
      <c r="O823" s="154">
        <f t="shared" si="39"/>
        <v>24</v>
      </c>
      <c r="P823" s="152">
        <v>10.58</v>
      </c>
    </row>
    <row r="824" spans="1:16" x14ac:dyDescent="0.25">
      <c r="A824" s="859"/>
      <c r="B824" s="865"/>
      <c r="C824" s="201" t="s">
        <v>306</v>
      </c>
      <c r="D824" s="8" t="s">
        <v>37</v>
      </c>
      <c r="E824" s="183"/>
      <c r="F824" s="183"/>
      <c r="G824" s="180">
        <v>1</v>
      </c>
      <c r="H824" s="183"/>
      <c r="I824" s="155">
        <v>1</v>
      </c>
      <c r="J824" s="183"/>
      <c r="K824" s="183"/>
      <c r="L824" s="180">
        <v>1</v>
      </c>
      <c r="M824" s="183"/>
      <c r="N824" s="153">
        <v>1</v>
      </c>
      <c r="O824" s="154">
        <f t="shared" si="39"/>
        <v>2</v>
      </c>
      <c r="P824" s="152">
        <v>84.69</v>
      </c>
    </row>
    <row r="825" spans="1:16" x14ac:dyDescent="0.25">
      <c r="A825" s="859"/>
      <c r="B825" s="865"/>
      <c r="C825" s="201" t="s">
        <v>307</v>
      </c>
      <c r="D825" s="8" t="s">
        <v>37</v>
      </c>
      <c r="E825" s="183"/>
      <c r="F825" s="183"/>
      <c r="G825" s="180">
        <v>20</v>
      </c>
      <c r="H825" s="183"/>
      <c r="I825" s="155">
        <v>20</v>
      </c>
      <c r="J825" s="183"/>
      <c r="K825" s="183"/>
      <c r="L825" s="180">
        <v>20</v>
      </c>
      <c r="M825" s="183"/>
      <c r="N825" s="153">
        <v>20</v>
      </c>
      <c r="O825" s="154">
        <f t="shared" si="39"/>
        <v>40</v>
      </c>
      <c r="P825" s="152">
        <v>10.58</v>
      </c>
    </row>
    <row r="826" spans="1:16" x14ac:dyDescent="0.25">
      <c r="A826" s="859"/>
      <c r="B826" s="865"/>
      <c r="C826" s="201" t="s">
        <v>308</v>
      </c>
      <c r="D826" s="8" t="s">
        <v>37</v>
      </c>
      <c r="E826" s="183"/>
      <c r="F826" s="183"/>
      <c r="G826" s="180">
        <v>15</v>
      </c>
      <c r="H826" s="183"/>
      <c r="I826" s="155">
        <v>15</v>
      </c>
      <c r="J826" s="183"/>
      <c r="K826" s="183"/>
      <c r="L826" s="180">
        <v>15</v>
      </c>
      <c r="M826" s="183"/>
      <c r="N826" s="153">
        <v>15</v>
      </c>
      <c r="O826" s="154">
        <f t="shared" si="39"/>
        <v>30</v>
      </c>
      <c r="P826" s="152">
        <v>1.76</v>
      </c>
    </row>
    <row r="827" spans="1:16" x14ac:dyDescent="0.25">
      <c r="A827" s="859"/>
      <c r="B827" s="865"/>
      <c r="C827" s="201" t="s">
        <v>309</v>
      </c>
      <c r="D827" s="8" t="s">
        <v>37</v>
      </c>
      <c r="E827" s="183"/>
      <c r="F827" s="183"/>
      <c r="G827" s="180">
        <v>10</v>
      </c>
      <c r="H827" s="183"/>
      <c r="I827" s="155">
        <v>10</v>
      </c>
      <c r="J827" s="183"/>
      <c r="K827" s="183"/>
      <c r="L827" s="180">
        <v>10</v>
      </c>
      <c r="M827" s="183"/>
      <c r="N827" s="153">
        <v>10</v>
      </c>
      <c r="O827" s="154">
        <f t="shared" si="39"/>
        <v>20</v>
      </c>
      <c r="P827" s="152">
        <v>4.41</v>
      </c>
    </row>
    <row r="828" spans="1:16" x14ac:dyDescent="0.25">
      <c r="A828" s="859"/>
      <c r="B828" s="865"/>
      <c r="C828" s="201" t="s">
        <v>310</v>
      </c>
      <c r="D828" s="8" t="s">
        <v>37</v>
      </c>
      <c r="E828" s="183"/>
      <c r="F828" s="183"/>
      <c r="G828" s="180">
        <v>10</v>
      </c>
      <c r="H828" s="183"/>
      <c r="I828" s="155">
        <v>10</v>
      </c>
      <c r="J828" s="183"/>
      <c r="K828" s="183"/>
      <c r="L828" s="180">
        <v>10</v>
      </c>
      <c r="M828" s="183"/>
      <c r="N828" s="153">
        <v>10</v>
      </c>
      <c r="O828" s="154">
        <f t="shared" si="39"/>
        <v>20</v>
      </c>
      <c r="P828" s="152">
        <v>1.76</v>
      </c>
    </row>
    <row r="829" spans="1:16" x14ac:dyDescent="0.25">
      <c r="A829" s="859"/>
      <c r="B829" s="865"/>
      <c r="C829" s="201" t="s">
        <v>311</v>
      </c>
      <c r="D829" s="8" t="s">
        <v>37</v>
      </c>
      <c r="E829" s="183"/>
      <c r="F829" s="183"/>
      <c r="G829" s="180">
        <v>10</v>
      </c>
      <c r="H829" s="183"/>
      <c r="I829" s="155">
        <v>10</v>
      </c>
      <c r="J829" s="183"/>
      <c r="K829" s="183"/>
      <c r="L829" s="180">
        <v>10</v>
      </c>
      <c r="M829" s="183"/>
      <c r="N829" s="153">
        <v>10</v>
      </c>
      <c r="O829" s="154">
        <f t="shared" si="39"/>
        <v>20</v>
      </c>
      <c r="P829" s="152">
        <v>7.06</v>
      </c>
    </row>
    <row r="830" spans="1:16" x14ac:dyDescent="0.25">
      <c r="A830" s="859"/>
      <c r="B830" s="865"/>
      <c r="C830" s="201" t="s">
        <v>312</v>
      </c>
      <c r="D830" s="8" t="s">
        <v>37</v>
      </c>
      <c r="E830" s="183"/>
      <c r="F830" s="183"/>
      <c r="G830" s="180">
        <v>1</v>
      </c>
      <c r="H830" s="183"/>
      <c r="I830" s="155">
        <v>2</v>
      </c>
      <c r="J830" s="183"/>
      <c r="K830" s="183"/>
      <c r="L830" s="180">
        <v>2</v>
      </c>
      <c r="M830" s="183"/>
      <c r="N830" s="153">
        <v>2</v>
      </c>
      <c r="O830" s="154">
        <f t="shared" si="39"/>
        <v>4</v>
      </c>
      <c r="P830" s="152">
        <v>802</v>
      </c>
    </row>
    <row r="831" spans="1:16" x14ac:dyDescent="0.25">
      <c r="A831" s="859"/>
      <c r="B831" s="865"/>
      <c r="C831" s="201" t="s">
        <v>313</v>
      </c>
      <c r="D831" s="8" t="s">
        <v>37</v>
      </c>
      <c r="E831" s="183"/>
      <c r="F831" s="183"/>
      <c r="G831" s="180">
        <v>20</v>
      </c>
      <c r="H831" s="183"/>
      <c r="I831" s="155">
        <v>20</v>
      </c>
      <c r="J831" s="183"/>
      <c r="K831" s="183"/>
      <c r="L831" s="180">
        <v>20</v>
      </c>
      <c r="M831" s="183"/>
      <c r="N831" s="153">
        <v>20</v>
      </c>
      <c r="O831" s="154">
        <f t="shared" si="39"/>
        <v>40</v>
      </c>
      <c r="P831" s="152">
        <v>12.35</v>
      </c>
    </row>
    <row r="832" spans="1:16" x14ac:dyDescent="0.25">
      <c r="A832" s="859"/>
      <c r="B832" s="865"/>
      <c r="C832" s="201" t="s">
        <v>314</v>
      </c>
      <c r="D832" s="8" t="s">
        <v>37</v>
      </c>
      <c r="E832" s="183"/>
      <c r="F832" s="183"/>
      <c r="G832" s="180">
        <v>12</v>
      </c>
      <c r="H832" s="183"/>
      <c r="I832" s="155">
        <v>12</v>
      </c>
      <c r="J832" s="183"/>
      <c r="K832" s="183"/>
      <c r="L832" s="180">
        <v>12</v>
      </c>
      <c r="M832" s="183"/>
      <c r="N832" s="153">
        <v>12</v>
      </c>
      <c r="O832" s="154">
        <f t="shared" si="39"/>
        <v>24</v>
      </c>
      <c r="P832" s="152">
        <v>15.88</v>
      </c>
    </row>
    <row r="833" spans="1:16" x14ac:dyDescent="0.25">
      <c r="A833" s="859"/>
      <c r="B833" s="865"/>
      <c r="C833" s="201" t="s">
        <v>315</v>
      </c>
      <c r="D833" s="8" t="s">
        <v>37</v>
      </c>
      <c r="E833" s="183"/>
      <c r="F833" s="183"/>
      <c r="G833" s="180">
        <v>12</v>
      </c>
      <c r="H833" s="183"/>
      <c r="I833" s="155">
        <v>24</v>
      </c>
      <c r="J833" s="183"/>
      <c r="K833" s="183"/>
      <c r="L833" s="180">
        <v>24</v>
      </c>
      <c r="M833" s="183"/>
      <c r="N833" s="153">
        <v>24</v>
      </c>
      <c r="O833" s="154">
        <f t="shared" si="39"/>
        <v>48</v>
      </c>
      <c r="P833" s="152">
        <v>50</v>
      </c>
    </row>
    <row r="834" spans="1:16" x14ac:dyDescent="0.25">
      <c r="A834" s="859"/>
      <c r="B834" s="865"/>
      <c r="C834" s="201" t="s">
        <v>316</v>
      </c>
      <c r="D834" s="8" t="s">
        <v>37</v>
      </c>
      <c r="E834" s="183"/>
      <c r="F834" s="183"/>
      <c r="G834" s="180">
        <v>30</v>
      </c>
      <c r="H834" s="183"/>
      <c r="I834" s="155">
        <v>30</v>
      </c>
      <c r="J834" s="183"/>
      <c r="K834" s="183"/>
      <c r="L834" s="180">
        <v>30</v>
      </c>
      <c r="M834" s="183"/>
      <c r="N834" s="153">
        <v>30</v>
      </c>
      <c r="O834" s="154">
        <f t="shared" si="39"/>
        <v>60</v>
      </c>
      <c r="P834" s="152">
        <v>2.12</v>
      </c>
    </row>
    <row r="835" spans="1:16" x14ac:dyDescent="0.25">
      <c r="A835" s="859"/>
      <c r="B835" s="865"/>
      <c r="C835" s="201" t="s">
        <v>317</v>
      </c>
      <c r="D835" s="8" t="s">
        <v>37</v>
      </c>
      <c r="E835" s="183"/>
      <c r="F835" s="183"/>
      <c r="G835" s="180">
        <v>20</v>
      </c>
      <c r="H835" s="183"/>
      <c r="I835" s="155">
        <v>20</v>
      </c>
      <c r="J835" s="183"/>
      <c r="K835" s="183"/>
      <c r="L835" s="180">
        <v>20</v>
      </c>
      <c r="M835" s="183"/>
      <c r="N835" s="153">
        <v>20</v>
      </c>
      <c r="O835" s="154">
        <f t="shared" si="39"/>
        <v>40</v>
      </c>
      <c r="P835" s="152">
        <v>1.59</v>
      </c>
    </row>
    <row r="836" spans="1:16" ht="30" x14ac:dyDescent="0.25">
      <c r="A836" s="859"/>
      <c r="B836" s="865"/>
      <c r="C836" s="201" t="s">
        <v>318</v>
      </c>
      <c r="D836" s="8" t="s">
        <v>37</v>
      </c>
      <c r="E836" s="183"/>
      <c r="F836" s="183"/>
      <c r="G836" s="180">
        <v>2</v>
      </c>
      <c r="H836" s="183"/>
      <c r="I836" s="155">
        <v>2</v>
      </c>
      <c r="J836" s="183"/>
      <c r="K836" s="183"/>
      <c r="L836" s="180">
        <v>1</v>
      </c>
      <c r="M836" s="183"/>
      <c r="N836" s="153">
        <v>1</v>
      </c>
      <c r="O836" s="154">
        <f t="shared" si="39"/>
        <v>3</v>
      </c>
      <c r="P836" s="152">
        <v>1.94</v>
      </c>
    </row>
    <row r="837" spans="1:16" ht="30" x14ac:dyDescent="0.25">
      <c r="A837" s="859"/>
      <c r="B837" s="865"/>
      <c r="C837" s="201" t="s">
        <v>1453</v>
      </c>
      <c r="D837" s="8" t="s">
        <v>37</v>
      </c>
      <c r="E837" s="183"/>
      <c r="F837" s="183"/>
      <c r="G837" s="180">
        <v>1</v>
      </c>
      <c r="H837" s="183"/>
      <c r="I837" s="155">
        <v>1</v>
      </c>
      <c r="J837" s="183"/>
      <c r="K837" s="183"/>
      <c r="L837" s="180">
        <v>1</v>
      </c>
      <c r="M837" s="183"/>
      <c r="N837" s="153">
        <v>1</v>
      </c>
      <c r="O837" s="154">
        <f t="shared" si="39"/>
        <v>2</v>
      </c>
      <c r="P837" s="152">
        <v>371.45</v>
      </c>
    </row>
    <row r="838" spans="1:16" x14ac:dyDescent="0.25">
      <c r="A838" s="859"/>
      <c r="B838" s="865"/>
      <c r="C838" s="201" t="s">
        <v>319</v>
      </c>
      <c r="D838" s="8" t="s">
        <v>37</v>
      </c>
      <c r="E838" s="183"/>
      <c r="F838" s="183"/>
      <c r="G838" s="119">
        <v>3</v>
      </c>
      <c r="H838" s="183"/>
      <c r="I838" s="155">
        <v>3</v>
      </c>
      <c r="J838" s="183"/>
      <c r="K838" s="183"/>
      <c r="L838" s="180">
        <v>5</v>
      </c>
      <c r="M838" s="183"/>
      <c r="N838" s="153">
        <v>5</v>
      </c>
      <c r="O838" s="154">
        <f t="shared" si="39"/>
        <v>8</v>
      </c>
      <c r="P838" s="152">
        <v>38</v>
      </c>
    </row>
    <row r="839" spans="1:16" x14ac:dyDescent="0.25">
      <c r="A839" s="859"/>
      <c r="B839" s="865"/>
      <c r="C839" s="201" t="s">
        <v>320</v>
      </c>
      <c r="D839" s="8" t="s">
        <v>37</v>
      </c>
      <c r="E839" s="183"/>
      <c r="F839" s="183"/>
      <c r="G839" s="119">
        <v>3</v>
      </c>
      <c r="H839" s="183"/>
      <c r="I839" s="155">
        <v>3</v>
      </c>
      <c r="J839" s="183"/>
      <c r="K839" s="183"/>
      <c r="L839" s="180">
        <v>5</v>
      </c>
      <c r="M839" s="183"/>
      <c r="N839" s="153">
        <v>5</v>
      </c>
      <c r="O839" s="154">
        <f t="shared" si="39"/>
        <v>8</v>
      </c>
      <c r="P839" s="152">
        <v>38</v>
      </c>
    </row>
    <row r="840" spans="1:16" x14ac:dyDescent="0.25">
      <c r="A840" s="859"/>
      <c r="B840" s="865"/>
      <c r="C840" s="201" t="s">
        <v>321</v>
      </c>
      <c r="D840" s="8" t="s">
        <v>37</v>
      </c>
      <c r="E840" s="183"/>
      <c r="F840" s="183"/>
      <c r="G840" s="119">
        <v>12</v>
      </c>
      <c r="H840" s="183"/>
      <c r="I840" s="155">
        <v>12</v>
      </c>
      <c r="J840" s="183"/>
      <c r="K840" s="183"/>
      <c r="L840" s="180">
        <v>20</v>
      </c>
      <c r="M840" s="183"/>
      <c r="N840" s="153">
        <v>20</v>
      </c>
      <c r="O840" s="154">
        <f t="shared" si="39"/>
        <v>32</v>
      </c>
      <c r="P840" s="152">
        <v>36</v>
      </c>
    </row>
    <row r="841" spans="1:16" x14ac:dyDescent="0.25">
      <c r="A841" s="859"/>
      <c r="B841" s="865"/>
      <c r="C841" s="201" t="s">
        <v>322</v>
      </c>
      <c r="D841" s="8" t="s">
        <v>37</v>
      </c>
      <c r="E841" s="183"/>
      <c r="F841" s="183"/>
      <c r="G841" s="119">
        <v>12</v>
      </c>
      <c r="H841" s="183"/>
      <c r="I841" s="155">
        <v>12</v>
      </c>
      <c r="J841" s="183"/>
      <c r="K841" s="183"/>
      <c r="L841" s="180">
        <v>20</v>
      </c>
      <c r="M841" s="183"/>
      <c r="N841" s="153">
        <v>20</v>
      </c>
      <c r="O841" s="154">
        <f t="shared" si="39"/>
        <v>32</v>
      </c>
      <c r="P841" s="152">
        <v>36</v>
      </c>
    </row>
    <row r="842" spans="1:16" x14ac:dyDescent="0.25">
      <c r="A842" s="859"/>
      <c r="B842" s="865"/>
      <c r="C842" s="201" t="s">
        <v>323</v>
      </c>
      <c r="D842" s="8" t="s">
        <v>37</v>
      </c>
      <c r="E842" s="183"/>
      <c r="F842" s="183"/>
      <c r="G842" s="119">
        <v>3</v>
      </c>
      <c r="H842" s="183"/>
      <c r="I842" s="155">
        <v>3</v>
      </c>
      <c r="J842" s="183"/>
      <c r="K842" s="183"/>
      <c r="L842" s="180">
        <v>5</v>
      </c>
      <c r="M842" s="183"/>
      <c r="N842" s="153">
        <v>5</v>
      </c>
      <c r="O842" s="154">
        <f t="shared" si="39"/>
        <v>8</v>
      </c>
      <c r="P842" s="152">
        <v>36</v>
      </c>
    </row>
    <row r="843" spans="1:16" x14ac:dyDescent="0.25">
      <c r="A843" s="859"/>
      <c r="B843" s="865"/>
      <c r="C843" s="201" t="s">
        <v>324</v>
      </c>
      <c r="D843" s="8" t="s">
        <v>37</v>
      </c>
      <c r="E843" s="183"/>
      <c r="F843" s="183"/>
      <c r="G843" s="119">
        <v>3</v>
      </c>
      <c r="H843" s="183"/>
      <c r="I843" s="155">
        <v>3</v>
      </c>
      <c r="J843" s="183"/>
      <c r="K843" s="183"/>
      <c r="L843" s="180">
        <v>5</v>
      </c>
      <c r="M843" s="183"/>
      <c r="N843" s="153">
        <v>5</v>
      </c>
      <c r="O843" s="154">
        <f t="shared" si="39"/>
        <v>8</v>
      </c>
      <c r="P843" s="152">
        <v>36</v>
      </c>
    </row>
    <row r="844" spans="1:16" x14ac:dyDescent="0.25">
      <c r="A844" s="859"/>
      <c r="B844" s="865"/>
      <c r="C844" s="201" t="s">
        <v>325</v>
      </c>
      <c r="D844" s="8" t="s">
        <v>37</v>
      </c>
      <c r="E844" s="183"/>
      <c r="F844" s="183"/>
      <c r="G844" s="119">
        <v>3</v>
      </c>
      <c r="H844" s="183"/>
      <c r="I844" s="155">
        <v>3</v>
      </c>
      <c r="J844" s="183"/>
      <c r="K844" s="183"/>
      <c r="L844" s="180">
        <v>5</v>
      </c>
      <c r="M844" s="183"/>
      <c r="N844" s="153">
        <v>5</v>
      </c>
      <c r="O844" s="154">
        <f t="shared" si="39"/>
        <v>8</v>
      </c>
      <c r="P844" s="152">
        <v>36</v>
      </c>
    </row>
    <row r="845" spans="1:16" x14ac:dyDescent="0.25">
      <c r="A845" s="859"/>
      <c r="B845" s="865"/>
      <c r="C845" s="201" t="s">
        <v>326</v>
      </c>
      <c r="D845" s="8" t="s">
        <v>37</v>
      </c>
      <c r="E845" s="183"/>
      <c r="F845" s="183"/>
      <c r="G845" s="119">
        <v>3</v>
      </c>
      <c r="H845" s="183"/>
      <c r="I845" s="155">
        <v>3</v>
      </c>
      <c r="J845" s="183"/>
      <c r="K845" s="183"/>
      <c r="L845" s="180">
        <v>15</v>
      </c>
      <c r="M845" s="183"/>
      <c r="N845" s="153">
        <v>15</v>
      </c>
      <c r="O845" s="154">
        <f t="shared" si="39"/>
        <v>18</v>
      </c>
      <c r="P845" s="152">
        <v>36</v>
      </c>
    </row>
    <row r="846" spans="1:16" ht="30" x14ac:dyDescent="0.25">
      <c r="A846" s="859"/>
      <c r="B846" s="865"/>
      <c r="C846" s="201" t="s">
        <v>327</v>
      </c>
      <c r="D846" s="8" t="s">
        <v>37</v>
      </c>
      <c r="E846" s="183"/>
      <c r="F846" s="183"/>
      <c r="G846" s="180">
        <v>18</v>
      </c>
      <c r="H846" s="183"/>
      <c r="I846" s="155">
        <v>30</v>
      </c>
      <c r="J846" s="183"/>
      <c r="K846" s="183"/>
      <c r="L846" s="180">
        <v>36</v>
      </c>
      <c r="M846" s="183"/>
      <c r="N846" s="153">
        <v>36</v>
      </c>
      <c r="O846" s="154">
        <f t="shared" si="39"/>
        <v>66</v>
      </c>
      <c r="P846" s="152">
        <v>71</v>
      </c>
    </row>
    <row r="847" spans="1:16" ht="30" x14ac:dyDescent="0.25">
      <c r="A847" s="859"/>
      <c r="B847" s="865"/>
      <c r="C847" s="201" t="s">
        <v>328</v>
      </c>
      <c r="D847" s="8" t="s">
        <v>37</v>
      </c>
      <c r="E847" s="183"/>
      <c r="F847" s="183"/>
      <c r="G847" s="180">
        <v>18</v>
      </c>
      <c r="H847" s="183"/>
      <c r="I847" s="155">
        <v>30</v>
      </c>
      <c r="J847" s="183"/>
      <c r="K847" s="183"/>
      <c r="L847" s="180">
        <v>36</v>
      </c>
      <c r="M847" s="183"/>
      <c r="N847" s="153">
        <v>36</v>
      </c>
      <c r="O847" s="154">
        <f t="shared" si="39"/>
        <v>66</v>
      </c>
      <c r="P847" s="152">
        <v>71</v>
      </c>
    </row>
    <row r="848" spans="1:16" x14ac:dyDescent="0.25">
      <c r="A848" s="859"/>
      <c r="B848" s="865"/>
      <c r="C848" s="204" t="s">
        <v>329</v>
      </c>
      <c r="D848" s="8" t="s">
        <v>37</v>
      </c>
      <c r="E848" s="183"/>
      <c r="F848" s="183"/>
      <c r="G848" s="180">
        <v>40</v>
      </c>
      <c r="H848" s="183"/>
      <c r="I848" s="155">
        <v>80</v>
      </c>
      <c r="J848" s="183"/>
      <c r="K848" s="183"/>
      <c r="L848" s="180">
        <v>80</v>
      </c>
      <c r="M848" s="183"/>
      <c r="N848" s="153">
        <v>80</v>
      </c>
      <c r="O848" s="154">
        <f t="shared" si="39"/>
        <v>160</v>
      </c>
      <c r="P848" s="152">
        <v>5</v>
      </c>
    </row>
    <row r="849" spans="1:16" x14ac:dyDescent="0.25">
      <c r="A849" s="859"/>
      <c r="B849" s="865"/>
      <c r="C849" s="204" t="s">
        <v>330</v>
      </c>
      <c r="D849" s="8" t="s">
        <v>37</v>
      </c>
      <c r="E849" s="183"/>
      <c r="F849" s="183"/>
      <c r="G849" s="180">
        <v>12</v>
      </c>
      <c r="H849" s="183"/>
      <c r="I849" s="155">
        <v>12</v>
      </c>
      <c r="J849" s="183"/>
      <c r="K849" s="183"/>
      <c r="L849" s="180">
        <v>12</v>
      </c>
      <c r="M849" s="183"/>
      <c r="N849" s="153">
        <v>12</v>
      </c>
      <c r="O849" s="154">
        <f t="shared" si="39"/>
        <v>24</v>
      </c>
      <c r="P849" s="152">
        <v>200</v>
      </c>
    </row>
    <row r="850" spans="1:16" x14ac:dyDescent="0.25">
      <c r="A850" s="859"/>
      <c r="B850" s="865"/>
      <c r="C850" s="204" t="s">
        <v>331</v>
      </c>
      <c r="D850" s="8" t="s">
        <v>37</v>
      </c>
      <c r="E850" s="183"/>
      <c r="F850" s="183"/>
      <c r="G850" s="180">
        <v>12</v>
      </c>
      <c r="H850" s="183"/>
      <c r="I850" s="155">
        <v>12</v>
      </c>
      <c r="J850" s="183"/>
      <c r="K850" s="183"/>
      <c r="L850" s="180">
        <v>12</v>
      </c>
      <c r="M850" s="183"/>
      <c r="N850" s="153">
        <v>12</v>
      </c>
      <c r="O850" s="154">
        <f t="shared" si="39"/>
        <v>24</v>
      </c>
      <c r="P850" s="152">
        <v>200</v>
      </c>
    </row>
    <row r="851" spans="1:16" x14ac:dyDescent="0.25">
      <c r="A851" s="859"/>
      <c r="B851" s="865"/>
      <c r="C851" s="204" t="s">
        <v>332</v>
      </c>
      <c r="D851" s="8" t="s">
        <v>37</v>
      </c>
      <c r="E851" s="183"/>
      <c r="F851" s="183"/>
      <c r="G851" s="180">
        <v>10</v>
      </c>
      <c r="H851" s="183"/>
      <c r="I851" s="155">
        <v>10</v>
      </c>
      <c r="J851" s="183"/>
      <c r="K851" s="183"/>
      <c r="L851" s="180">
        <v>10</v>
      </c>
      <c r="M851" s="183"/>
      <c r="N851" s="153">
        <v>10</v>
      </c>
      <c r="O851" s="154">
        <f t="shared" si="39"/>
        <v>20</v>
      </c>
      <c r="P851" s="152">
        <v>5</v>
      </c>
    </row>
    <row r="852" spans="1:16" x14ac:dyDescent="0.25">
      <c r="A852" s="859"/>
      <c r="B852" s="865"/>
      <c r="C852" s="204" t="s">
        <v>339</v>
      </c>
      <c r="D852" s="8" t="s">
        <v>37</v>
      </c>
      <c r="E852" s="183"/>
      <c r="F852" s="183"/>
      <c r="G852" s="180">
        <v>10</v>
      </c>
      <c r="H852" s="183"/>
      <c r="I852" s="155">
        <v>10</v>
      </c>
      <c r="J852" s="183"/>
      <c r="K852" s="183"/>
      <c r="L852" s="180">
        <v>10</v>
      </c>
      <c r="M852" s="183"/>
      <c r="N852" s="153">
        <v>10</v>
      </c>
      <c r="O852" s="154">
        <f t="shared" si="39"/>
        <v>20</v>
      </c>
      <c r="P852" s="152">
        <v>5</v>
      </c>
    </row>
    <row r="853" spans="1:16" x14ac:dyDescent="0.25">
      <c r="A853" s="859"/>
      <c r="B853" s="865"/>
      <c r="C853" s="204" t="s">
        <v>340</v>
      </c>
      <c r="D853" s="8" t="s">
        <v>37</v>
      </c>
      <c r="E853" s="183"/>
      <c r="F853" s="183"/>
      <c r="G853" s="180">
        <v>10</v>
      </c>
      <c r="H853" s="183"/>
      <c r="I853" s="155">
        <v>10</v>
      </c>
      <c r="J853" s="183"/>
      <c r="K853" s="183"/>
      <c r="L853" s="180">
        <v>10</v>
      </c>
      <c r="M853" s="183"/>
      <c r="N853" s="153">
        <v>10</v>
      </c>
      <c r="O853" s="154">
        <f t="shared" si="39"/>
        <v>20</v>
      </c>
      <c r="P853" s="152">
        <v>5</v>
      </c>
    </row>
    <row r="854" spans="1:16" x14ac:dyDescent="0.25">
      <c r="A854" s="859"/>
      <c r="B854" s="865"/>
      <c r="C854" s="204" t="s">
        <v>333</v>
      </c>
      <c r="D854" s="8" t="s">
        <v>37</v>
      </c>
      <c r="E854" s="183"/>
      <c r="F854" s="183"/>
      <c r="G854" s="180">
        <v>6</v>
      </c>
      <c r="H854" s="183"/>
      <c r="I854" s="155">
        <v>6</v>
      </c>
      <c r="J854" s="183"/>
      <c r="K854" s="183"/>
      <c r="L854" s="180">
        <v>6</v>
      </c>
      <c r="M854" s="183"/>
      <c r="N854" s="153">
        <v>6</v>
      </c>
      <c r="O854" s="154">
        <f t="shared" si="39"/>
        <v>12</v>
      </c>
      <c r="P854" s="152">
        <v>5</v>
      </c>
    </row>
    <row r="855" spans="1:16" x14ac:dyDescent="0.25">
      <c r="A855" s="859"/>
      <c r="B855" s="865"/>
      <c r="C855" s="204" t="s">
        <v>334</v>
      </c>
      <c r="D855" s="8" t="s">
        <v>37</v>
      </c>
      <c r="E855" s="183"/>
      <c r="F855" s="183"/>
      <c r="G855" s="119">
        <v>60</v>
      </c>
      <c r="H855" s="183"/>
      <c r="I855" s="155">
        <v>60</v>
      </c>
      <c r="J855" s="183"/>
      <c r="K855" s="183"/>
      <c r="L855" s="180">
        <v>96</v>
      </c>
      <c r="M855" s="183"/>
      <c r="N855" s="153">
        <v>96</v>
      </c>
      <c r="O855" s="154">
        <f t="shared" si="39"/>
        <v>156</v>
      </c>
      <c r="P855" s="152">
        <v>9.8000000000000007</v>
      </c>
    </row>
    <row r="856" spans="1:16" x14ac:dyDescent="0.25">
      <c r="A856" s="859"/>
      <c r="B856" s="865"/>
      <c r="C856" s="204" t="s">
        <v>335</v>
      </c>
      <c r="D856" s="8" t="s">
        <v>37</v>
      </c>
      <c r="E856" s="183"/>
      <c r="F856" s="183"/>
      <c r="G856" s="119">
        <v>60</v>
      </c>
      <c r="H856" s="183"/>
      <c r="I856" s="155">
        <v>60</v>
      </c>
      <c r="J856" s="183"/>
      <c r="K856" s="183"/>
      <c r="L856" s="180">
        <v>96</v>
      </c>
      <c r="M856" s="183"/>
      <c r="N856" s="153">
        <v>96</v>
      </c>
      <c r="O856" s="154">
        <f t="shared" si="39"/>
        <v>156</v>
      </c>
      <c r="P856" s="152">
        <v>23</v>
      </c>
    </row>
    <row r="857" spans="1:16" x14ac:dyDescent="0.25">
      <c r="A857" s="859"/>
      <c r="B857" s="865"/>
      <c r="C857" s="204" t="s">
        <v>336</v>
      </c>
      <c r="D857" s="8" t="s">
        <v>37</v>
      </c>
      <c r="E857" s="183"/>
      <c r="F857" s="183"/>
      <c r="G857" s="119">
        <v>60</v>
      </c>
      <c r="H857" s="183"/>
      <c r="I857" s="155">
        <v>60</v>
      </c>
      <c r="J857" s="183"/>
      <c r="K857" s="183"/>
      <c r="L857" s="180">
        <v>96</v>
      </c>
      <c r="M857" s="183"/>
      <c r="N857" s="153">
        <v>96</v>
      </c>
      <c r="O857" s="154">
        <f t="shared" si="39"/>
        <v>156</v>
      </c>
      <c r="P857" s="152">
        <v>23</v>
      </c>
    </row>
    <row r="858" spans="1:16" x14ac:dyDescent="0.25">
      <c r="A858" s="859"/>
      <c r="B858" s="865"/>
      <c r="C858" s="204" t="s">
        <v>337</v>
      </c>
      <c r="D858" s="8" t="s">
        <v>37</v>
      </c>
      <c r="E858" s="183"/>
      <c r="F858" s="183"/>
      <c r="G858" s="119">
        <v>60</v>
      </c>
      <c r="H858" s="183"/>
      <c r="I858" s="155">
        <v>60</v>
      </c>
      <c r="J858" s="183"/>
      <c r="K858" s="183"/>
      <c r="L858" s="180">
        <v>96</v>
      </c>
      <c r="M858" s="183"/>
      <c r="N858" s="153">
        <v>96</v>
      </c>
      <c r="O858" s="154">
        <f t="shared" si="39"/>
        <v>156</v>
      </c>
      <c r="P858" s="152">
        <v>23</v>
      </c>
    </row>
    <row r="859" spans="1:16" x14ac:dyDescent="0.25">
      <c r="A859" s="859"/>
      <c r="B859" s="865"/>
      <c r="C859" s="204" t="s">
        <v>338</v>
      </c>
      <c r="D859" s="8" t="s">
        <v>37</v>
      </c>
      <c r="E859" s="183"/>
      <c r="F859" s="183"/>
      <c r="G859" s="119">
        <v>60</v>
      </c>
      <c r="H859" s="183"/>
      <c r="I859" s="155">
        <v>60</v>
      </c>
      <c r="J859" s="183"/>
      <c r="K859" s="183"/>
      <c r="L859" s="180">
        <v>96</v>
      </c>
      <c r="M859" s="183"/>
      <c r="N859" s="153">
        <v>96</v>
      </c>
      <c r="O859" s="154">
        <f t="shared" si="39"/>
        <v>156</v>
      </c>
      <c r="P859" s="152">
        <v>26.8</v>
      </c>
    </row>
    <row r="860" spans="1:16" x14ac:dyDescent="0.25">
      <c r="A860" s="859"/>
      <c r="B860" s="866"/>
      <c r="C860" s="204" t="s">
        <v>1454</v>
      </c>
      <c r="D860" s="8" t="s">
        <v>37</v>
      </c>
      <c r="E860" s="183"/>
      <c r="F860" s="183"/>
      <c r="G860" s="180">
        <v>3</v>
      </c>
      <c r="H860" s="183"/>
      <c r="I860" s="155">
        <v>6</v>
      </c>
      <c r="J860" s="183"/>
      <c r="K860" s="183"/>
      <c r="L860" s="180">
        <v>4</v>
      </c>
      <c r="M860" s="183"/>
      <c r="N860" s="153">
        <v>4</v>
      </c>
      <c r="O860" s="154">
        <f t="shared" si="39"/>
        <v>10</v>
      </c>
      <c r="P860" s="152">
        <v>55</v>
      </c>
    </row>
    <row r="861" spans="1:16" x14ac:dyDescent="0.25">
      <c r="A861" s="859">
        <v>49</v>
      </c>
      <c r="B861" s="860" t="s">
        <v>2179</v>
      </c>
      <c r="C861" s="201" t="s">
        <v>497</v>
      </c>
      <c r="D861" s="8" t="s">
        <v>37</v>
      </c>
      <c r="E861" s="183"/>
      <c r="F861" s="183"/>
      <c r="G861" s="183">
        <v>0</v>
      </c>
      <c r="H861" s="183"/>
      <c r="I861" s="198">
        <v>0</v>
      </c>
      <c r="J861" s="183"/>
      <c r="K861" s="183"/>
      <c r="L861" s="183">
        <v>3</v>
      </c>
      <c r="M861" s="183"/>
      <c r="N861" s="199">
        <v>3</v>
      </c>
      <c r="O861" s="154">
        <f t="shared" si="39"/>
        <v>3</v>
      </c>
      <c r="P861" s="152">
        <v>40000</v>
      </c>
    </row>
    <row r="862" spans="1:16" x14ac:dyDescent="0.25">
      <c r="A862" s="859"/>
      <c r="B862" s="860"/>
      <c r="C862" s="201" t="s">
        <v>498</v>
      </c>
      <c r="D862" s="8" t="s">
        <v>37</v>
      </c>
      <c r="E862" s="183"/>
      <c r="F862" s="183"/>
      <c r="G862" s="183">
        <v>0</v>
      </c>
      <c r="H862" s="183"/>
      <c r="I862" s="198">
        <v>0</v>
      </c>
      <c r="J862" s="183"/>
      <c r="K862" s="183"/>
      <c r="L862" s="183">
        <v>8</v>
      </c>
      <c r="M862" s="183"/>
      <c r="N862" s="199">
        <v>8</v>
      </c>
      <c r="O862" s="154">
        <f t="shared" ref="O862:O867" si="40">I862+N862</f>
        <v>8</v>
      </c>
      <c r="P862" s="152">
        <v>1159</v>
      </c>
    </row>
    <row r="863" spans="1:16" x14ac:dyDescent="0.25">
      <c r="A863" s="859"/>
      <c r="B863" s="860"/>
      <c r="C863" s="201" t="s">
        <v>499</v>
      </c>
      <c r="D863" s="8" t="s">
        <v>37</v>
      </c>
      <c r="E863" s="183"/>
      <c r="F863" s="183"/>
      <c r="G863" s="183">
        <v>0</v>
      </c>
      <c r="H863" s="183"/>
      <c r="I863" s="198">
        <v>0</v>
      </c>
      <c r="J863" s="183"/>
      <c r="K863" s="183"/>
      <c r="L863" s="183">
        <v>8</v>
      </c>
      <c r="M863" s="183"/>
      <c r="N863" s="199">
        <v>8</v>
      </c>
      <c r="O863" s="154">
        <f t="shared" si="40"/>
        <v>8</v>
      </c>
      <c r="P863" s="152">
        <v>1418</v>
      </c>
    </row>
    <row r="864" spans="1:16" x14ac:dyDescent="0.25">
      <c r="A864" s="859"/>
      <c r="B864" s="860"/>
      <c r="C864" s="201" t="s">
        <v>500</v>
      </c>
      <c r="D864" s="8" t="s">
        <v>37</v>
      </c>
      <c r="E864" s="183"/>
      <c r="F864" s="183"/>
      <c r="G864" s="183">
        <v>2</v>
      </c>
      <c r="H864" s="183"/>
      <c r="I864" s="198">
        <v>0</v>
      </c>
      <c r="J864" s="183"/>
      <c r="K864" s="183"/>
      <c r="L864" s="183">
        <v>4</v>
      </c>
      <c r="M864" s="183"/>
      <c r="N864" s="199">
        <v>2</v>
      </c>
      <c r="O864" s="154">
        <f t="shared" si="40"/>
        <v>2</v>
      </c>
      <c r="P864" s="152">
        <v>750</v>
      </c>
    </row>
    <row r="865" spans="1:16" x14ac:dyDescent="0.25">
      <c r="A865" s="859"/>
      <c r="B865" s="860"/>
      <c r="C865" s="201" t="s">
        <v>494</v>
      </c>
      <c r="D865" s="8" t="s">
        <v>37</v>
      </c>
      <c r="E865" s="183"/>
      <c r="F865" s="183"/>
      <c r="G865" s="183">
        <v>1</v>
      </c>
      <c r="H865" s="183"/>
      <c r="I865" s="198">
        <v>1</v>
      </c>
      <c r="J865" s="183"/>
      <c r="K865" s="183"/>
      <c r="L865" s="183">
        <v>2</v>
      </c>
      <c r="M865" s="183"/>
      <c r="N865" s="199">
        <v>2</v>
      </c>
      <c r="O865" s="154">
        <f t="shared" si="40"/>
        <v>3</v>
      </c>
      <c r="P865" s="152">
        <v>1400</v>
      </c>
    </row>
    <row r="866" spans="1:16" x14ac:dyDescent="0.25">
      <c r="A866" s="861">
        <v>50</v>
      </c>
      <c r="B866" s="864" t="s">
        <v>21</v>
      </c>
      <c r="C866" s="97" t="s">
        <v>150</v>
      </c>
      <c r="D866" s="8" t="s">
        <v>37</v>
      </c>
      <c r="E866" s="183"/>
      <c r="F866" s="183">
        <v>10</v>
      </c>
      <c r="G866" s="180">
        <v>6</v>
      </c>
      <c r="H866" s="183"/>
      <c r="I866" s="198">
        <f>SUM(E866:H866)</f>
        <v>16</v>
      </c>
      <c r="J866" s="183"/>
      <c r="K866" s="183"/>
      <c r="L866" s="183">
        <v>12</v>
      </c>
      <c r="M866" s="183"/>
      <c r="N866" s="199">
        <f>SUM(J866:M866)</f>
        <v>12</v>
      </c>
      <c r="O866" s="154">
        <f t="shared" si="40"/>
        <v>28</v>
      </c>
      <c r="P866" s="180">
        <v>94</v>
      </c>
    </row>
    <row r="867" spans="1:16" x14ac:dyDescent="0.25">
      <c r="A867" s="862"/>
      <c r="B867" s="865"/>
      <c r="C867" s="97" t="s">
        <v>1628</v>
      </c>
      <c r="D867" s="8" t="s">
        <v>37</v>
      </c>
      <c r="E867" s="183"/>
      <c r="F867" s="183">
        <v>5</v>
      </c>
      <c r="G867" s="180">
        <v>15</v>
      </c>
      <c r="H867" s="183"/>
      <c r="I867" s="198">
        <f t="shared" ref="I867:I888" si="41">SUM(E867:H867)</f>
        <v>20</v>
      </c>
      <c r="J867" s="183"/>
      <c r="K867" s="183"/>
      <c r="L867" s="183">
        <v>20</v>
      </c>
      <c r="M867" s="183"/>
      <c r="N867" s="199">
        <f t="shared" ref="N867:N888" si="42">SUM(J867:M867)</f>
        <v>20</v>
      </c>
      <c r="O867" s="154">
        <f t="shared" si="40"/>
        <v>40</v>
      </c>
      <c r="P867" s="180">
        <v>94</v>
      </c>
    </row>
    <row r="868" spans="1:16" x14ac:dyDescent="0.25">
      <c r="A868" s="862"/>
      <c r="B868" s="865"/>
      <c r="C868" s="93" t="s">
        <v>502</v>
      </c>
      <c r="D868" s="8" t="s">
        <v>37</v>
      </c>
      <c r="E868" s="183"/>
      <c r="F868" s="183"/>
      <c r="G868" s="180">
        <v>10</v>
      </c>
      <c r="H868" s="183"/>
      <c r="I868" s="198">
        <f t="shared" si="41"/>
        <v>10</v>
      </c>
      <c r="J868" s="183"/>
      <c r="K868" s="183"/>
      <c r="L868" s="183">
        <v>16</v>
      </c>
      <c r="M868" s="183"/>
      <c r="N868" s="199">
        <f t="shared" si="42"/>
        <v>16</v>
      </c>
      <c r="O868" s="154">
        <f t="shared" ref="O868:O888" si="43">I868+N868</f>
        <v>26</v>
      </c>
      <c r="P868" s="180">
        <v>36</v>
      </c>
    </row>
    <row r="869" spans="1:16" x14ac:dyDescent="0.25">
      <c r="A869" s="862"/>
      <c r="B869" s="865"/>
      <c r="C869" s="93" t="s">
        <v>503</v>
      </c>
      <c r="D869" s="8" t="s">
        <v>37</v>
      </c>
      <c r="E869" s="183"/>
      <c r="F869" s="183"/>
      <c r="G869" s="180">
        <v>5</v>
      </c>
      <c r="H869" s="183"/>
      <c r="I869" s="198">
        <f t="shared" si="41"/>
        <v>5</v>
      </c>
      <c r="J869" s="183"/>
      <c r="K869" s="183"/>
      <c r="L869" s="183">
        <v>10</v>
      </c>
      <c r="M869" s="183"/>
      <c r="N869" s="199">
        <f t="shared" si="42"/>
        <v>10</v>
      </c>
      <c r="O869" s="154">
        <f t="shared" si="43"/>
        <v>15</v>
      </c>
      <c r="P869" s="180">
        <v>221</v>
      </c>
    </row>
    <row r="870" spans="1:16" ht="29.25" customHeight="1" x14ac:dyDescent="0.25">
      <c r="A870" s="862"/>
      <c r="B870" s="865"/>
      <c r="C870" s="93" t="s">
        <v>1760</v>
      </c>
      <c r="D870" s="8" t="s">
        <v>37</v>
      </c>
      <c r="E870" s="183"/>
      <c r="F870" s="183"/>
      <c r="G870" s="180">
        <v>8</v>
      </c>
      <c r="H870" s="183"/>
      <c r="I870" s="198">
        <f t="shared" si="41"/>
        <v>8</v>
      </c>
      <c r="J870" s="183"/>
      <c r="K870" s="183"/>
      <c r="L870" s="183">
        <v>16</v>
      </c>
      <c r="M870" s="183"/>
      <c r="N870" s="199">
        <f t="shared" si="42"/>
        <v>16</v>
      </c>
      <c r="O870" s="154">
        <f t="shared" si="43"/>
        <v>24</v>
      </c>
      <c r="P870" s="180">
        <v>68.89</v>
      </c>
    </row>
    <row r="871" spans="1:16" x14ac:dyDescent="0.25">
      <c r="A871" s="863"/>
      <c r="B871" s="866"/>
      <c r="C871" s="97" t="s">
        <v>501</v>
      </c>
      <c r="D871" s="8" t="s">
        <v>37</v>
      </c>
      <c r="E871" s="183"/>
      <c r="F871" s="183"/>
      <c r="G871" s="180">
        <v>40</v>
      </c>
      <c r="H871" s="183"/>
      <c r="I871" s="198">
        <f t="shared" si="41"/>
        <v>40</v>
      </c>
      <c r="J871" s="183"/>
      <c r="K871" s="183"/>
      <c r="L871" s="183">
        <v>100</v>
      </c>
      <c r="M871" s="183"/>
      <c r="N871" s="199">
        <f t="shared" si="42"/>
        <v>100</v>
      </c>
      <c r="O871" s="154">
        <f t="shared" si="43"/>
        <v>140</v>
      </c>
      <c r="P871" s="152">
        <v>12.8</v>
      </c>
    </row>
    <row r="872" spans="1:16" ht="15.75" customHeight="1" x14ac:dyDescent="0.25">
      <c r="A872" s="861">
        <v>51</v>
      </c>
      <c r="B872" s="864" t="s">
        <v>22</v>
      </c>
      <c r="C872" s="93" t="s">
        <v>603</v>
      </c>
      <c r="D872" s="8" t="s">
        <v>37</v>
      </c>
      <c r="E872" s="183">
        <v>2</v>
      </c>
      <c r="F872" s="183">
        <v>3</v>
      </c>
      <c r="G872" s="183"/>
      <c r="H872" s="183"/>
      <c r="I872" s="198">
        <f t="shared" si="41"/>
        <v>5</v>
      </c>
      <c r="J872" s="183">
        <v>6</v>
      </c>
      <c r="K872" s="183"/>
      <c r="L872" s="183"/>
      <c r="M872" s="183"/>
      <c r="N872" s="199">
        <f t="shared" si="42"/>
        <v>6</v>
      </c>
      <c r="O872" s="154">
        <f t="shared" si="43"/>
        <v>11</v>
      </c>
      <c r="P872" s="180">
        <v>40</v>
      </c>
    </row>
    <row r="873" spans="1:16" x14ac:dyDescent="0.25">
      <c r="A873" s="862"/>
      <c r="B873" s="865"/>
      <c r="C873" s="93" t="s">
        <v>604</v>
      </c>
      <c r="D873" s="8" t="s">
        <v>37</v>
      </c>
      <c r="E873" s="183">
        <v>2</v>
      </c>
      <c r="F873" s="183">
        <v>2</v>
      </c>
      <c r="G873" s="183"/>
      <c r="H873" s="183"/>
      <c r="I873" s="198">
        <f t="shared" si="41"/>
        <v>4</v>
      </c>
      <c r="J873" s="183">
        <v>6</v>
      </c>
      <c r="K873" s="183"/>
      <c r="L873" s="183"/>
      <c r="M873" s="183"/>
      <c r="N873" s="199">
        <f t="shared" si="42"/>
        <v>6</v>
      </c>
      <c r="O873" s="154">
        <f t="shared" si="43"/>
        <v>10</v>
      </c>
      <c r="P873" s="180">
        <v>40</v>
      </c>
    </row>
    <row r="874" spans="1:16" x14ac:dyDescent="0.25">
      <c r="A874" s="862"/>
      <c r="B874" s="865"/>
      <c r="C874" s="97" t="s">
        <v>84</v>
      </c>
      <c r="D874" s="8" t="s">
        <v>37</v>
      </c>
      <c r="E874" s="183"/>
      <c r="F874" s="183">
        <v>20</v>
      </c>
      <c r="G874" s="183">
        <v>8</v>
      </c>
      <c r="H874" s="183"/>
      <c r="I874" s="198">
        <f t="shared" si="41"/>
        <v>28</v>
      </c>
      <c r="J874" s="183">
        <v>10</v>
      </c>
      <c r="K874" s="183"/>
      <c r="L874" s="183">
        <v>8</v>
      </c>
      <c r="M874" s="183"/>
      <c r="N874" s="199">
        <f t="shared" si="42"/>
        <v>18</v>
      </c>
      <c r="O874" s="154">
        <f t="shared" si="43"/>
        <v>46</v>
      </c>
      <c r="P874" s="180">
        <v>40</v>
      </c>
    </row>
    <row r="875" spans="1:16" x14ac:dyDescent="0.25">
      <c r="A875" s="863"/>
      <c r="B875" s="866"/>
      <c r="C875" s="97" t="s">
        <v>85</v>
      </c>
      <c r="D875" s="8" t="s">
        <v>37</v>
      </c>
      <c r="E875" s="183"/>
      <c r="F875" s="183">
        <v>4</v>
      </c>
      <c r="G875" s="183">
        <v>15</v>
      </c>
      <c r="H875" s="183"/>
      <c r="I875" s="198">
        <f t="shared" si="41"/>
        <v>19</v>
      </c>
      <c r="J875" s="183">
        <v>10</v>
      </c>
      <c r="K875" s="183"/>
      <c r="L875" s="183">
        <v>16</v>
      </c>
      <c r="M875" s="183"/>
      <c r="N875" s="199">
        <f t="shared" si="42"/>
        <v>26</v>
      </c>
      <c r="O875" s="154">
        <f t="shared" si="43"/>
        <v>45</v>
      </c>
      <c r="P875" s="180">
        <v>40</v>
      </c>
    </row>
    <row r="876" spans="1:16" ht="17.25" customHeight="1" x14ac:dyDescent="0.25">
      <c r="A876" s="861">
        <v>52</v>
      </c>
      <c r="B876" s="864" t="s">
        <v>23</v>
      </c>
      <c r="C876" s="100" t="s">
        <v>761</v>
      </c>
      <c r="D876" s="8" t="s">
        <v>37</v>
      </c>
      <c r="E876" s="122">
        <v>80</v>
      </c>
      <c r="F876" s="183"/>
      <c r="G876" s="183"/>
      <c r="H876" s="183"/>
      <c r="I876" s="198">
        <f t="shared" si="41"/>
        <v>80</v>
      </c>
      <c r="J876" s="183">
        <v>200</v>
      </c>
      <c r="K876" s="183"/>
      <c r="L876" s="183"/>
      <c r="M876" s="183"/>
      <c r="N876" s="199">
        <f t="shared" si="42"/>
        <v>200</v>
      </c>
      <c r="O876" s="154">
        <f t="shared" si="43"/>
        <v>280</v>
      </c>
      <c r="P876" s="180">
        <v>11</v>
      </c>
    </row>
    <row r="877" spans="1:16" x14ac:dyDescent="0.25">
      <c r="A877" s="862"/>
      <c r="B877" s="865"/>
      <c r="C877" s="100" t="s">
        <v>762</v>
      </c>
      <c r="D877" s="8" t="s">
        <v>37</v>
      </c>
      <c r="E877" s="123">
        <v>80</v>
      </c>
      <c r="F877" s="183"/>
      <c r="G877" s="183"/>
      <c r="H877" s="183"/>
      <c r="I877" s="198">
        <f t="shared" si="41"/>
        <v>80</v>
      </c>
      <c r="J877" s="183">
        <v>200</v>
      </c>
      <c r="K877" s="183"/>
      <c r="L877" s="183"/>
      <c r="M877" s="183"/>
      <c r="N877" s="199">
        <f t="shared" si="42"/>
        <v>200</v>
      </c>
      <c r="O877" s="154">
        <f t="shared" si="43"/>
        <v>280</v>
      </c>
      <c r="P877" s="180">
        <v>11</v>
      </c>
    </row>
    <row r="878" spans="1:16" x14ac:dyDescent="0.25">
      <c r="A878" s="863"/>
      <c r="B878" s="866"/>
      <c r="C878" s="100" t="s">
        <v>763</v>
      </c>
      <c r="D878" s="8" t="s">
        <v>37</v>
      </c>
      <c r="E878" s="122">
        <v>2000</v>
      </c>
      <c r="F878" s="183"/>
      <c r="G878" s="183"/>
      <c r="H878" s="183"/>
      <c r="I878" s="198">
        <f t="shared" si="41"/>
        <v>2000</v>
      </c>
      <c r="J878" s="183">
        <v>3000</v>
      </c>
      <c r="K878" s="183"/>
      <c r="L878" s="183"/>
      <c r="M878" s="183"/>
      <c r="N878" s="199">
        <f t="shared" si="42"/>
        <v>3000</v>
      </c>
      <c r="O878" s="154">
        <f t="shared" si="43"/>
        <v>5000</v>
      </c>
      <c r="P878" s="180">
        <v>2.9</v>
      </c>
    </row>
    <row r="879" spans="1:16" x14ac:dyDescent="0.25">
      <c r="A879" s="861">
        <v>53</v>
      </c>
      <c r="B879" s="231"/>
      <c r="C879" s="100"/>
      <c r="D879" s="8"/>
      <c r="E879" s="122"/>
      <c r="F879" s="183"/>
      <c r="G879" s="183"/>
      <c r="H879" s="183"/>
      <c r="I879" s="198"/>
      <c r="J879" s="183"/>
      <c r="K879" s="183"/>
      <c r="L879" s="183"/>
      <c r="M879" s="183"/>
      <c r="N879" s="199"/>
      <c r="O879" s="154"/>
      <c r="P879" s="180"/>
    </row>
    <row r="880" spans="1:16" x14ac:dyDescent="0.25">
      <c r="A880" s="863"/>
      <c r="B880" s="245" t="s">
        <v>1630</v>
      </c>
      <c r="C880" s="201" t="s">
        <v>36</v>
      </c>
      <c r="D880" s="8" t="s">
        <v>37</v>
      </c>
      <c r="E880" s="183"/>
      <c r="F880" s="183">
        <v>10000</v>
      </c>
      <c r="G880" s="183"/>
      <c r="H880" s="183"/>
      <c r="I880" s="198">
        <f t="shared" si="41"/>
        <v>10000</v>
      </c>
      <c r="J880" s="183"/>
      <c r="K880" s="183">
        <v>14000</v>
      </c>
      <c r="L880" s="183"/>
      <c r="M880" s="183"/>
      <c r="N880" s="199">
        <f t="shared" si="42"/>
        <v>14000</v>
      </c>
      <c r="O880" s="154">
        <f t="shared" si="43"/>
        <v>24000</v>
      </c>
      <c r="P880" s="152">
        <v>7.62</v>
      </c>
    </row>
    <row r="881" spans="1:16" ht="30" x14ac:dyDescent="0.25">
      <c r="A881" s="861">
        <v>54</v>
      </c>
      <c r="B881" s="864" t="s">
        <v>24</v>
      </c>
      <c r="C881" s="100" t="s">
        <v>280</v>
      </c>
      <c r="D881" s="8" t="s">
        <v>112</v>
      </c>
      <c r="E881" s="183"/>
      <c r="F881" s="183"/>
      <c r="G881" s="180"/>
      <c r="H881" s="183"/>
      <c r="I881" s="198">
        <f t="shared" si="41"/>
        <v>0</v>
      </c>
      <c r="J881" s="183"/>
      <c r="K881" s="183"/>
      <c r="L881" s="183"/>
      <c r="M881" s="183"/>
      <c r="N881" s="199">
        <f t="shared" si="42"/>
        <v>0</v>
      </c>
      <c r="O881" s="154">
        <f t="shared" si="43"/>
        <v>0</v>
      </c>
      <c r="P881" s="180">
        <v>9.8000000000000007</v>
      </c>
    </row>
    <row r="882" spans="1:16" ht="60" x14ac:dyDescent="0.25">
      <c r="A882" s="863"/>
      <c r="B882" s="866"/>
      <c r="C882" s="100" t="s">
        <v>279</v>
      </c>
      <c r="D882" s="8" t="s">
        <v>1631</v>
      </c>
      <c r="E882" s="183"/>
      <c r="F882" s="183"/>
      <c r="G882" s="180">
        <v>100</v>
      </c>
      <c r="H882" s="183"/>
      <c r="I882" s="198">
        <f t="shared" si="41"/>
        <v>100</v>
      </c>
      <c r="J882" s="183"/>
      <c r="K882" s="183"/>
      <c r="L882" s="183">
        <v>300</v>
      </c>
      <c r="M882" s="183"/>
      <c r="N882" s="199">
        <f t="shared" si="42"/>
        <v>300</v>
      </c>
      <c r="O882" s="154">
        <f t="shared" si="43"/>
        <v>400</v>
      </c>
      <c r="P882" s="180">
        <v>0.45</v>
      </c>
    </row>
    <row r="883" spans="1:16" x14ac:dyDescent="0.25">
      <c r="A883" s="861">
        <v>55</v>
      </c>
      <c r="B883" s="864" t="s">
        <v>25</v>
      </c>
      <c r="C883" s="100" t="s">
        <v>508</v>
      </c>
      <c r="D883" s="180" t="s">
        <v>37</v>
      </c>
      <c r="E883" s="183"/>
      <c r="F883" s="183"/>
      <c r="G883" s="105">
        <v>10</v>
      </c>
      <c r="H883" s="183"/>
      <c r="I883" s="198">
        <f t="shared" si="41"/>
        <v>10</v>
      </c>
      <c r="J883" s="183"/>
      <c r="K883" s="183"/>
      <c r="L883" s="183">
        <v>10</v>
      </c>
      <c r="M883" s="183"/>
      <c r="N883" s="199">
        <f t="shared" si="42"/>
        <v>10</v>
      </c>
      <c r="O883" s="154">
        <f t="shared" si="43"/>
        <v>20</v>
      </c>
      <c r="P883" s="152">
        <v>23.75</v>
      </c>
    </row>
    <row r="884" spans="1:16" x14ac:dyDescent="0.25">
      <c r="A884" s="862"/>
      <c r="B884" s="865"/>
      <c r="C884" s="100" t="s">
        <v>509</v>
      </c>
      <c r="D884" s="180" t="s">
        <v>37</v>
      </c>
      <c r="E884" s="183"/>
      <c r="F884" s="183"/>
      <c r="G884" s="124">
        <v>60</v>
      </c>
      <c r="H884" s="183"/>
      <c r="I884" s="198">
        <f t="shared" si="41"/>
        <v>60</v>
      </c>
      <c r="J884" s="183"/>
      <c r="K884" s="183"/>
      <c r="L884" s="183">
        <v>80</v>
      </c>
      <c r="M884" s="183"/>
      <c r="N884" s="199">
        <f t="shared" si="42"/>
        <v>80</v>
      </c>
      <c r="O884" s="154">
        <f t="shared" si="43"/>
        <v>140</v>
      </c>
      <c r="P884" s="152">
        <v>40</v>
      </c>
    </row>
    <row r="885" spans="1:16" x14ac:dyDescent="0.25">
      <c r="A885" s="863"/>
      <c r="B885" s="866"/>
      <c r="C885" s="100" t="s">
        <v>510</v>
      </c>
      <c r="D885" s="180" t="s">
        <v>37</v>
      </c>
      <c r="E885" s="183"/>
      <c r="F885" s="183"/>
      <c r="G885" s="105">
        <v>10</v>
      </c>
      <c r="H885" s="183"/>
      <c r="I885" s="198">
        <f t="shared" si="41"/>
        <v>10</v>
      </c>
      <c r="J885" s="183"/>
      <c r="K885" s="183"/>
      <c r="L885" s="183">
        <v>10</v>
      </c>
      <c r="M885" s="183"/>
      <c r="N885" s="199">
        <f t="shared" si="42"/>
        <v>10</v>
      </c>
      <c r="O885" s="154">
        <f t="shared" si="43"/>
        <v>20</v>
      </c>
      <c r="P885" s="152">
        <v>49.45</v>
      </c>
    </row>
    <row r="886" spans="1:16" s="90" customFormat="1" ht="30" customHeight="1" x14ac:dyDescent="0.25">
      <c r="A886" s="868">
        <v>56</v>
      </c>
      <c r="B886" s="856" t="s">
        <v>2180</v>
      </c>
      <c r="C886" s="93" t="s">
        <v>2181</v>
      </c>
      <c r="D886" s="180" t="s">
        <v>37</v>
      </c>
      <c r="E886" s="180"/>
      <c r="F886" s="180">
        <v>100</v>
      </c>
      <c r="G886" s="180"/>
      <c r="H886" s="180"/>
      <c r="I886" s="155">
        <f t="shared" si="41"/>
        <v>100</v>
      </c>
      <c r="J886" s="180">
        <v>300</v>
      </c>
      <c r="K886" s="180"/>
      <c r="L886" s="180"/>
      <c r="M886" s="180"/>
      <c r="N886" s="153">
        <f t="shared" si="42"/>
        <v>300</v>
      </c>
      <c r="O886" s="154">
        <f t="shared" si="43"/>
        <v>400</v>
      </c>
      <c r="P886" s="180">
        <v>12</v>
      </c>
    </row>
    <row r="887" spans="1:16" s="90" customFormat="1" x14ac:dyDescent="0.25">
      <c r="A887" s="869"/>
      <c r="B887" s="857"/>
      <c r="C887" s="100" t="s">
        <v>511</v>
      </c>
      <c r="D887" s="180" t="s">
        <v>37</v>
      </c>
      <c r="E887" s="180"/>
      <c r="F887" s="180"/>
      <c r="G887" s="180"/>
      <c r="H887" s="180"/>
      <c r="I887" s="155">
        <f t="shared" si="41"/>
        <v>0</v>
      </c>
      <c r="J887" s="180"/>
      <c r="K887" s="180"/>
      <c r="L887" s="180"/>
      <c r="M887" s="180"/>
      <c r="N887" s="153">
        <f t="shared" si="42"/>
        <v>0</v>
      </c>
      <c r="O887" s="154">
        <f t="shared" si="43"/>
        <v>0</v>
      </c>
      <c r="P887" s="180">
        <v>698</v>
      </c>
    </row>
    <row r="888" spans="1:16" s="90" customFormat="1" x14ac:dyDescent="0.25">
      <c r="A888" s="870"/>
      <c r="B888" s="858"/>
      <c r="C888" s="100" t="s">
        <v>512</v>
      </c>
      <c r="D888" s="180" t="s">
        <v>37</v>
      </c>
      <c r="E888" s="180"/>
      <c r="F888" s="180"/>
      <c r="G888" s="180">
        <v>40</v>
      </c>
      <c r="H888" s="180"/>
      <c r="I888" s="155">
        <f t="shared" si="41"/>
        <v>40</v>
      </c>
      <c r="J888" s="180"/>
      <c r="K888" s="180"/>
      <c r="L888" s="180">
        <v>6</v>
      </c>
      <c r="M888" s="180"/>
      <c r="N888" s="153">
        <f t="shared" si="42"/>
        <v>6</v>
      </c>
      <c r="O888" s="154">
        <f t="shared" si="43"/>
        <v>46</v>
      </c>
      <c r="P888" s="180">
        <v>25</v>
      </c>
    </row>
    <row r="889" spans="1:16" s="90" customFormat="1" ht="30" customHeight="1" x14ac:dyDescent="0.25">
      <c r="A889" s="868">
        <v>57</v>
      </c>
      <c r="B889" s="856" t="s">
        <v>26</v>
      </c>
      <c r="C889" s="97" t="s">
        <v>65</v>
      </c>
      <c r="D889" s="180" t="s">
        <v>37</v>
      </c>
      <c r="E889" s="180">
        <v>120</v>
      </c>
      <c r="F889" s="180">
        <v>100</v>
      </c>
      <c r="G889" s="180">
        <v>40</v>
      </c>
      <c r="H889" s="180">
        <v>60</v>
      </c>
      <c r="I889" s="155">
        <f>SUM(E889:H889)</f>
        <v>320</v>
      </c>
      <c r="J889" s="180">
        <v>600</v>
      </c>
      <c r="K889" s="180"/>
      <c r="L889" s="180">
        <v>300</v>
      </c>
      <c r="M889" s="180"/>
      <c r="N889" s="153">
        <f>SUM(J889:M889)</f>
        <v>900</v>
      </c>
      <c r="O889" s="154">
        <f>N889+I889</f>
        <v>1220</v>
      </c>
      <c r="P889" s="180">
        <v>0.63</v>
      </c>
    </row>
    <row r="890" spans="1:16" s="90" customFormat="1" x14ac:dyDescent="0.25">
      <c r="A890" s="869"/>
      <c r="B890" s="857"/>
      <c r="C890" s="97" t="s">
        <v>66</v>
      </c>
      <c r="D890" s="180" t="s">
        <v>37</v>
      </c>
      <c r="E890" s="180">
        <v>40</v>
      </c>
      <c r="F890" s="180"/>
      <c r="G890" s="180">
        <v>20</v>
      </c>
      <c r="H890" s="180">
        <v>40</v>
      </c>
      <c r="I890" s="155">
        <f t="shared" ref="I890:I897" si="44">SUM(E890:H890)</f>
        <v>100</v>
      </c>
      <c r="J890" s="180">
        <v>400</v>
      </c>
      <c r="K890" s="180"/>
      <c r="L890" s="180">
        <v>150</v>
      </c>
      <c r="M890" s="180"/>
      <c r="N890" s="153">
        <f t="shared" ref="N890:N897" si="45">SUM(J890:M890)</f>
        <v>550</v>
      </c>
      <c r="O890" s="154">
        <f t="shared" ref="O890:O897" si="46">N890+I890</f>
        <v>650</v>
      </c>
      <c r="P890" s="180">
        <v>0.85399999999999998</v>
      </c>
    </row>
    <row r="891" spans="1:16" s="90" customFormat="1" ht="30" x14ac:dyDescent="0.25">
      <c r="A891" s="869"/>
      <c r="B891" s="857"/>
      <c r="C891" s="97" t="s">
        <v>67</v>
      </c>
      <c r="D891" s="180" t="s">
        <v>37</v>
      </c>
      <c r="E891" s="180"/>
      <c r="F891" s="180"/>
      <c r="G891" s="180">
        <v>30</v>
      </c>
      <c r="H891" s="180"/>
      <c r="I891" s="155">
        <f t="shared" si="44"/>
        <v>30</v>
      </c>
      <c r="J891" s="180">
        <v>80</v>
      </c>
      <c r="K891" s="180"/>
      <c r="L891" s="180">
        <v>50</v>
      </c>
      <c r="M891" s="180"/>
      <c r="N891" s="153">
        <f t="shared" si="45"/>
        <v>130</v>
      </c>
      <c r="O891" s="154">
        <f t="shared" si="46"/>
        <v>160</v>
      </c>
      <c r="P891" s="180">
        <v>2.42</v>
      </c>
    </row>
    <row r="892" spans="1:16" s="90" customFormat="1" x14ac:dyDescent="0.25">
      <c r="A892" s="869"/>
      <c r="B892" s="857"/>
      <c r="C892" s="97" t="s">
        <v>68</v>
      </c>
      <c r="D892" s="180" t="s">
        <v>37</v>
      </c>
      <c r="E892" s="180"/>
      <c r="F892" s="180">
        <v>240</v>
      </c>
      <c r="G892" s="180"/>
      <c r="H892" s="180"/>
      <c r="I892" s="155">
        <f t="shared" si="44"/>
        <v>240</v>
      </c>
      <c r="J892" s="180">
        <v>30</v>
      </c>
      <c r="K892" s="180"/>
      <c r="L892" s="180"/>
      <c r="M892" s="180"/>
      <c r="N892" s="153">
        <f t="shared" si="45"/>
        <v>30</v>
      </c>
      <c r="O892" s="154">
        <f t="shared" si="46"/>
        <v>270</v>
      </c>
      <c r="P892" s="180">
        <v>9.6199999999999992</v>
      </c>
    </row>
    <row r="893" spans="1:16" s="90" customFormat="1" x14ac:dyDescent="0.25">
      <c r="A893" s="869"/>
      <c r="B893" s="857"/>
      <c r="C893" s="100" t="s">
        <v>562</v>
      </c>
      <c r="D893" s="180" t="s">
        <v>37</v>
      </c>
      <c r="E893" s="180"/>
      <c r="F893" s="180">
        <v>40</v>
      </c>
      <c r="G893" s="105">
        <v>300</v>
      </c>
      <c r="H893" s="180">
        <v>30</v>
      </c>
      <c r="I893" s="155">
        <f t="shared" si="44"/>
        <v>370</v>
      </c>
      <c r="J893" s="180">
        <v>30</v>
      </c>
      <c r="K893" s="180"/>
      <c r="L893" s="180">
        <v>500</v>
      </c>
      <c r="M893" s="180"/>
      <c r="N893" s="153">
        <f t="shared" si="45"/>
        <v>530</v>
      </c>
      <c r="O893" s="154">
        <f t="shared" si="46"/>
        <v>900</v>
      </c>
      <c r="P893" s="180">
        <v>1.351</v>
      </c>
    </row>
    <row r="894" spans="1:16" s="90" customFormat="1" x14ac:dyDescent="0.25">
      <c r="A894" s="869"/>
      <c r="B894" s="857"/>
      <c r="C894" s="100" t="s">
        <v>563</v>
      </c>
      <c r="D894" s="180" t="s">
        <v>37</v>
      </c>
      <c r="E894" s="180"/>
      <c r="F894" s="180">
        <v>80</v>
      </c>
      <c r="G894" s="105">
        <v>500</v>
      </c>
      <c r="H894" s="180">
        <v>30</v>
      </c>
      <c r="I894" s="155">
        <f t="shared" si="44"/>
        <v>610</v>
      </c>
      <c r="J894" s="180">
        <v>40</v>
      </c>
      <c r="K894" s="180"/>
      <c r="L894" s="180">
        <v>1000</v>
      </c>
      <c r="M894" s="180"/>
      <c r="N894" s="153">
        <f t="shared" si="45"/>
        <v>1040</v>
      </c>
      <c r="O894" s="154">
        <f t="shared" si="46"/>
        <v>1650</v>
      </c>
      <c r="P894" s="180">
        <v>0.66800000000000004</v>
      </c>
    </row>
    <row r="895" spans="1:16" s="90" customFormat="1" x14ac:dyDescent="0.25">
      <c r="A895" s="869"/>
      <c r="B895" s="857"/>
      <c r="C895" s="100" t="s">
        <v>618</v>
      </c>
      <c r="D895" s="180" t="s">
        <v>37</v>
      </c>
      <c r="E895" s="180">
        <v>20</v>
      </c>
      <c r="F895" s="180">
        <v>40</v>
      </c>
      <c r="G895" s="105"/>
      <c r="H895" s="180"/>
      <c r="I895" s="155">
        <f t="shared" si="44"/>
        <v>60</v>
      </c>
      <c r="J895" s="180">
        <v>50</v>
      </c>
      <c r="K895" s="180"/>
      <c r="L895" s="180"/>
      <c r="M895" s="180"/>
      <c r="N895" s="153">
        <f t="shared" si="45"/>
        <v>50</v>
      </c>
      <c r="O895" s="154">
        <f t="shared" si="46"/>
        <v>110</v>
      </c>
      <c r="P895" s="180">
        <v>5.77</v>
      </c>
    </row>
    <row r="896" spans="1:16" s="90" customFormat="1" x14ac:dyDescent="0.25">
      <c r="A896" s="869"/>
      <c r="B896" s="857"/>
      <c r="C896" s="101" t="s">
        <v>853</v>
      </c>
      <c r="D896" s="180" t="s">
        <v>37</v>
      </c>
      <c r="E896" s="180">
        <v>600</v>
      </c>
      <c r="F896" s="180"/>
      <c r="G896" s="105">
        <v>20</v>
      </c>
      <c r="H896" s="180">
        <v>500</v>
      </c>
      <c r="I896" s="155">
        <f t="shared" si="44"/>
        <v>1120</v>
      </c>
      <c r="J896" s="180">
        <v>100</v>
      </c>
      <c r="K896" s="180"/>
      <c r="L896" s="180">
        <v>50</v>
      </c>
      <c r="M896" s="180"/>
      <c r="N896" s="153">
        <f t="shared" si="45"/>
        <v>150</v>
      </c>
      <c r="O896" s="154">
        <f t="shared" si="46"/>
        <v>1270</v>
      </c>
      <c r="P896" s="180">
        <v>0.08</v>
      </c>
    </row>
    <row r="897" spans="1:16" s="90" customFormat="1" x14ac:dyDescent="0.25">
      <c r="A897" s="870"/>
      <c r="B897" s="858"/>
      <c r="C897" s="100" t="s">
        <v>573</v>
      </c>
      <c r="D897" s="180" t="s">
        <v>32</v>
      </c>
      <c r="E897" s="180">
        <v>120</v>
      </c>
      <c r="F897" s="180"/>
      <c r="G897" s="180"/>
      <c r="H897" s="180"/>
      <c r="I897" s="155">
        <f t="shared" si="44"/>
        <v>120</v>
      </c>
      <c r="J897" s="180">
        <v>220</v>
      </c>
      <c r="K897" s="180"/>
      <c r="L897" s="180"/>
      <c r="M897" s="180"/>
      <c r="N897" s="153">
        <f t="shared" si="45"/>
        <v>220</v>
      </c>
      <c r="O897" s="154">
        <f t="shared" si="46"/>
        <v>340</v>
      </c>
      <c r="P897" s="180">
        <v>6.5</v>
      </c>
    </row>
    <row r="898" spans="1:16" s="90" customFormat="1" x14ac:dyDescent="0.25">
      <c r="A898" s="868">
        <v>58</v>
      </c>
      <c r="B898" s="856" t="s">
        <v>1633</v>
      </c>
      <c r="C898" s="874" t="s">
        <v>2182</v>
      </c>
      <c r="D898" s="875"/>
      <c r="E898" s="875"/>
      <c r="F898" s="875"/>
      <c r="G898" s="875"/>
      <c r="H898" s="875"/>
      <c r="I898" s="875"/>
      <c r="J898" s="875"/>
      <c r="K898" s="875"/>
      <c r="L898" s="875"/>
      <c r="M898" s="875"/>
      <c r="N898" s="876"/>
      <c r="O898" s="154"/>
      <c r="P898" s="180">
        <v>9250</v>
      </c>
    </row>
    <row r="899" spans="1:16" s="90" customFormat="1" ht="15.75" customHeight="1" x14ac:dyDescent="0.25">
      <c r="A899" s="870"/>
      <c r="B899" s="858"/>
      <c r="C899" s="874" t="s">
        <v>764</v>
      </c>
      <c r="D899" s="875"/>
      <c r="E899" s="875"/>
      <c r="F899" s="875"/>
      <c r="G899" s="875"/>
      <c r="H899" s="875"/>
      <c r="I899" s="875"/>
      <c r="J899" s="875"/>
      <c r="K899" s="875"/>
      <c r="L899" s="875"/>
      <c r="M899" s="875"/>
      <c r="N899" s="876"/>
      <c r="O899" s="154"/>
      <c r="P899" s="87">
        <v>1000</v>
      </c>
    </row>
    <row r="900" spans="1:16" s="90" customFormat="1" ht="15.75" customHeight="1" x14ac:dyDescent="0.25">
      <c r="A900" s="871">
        <v>59</v>
      </c>
      <c r="B900" s="872" t="s">
        <v>1634</v>
      </c>
      <c r="C900" s="93" t="s">
        <v>118</v>
      </c>
      <c r="D900" s="180" t="s">
        <v>37</v>
      </c>
      <c r="E900" s="103"/>
      <c r="F900" s="103"/>
      <c r="G900" s="103"/>
      <c r="H900" s="103"/>
      <c r="I900" s="103"/>
      <c r="J900" s="103"/>
      <c r="K900" s="103"/>
      <c r="L900" s="103"/>
      <c r="M900" s="103"/>
      <c r="N900" s="103"/>
      <c r="O900" s="154"/>
      <c r="P900" s="873">
        <v>6000</v>
      </c>
    </row>
    <row r="901" spans="1:16" s="90" customFormat="1" ht="15.75" customHeight="1" x14ac:dyDescent="0.25">
      <c r="A901" s="871"/>
      <c r="B901" s="872"/>
      <c r="C901" s="93" t="s">
        <v>119</v>
      </c>
      <c r="D901" s="180" t="s">
        <v>37</v>
      </c>
      <c r="E901" s="103"/>
      <c r="F901" s="103"/>
      <c r="G901" s="103"/>
      <c r="H901" s="103"/>
      <c r="I901" s="103"/>
      <c r="J901" s="103"/>
      <c r="K901" s="103"/>
      <c r="L901" s="103"/>
      <c r="M901" s="103"/>
      <c r="N901" s="103"/>
      <c r="O901" s="154"/>
      <c r="P901" s="873"/>
    </row>
    <row r="902" spans="1:16" s="90" customFormat="1" ht="15.75" customHeight="1" x14ac:dyDescent="0.25">
      <c r="A902" s="871"/>
      <c r="B902" s="872"/>
      <c r="C902" s="97" t="s">
        <v>120</v>
      </c>
      <c r="D902" s="180" t="s">
        <v>37</v>
      </c>
      <c r="E902" s="103"/>
      <c r="F902" s="103"/>
      <c r="G902" s="103"/>
      <c r="H902" s="103"/>
      <c r="I902" s="103"/>
      <c r="J902" s="103"/>
      <c r="K902" s="103"/>
      <c r="L902" s="103"/>
      <c r="M902" s="103"/>
      <c r="N902" s="103"/>
      <c r="O902" s="154"/>
      <c r="P902" s="873"/>
    </row>
    <row r="903" spans="1:16" s="90" customFormat="1" ht="15.75" customHeight="1" x14ac:dyDescent="0.25">
      <c r="A903" s="871"/>
      <c r="B903" s="872"/>
      <c r="C903" s="97" t="s">
        <v>121</v>
      </c>
      <c r="D903" s="180" t="s">
        <v>37</v>
      </c>
      <c r="E903" s="103"/>
      <c r="F903" s="103"/>
      <c r="G903" s="103"/>
      <c r="H903" s="103"/>
      <c r="I903" s="103"/>
      <c r="J903" s="103"/>
      <c r="K903" s="103"/>
      <c r="L903" s="103"/>
      <c r="M903" s="103"/>
      <c r="N903" s="103"/>
      <c r="O903" s="154"/>
      <c r="P903" s="873"/>
    </row>
    <row r="904" spans="1:16" s="90" customFormat="1" ht="15.75" customHeight="1" x14ac:dyDescent="0.25">
      <c r="A904" s="871"/>
      <c r="B904" s="872"/>
      <c r="C904" s="97" t="s">
        <v>122</v>
      </c>
      <c r="D904" s="180" t="s">
        <v>112</v>
      </c>
      <c r="E904" s="103"/>
      <c r="F904" s="103"/>
      <c r="G904" s="103"/>
      <c r="H904" s="103"/>
      <c r="I904" s="103"/>
      <c r="J904" s="103"/>
      <c r="K904" s="103"/>
      <c r="L904" s="103"/>
      <c r="M904" s="103"/>
      <c r="N904" s="103"/>
      <c r="O904" s="154"/>
      <c r="P904" s="873"/>
    </row>
    <row r="905" spans="1:16" s="90" customFormat="1" ht="15.75" customHeight="1" x14ac:dyDescent="0.25">
      <c r="A905" s="871"/>
      <c r="B905" s="872"/>
      <c r="C905" s="97" t="s">
        <v>123</v>
      </c>
      <c r="D905" s="180" t="s">
        <v>1638</v>
      </c>
      <c r="E905" s="103"/>
      <c r="F905" s="103"/>
      <c r="G905" s="103"/>
      <c r="H905" s="103"/>
      <c r="I905" s="103"/>
      <c r="J905" s="103"/>
      <c r="K905" s="103"/>
      <c r="L905" s="103"/>
      <c r="M905" s="103"/>
      <c r="N905" s="103"/>
      <c r="O905" s="154"/>
      <c r="P905" s="873"/>
    </row>
    <row r="906" spans="1:16" s="90" customFormat="1" ht="15.75" customHeight="1" x14ac:dyDescent="0.25">
      <c r="A906" s="871"/>
      <c r="B906" s="872"/>
      <c r="C906" s="97" t="s">
        <v>124</v>
      </c>
      <c r="D906" s="180" t="s">
        <v>34</v>
      </c>
      <c r="E906" s="103"/>
      <c r="F906" s="103"/>
      <c r="G906" s="103"/>
      <c r="H906" s="103"/>
      <c r="I906" s="103"/>
      <c r="J906" s="103"/>
      <c r="K906" s="103"/>
      <c r="L906" s="103"/>
      <c r="M906" s="103"/>
      <c r="N906" s="103"/>
      <c r="O906" s="154"/>
      <c r="P906" s="873"/>
    </row>
    <row r="907" spans="1:16" s="90" customFormat="1" ht="15.75" customHeight="1" x14ac:dyDescent="0.25">
      <c r="A907" s="871"/>
      <c r="B907" s="872"/>
      <c r="C907" s="97" t="s">
        <v>125</v>
      </c>
      <c r="D907" s="180" t="s">
        <v>34</v>
      </c>
      <c r="E907" s="103"/>
      <c r="F907" s="103"/>
      <c r="G907" s="103"/>
      <c r="H907" s="103"/>
      <c r="I907" s="103"/>
      <c r="J907" s="103"/>
      <c r="K907" s="103"/>
      <c r="L907" s="103"/>
      <c r="M907" s="103"/>
      <c r="N907" s="103"/>
      <c r="O907" s="154"/>
      <c r="P907" s="873"/>
    </row>
    <row r="908" spans="1:16" s="90" customFormat="1" ht="15.75" customHeight="1" x14ac:dyDescent="0.25">
      <c r="A908" s="871"/>
      <c r="B908" s="872"/>
      <c r="C908" s="97" t="s">
        <v>126</v>
      </c>
      <c r="D908" s="180" t="s">
        <v>37</v>
      </c>
      <c r="E908" s="103"/>
      <c r="F908" s="103"/>
      <c r="G908" s="103"/>
      <c r="H908" s="103"/>
      <c r="I908" s="103"/>
      <c r="J908" s="103"/>
      <c r="K908" s="103"/>
      <c r="L908" s="103"/>
      <c r="M908" s="103"/>
      <c r="N908" s="103"/>
      <c r="O908" s="154"/>
      <c r="P908" s="873"/>
    </row>
    <row r="909" spans="1:16" s="90" customFormat="1" ht="15.75" customHeight="1" x14ac:dyDescent="0.25">
      <c r="A909" s="871"/>
      <c r="B909" s="872"/>
      <c r="C909" s="97" t="s">
        <v>127</v>
      </c>
      <c r="D909" s="180" t="s">
        <v>37</v>
      </c>
      <c r="E909" s="103"/>
      <c r="F909" s="103"/>
      <c r="G909" s="103"/>
      <c r="H909" s="103"/>
      <c r="I909" s="103"/>
      <c r="J909" s="103"/>
      <c r="K909" s="103"/>
      <c r="L909" s="103"/>
      <c r="M909" s="103"/>
      <c r="N909" s="103"/>
      <c r="O909" s="154"/>
      <c r="P909" s="873"/>
    </row>
    <row r="910" spans="1:16" s="90" customFormat="1" ht="15.75" customHeight="1" x14ac:dyDescent="0.25">
      <c r="A910" s="871"/>
      <c r="B910" s="872"/>
      <c r="C910" s="97" t="s">
        <v>128</v>
      </c>
      <c r="D910" s="180" t="s">
        <v>37</v>
      </c>
      <c r="E910" s="103"/>
      <c r="F910" s="103"/>
      <c r="G910" s="103"/>
      <c r="H910" s="103"/>
      <c r="I910" s="103"/>
      <c r="J910" s="103"/>
      <c r="K910" s="103"/>
      <c r="L910" s="103"/>
      <c r="M910" s="103"/>
      <c r="N910" s="103"/>
      <c r="O910" s="154"/>
      <c r="P910" s="873"/>
    </row>
    <row r="911" spans="1:16" s="90" customFormat="1" ht="15.75" customHeight="1" x14ac:dyDescent="0.25">
      <c r="A911" s="871"/>
      <c r="B911" s="872"/>
      <c r="C911" s="97" t="s">
        <v>129</v>
      </c>
      <c r="D911" s="180" t="s">
        <v>37</v>
      </c>
      <c r="E911" s="103"/>
      <c r="F911" s="103"/>
      <c r="G911" s="103"/>
      <c r="H911" s="103"/>
      <c r="I911" s="103"/>
      <c r="J911" s="103"/>
      <c r="K911" s="103"/>
      <c r="L911" s="103"/>
      <c r="M911" s="103"/>
      <c r="N911" s="103"/>
      <c r="O911" s="154"/>
      <c r="P911" s="873"/>
    </row>
    <row r="912" spans="1:16" s="90" customFormat="1" ht="15.75" customHeight="1" x14ac:dyDescent="0.25">
      <c r="A912" s="871"/>
      <c r="B912" s="872"/>
      <c r="C912" s="97" t="s">
        <v>130</v>
      </c>
      <c r="D912" s="180" t="s">
        <v>37</v>
      </c>
      <c r="E912" s="103"/>
      <c r="F912" s="103"/>
      <c r="G912" s="103"/>
      <c r="H912" s="103"/>
      <c r="I912" s="103"/>
      <c r="J912" s="103"/>
      <c r="K912" s="103"/>
      <c r="L912" s="103"/>
      <c r="M912" s="103"/>
      <c r="N912" s="103"/>
      <c r="O912" s="154"/>
      <c r="P912" s="873"/>
    </row>
    <row r="913" spans="1:16" s="90" customFormat="1" ht="15.75" customHeight="1" x14ac:dyDescent="0.25">
      <c r="A913" s="871"/>
      <c r="B913" s="872"/>
      <c r="C913" s="93" t="s">
        <v>131</v>
      </c>
      <c r="D913" s="180" t="s">
        <v>37</v>
      </c>
      <c r="E913" s="103"/>
      <c r="F913" s="103"/>
      <c r="G913" s="103"/>
      <c r="H913" s="103"/>
      <c r="I913" s="103"/>
      <c r="J913" s="103"/>
      <c r="K913" s="103"/>
      <c r="L913" s="103"/>
      <c r="M913" s="103"/>
      <c r="N913" s="103"/>
      <c r="O913" s="154"/>
      <c r="P913" s="873"/>
    </row>
    <row r="914" spans="1:16" s="90" customFormat="1" ht="15.75" customHeight="1" x14ac:dyDescent="0.25">
      <c r="A914" s="871"/>
      <c r="B914" s="872"/>
      <c r="C914" s="93" t="s">
        <v>132</v>
      </c>
      <c r="D914" s="180" t="s">
        <v>37</v>
      </c>
      <c r="E914" s="103"/>
      <c r="F914" s="103"/>
      <c r="G914" s="103"/>
      <c r="H914" s="103"/>
      <c r="I914" s="103"/>
      <c r="J914" s="103"/>
      <c r="K914" s="103"/>
      <c r="L914" s="103"/>
      <c r="M914" s="103"/>
      <c r="N914" s="103"/>
      <c r="O914" s="154"/>
      <c r="P914" s="873"/>
    </row>
    <row r="915" spans="1:16" s="90" customFormat="1" ht="15.75" customHeight="1" x14ac:dyDescent="0.25">
      <c r="A915" s="871"/>
      <c r="B915" s="872"/>
      <c r="C915" s="93" t="s">
        <v>213</v>
      </c>
      <c r="D915" s="180" t="s">
        <v>37</v>
      </c>
      <c r="E915" s="103"/>
      <c r="F915" s="103"/>
      <c r="G915" s="103"/>
      <c r="H915" s="103"/>
      <c r="I915" s="103"/>
      <c r="J915" s="103"/>
      <c r="K915" s="103"/>
      <c r="L915" s="103"/>
      <c r="M915" s="103"/>
      <c r="N915" s="103"/>
      <c r="O915" s="154"/>
      <c r="P915" s="873"/>
    </row>
    <row r="916" spans="1:16" s="90" customFormat="1" x14ac:dyDescent="0.25">
      <c r="A916" s="868">
        <v>60</v>
      </c>
      <c r="B916" s="856" t="s">
        <v>27</v>
      </c>
      <c r="C916" s="102" t="s">
        <v>791</v>
      </c>
      <c r="D916" s="180" t="s">
        <v>37</v>
      </c>
      <c r="E916" s="180"/>
      <c r="F916" s="180"/>
      <c r="G916" s="180">
        <v>15</v>
      </c>
      <c r="H916" s="180"/>
      <c r="I916" s="155">
        <f>SUM(E916:H916)</f>
        <v>15</v>
      </c>
      <c r="J916" s="180"/>
      <c r="K916" s="180"/>
      <c r="L916" s="180">
        <v>30</v>
      </c>
      <c r="M916" s="180"/>
      <c r="N916" s="153">
        <f>SUM(J916:M916)</f>
        <v>30</v>
      </c>
      <c r="O916" s="154">
        <f>I916+N916</f>
        <v>45</v>
      </c>
      <c r="P916" s="180">
        <v>0.19</v>
      </c>
    </row>
    <row r="917" spans="1:16" s="90" customFormat="1" x14ac:dyDescent="0.25">
      <c r="A917" s="869"/>
      <c r="B917" s="857"/>
      <c r="C917" s="102" t="s">
        <v>792</v>
      </c>
      <c r="D917" s="180" t="s">
        <v>37</v>
      </c>
      <c r="E917" s="180"/>
      <c r="F917" s="180"/>
      <c r="G917" s="180">
        <v>10</v>
      </c>
      <c r="H917" s="180"/>
      <c r="I917" s="155">
        <f t="shared" ref="I917:I980" si="47">SUM(E917:H917)</f>
        <v>10</v>
      </c>
      <c r="J917" s="180"/>
      <c r="K917" s="180"/>
      <c r="L917" s="180">
        <v>20</v>
      </c>
      <c r="M917" s="180"/>
      <c r="N917" s="153">
        <f t="shared" ref="N917:N949" si="48">SUM(J917:M917)</f>
        <v>20</v>
      </c>
      <c r="O917" s="154">
        <f t="shared" ref="O917:O949" si="49">I917+N917</f>
        <v>30</v>
      </c>
      <c r="P917" s="180">
        <v>0.24</v>
      </c>
    </row>
    <row r="918" spans="1:16" s="90" customFormat="1" x14ac:dyDescent="0.25">
      <c r="A918" s="869"/>
      <c r="B918" s="857"/>
      <c r="C918" s="102" t="s">
        <v>793</v>
      </c>
      <c r="D918" s="180" t="s">
        <v>37</v>
      </c>
      <c r="E918" s="180"/>
      <c r="F918" s="180"/>
      <c r="G918" s="180">
        <v>10</v>
      </c>
      <c r="H918" s="180"/>
      <c r="I918" s="155">
        <f t="shared" si="47"/>
        <v>10</v>
      </c>
      <c r="J918" s="180"/>
      <c r="K918" s="180"/>
      <c r="L918" s="180">
        <v>20</v>
      </c>
      <c r="M918" s="180"/>
      <c r="N918" s="153">
        <f t="shared" si="48"/>
        <v>20</v>
      </c>
      <c r="O918" s="154">
        <f t="shared" si="49"/>
        <v>30</v>
      </c>
      <c r="P918" s="180">
        <v>0.27</v>
      </c>
    </row>
    <row r="919" spans="1:16" s="90" customFormat="1" x14ac:dyDescent="0.25">
      <c r="A919" s="869"/>
      <c r="B919" s="857"/>
      <c r="C919" s="102" t="s">
        <v>794</v>
      </c>
      <c r="D919" s="180" t="s">
        <v>37</v>
      </c>
      <c r="E919" s="180"/>
      <c r="F919" s="180"/>
      <c r="G919" s="180">
        <v>3</v>
      </c>
      <c r="H919" s="180"/>
      <c r="I919" s="155">
        <f t="shared" si="47"/>
        <v>3</v>
      </c>
      <c r="J919" s="180"/>
      <c r="K919" s="180"/>
      <c r="L919" s="180">
        <v>3</v>
      </c>
      <c r="M919" s="180"/>
      <c r="N919" s="153">
        <f t="shared" si="48"/>
        <v>3</v>
      </c>
      <c r="O919" s="154">
        <f t="shared" si="49"/>
        <v>6</v>
      </c>
      <c r="P919" s="180">
        <v>11.97</v>
      </c>
    </row>
    <row r="920" spans="1:16" s="90" customFormat="1" x14ac:dyDescent="0.25">
      <c r="A920" s="869"/>
      <c r="B920" s="857"/>
      <c r="C920" s="102" t="s">
        <v>795</v>
      </c>
      <c r="D920" s="180" t="s">
        <v>37</v>
      </c>
      <c r="E920" s="180"/>
      <c r="F920" s="180"/>
      <c r="G920" s="180">
        <v>20</v>
      </c>
      <c r="H920" s="180"/>
      <c r="I920" s="155">
        <f t="shared" si="47"/>
        <v>20</v>
      </c>
      <c r="J920" s="180"/>
      <c r="K920" s="180"/>
      <c r="L920" s="180">
        <v>20</v>
      </c>
      <c r="M920" s="180"/>
      <c r="N920" s="153">
        <f t="shared" si="48"/>
        <v>20</v>
      </c>
      <c r="O920" s="154">
        <f t="shared" si="49"/>
        <v>40</v>
      </c>
      <c r="P920" s="180">
        <v>1.2524999999999999</v>
      </c>
    </row>
    <row r="921" spans="1:16" s="90" customFormat="1" x14ac:dyDescent="0.25">
      <c r="A921" s="869"/>
      <c r="B921" s="857"/>
      <c r="C921" s="102" t="s">
        <v>796</v>
      </c>
      <c r="D921" s="180" t="s">
        <v>37</v>
      </c>
      <c r="E921" s="180"/>
      <c r="F921" s="180"/>
      <c r="G921" s="180">
        <v>2</v>
      </c>
      <c r="H921" s="180"/>
      <c r="I921" s="155">
        <f t="shared" si="47"/>
        <v>2</v>
      </c>
      <c r="J921" s="180"/>
      <c r="K921" s="180"/>
      <c r="L921" s="180">
        <v>2</v>
      </c>
      <c r="M921" s="180"/>
      <c r="N921" s="153">
        <f t="shared" si="48"/>
        <v>2</v>
      </c>
      <c r="O921" s="154">
        <f t="shared" si="49"/>
        <v>4</v>
      </c>
      <c r="P921" s="180">
        <v>78.44</v>
      </c>
    </row>
    <row r="922" spans="1:16" s="90" customFormat="1" x14ac:dyDescent="0.25">
      <c r="A922" s="869"/>
      <c r="B922" s="857"/>
      <c r="C922" s="102" t="s">
        <v>797</v>
      </c>
      <c r="D922" s="180" t="s">
        <v>37</v>
      </c>
      <c r="E922" s="180"/>
      <c r="F922" s="180"/>
      <c r="G922" s="180">
        <v>3</v>
      </c>
      <c r="H922" s="180"/>
      <c r="I922" s="155">
        <f t="shared" si="47"/>
        <v>3</v>
      </c>
      <c r="J922" s="180"/>
      <c r="K922" s="180"/>
      <c r="L922" s="180"/>
      <c r="M922" s="180"/>
      <c r="N922" s="153">
        <f t="shared" si="48"/>
        <v>0</v>
      </c>
      <c r="O922" s="154">
        <f t="shared" si="49"/>
        <v>3</v>
      </c>
      <c r="P922" s="180">
        <v>5.84</v>
      </c>
    </row>
    <row r="923" spans="1:16" s="90" customFormat="1" x14ac:dyDescent="0.25">
      <c r="A923" s="869"/>
      <c r="B923" s="857"/>
      <c r="C923" s="102" t="s">
        <v>798</v>
      </c>
      <c r="D923" s="180" t="s">
        <v>37</v>
      </c>
      <c r="E923" s="180"/>
      <c r="F923" s="180"/>
      <c r="G923" s="180">
        <v>20</v>
      </c>
      <c r="H923" s="180"/>
      <c r="I923" s="155">
        <f t="shared" si="47"/>
        <v>20</v>
      </c>
      <c r="J923" s="180"/>
      <c r="K923" s="180"/>
      <c r="L923" s="180">
        <v>30</v>
      </c>
      <c r="M923" s="180"/>
      <c r="N923" s="153">
        <f t="shared" si="48"/>
        <v>30</v>
      </c>
      <c r="O923" s="154">
        <f t="shared" si="49"/>
        <v>50</v>
      </c>
      <c r="P923" s="180">
        <v>0.48</v>
      </c>
    </row>
    <row r="924" spans="1:16" s="90" customFormat="1" x14ac:dyDescent="0.25">
      <c r="A924" s="869"/>
      <c r="B924" s="857"/>
      <c r="C924" s="102" t="s">
        <v>799</v>
      </c>
      <c r="D924" s="180" t="s">
        <v>37</v>
      </c>
      <c r="E924" s="180"/>
      <c r="F924" s="180"/>
      <c r="G924" s="180">
        <v>20</v>
      </c>
      <c r="H924" s="180"/>
      <c r="I924" s="155">
        <f t="shared" si="47"/>
        <v>20</v>
      </c>
      <c r="J924" s="180"/>
      <c r="K924" s="180"/>
      <c r="L924" s="180">
        <v>30</v>
      </c>
      <c r="M924" s="180"/>
      <c r="N924" s="153">
        <f t="shared" si="48"/>
        <v>30</v>
      </c>
      <c r="O924" s="154">
        <f t="shared" si="49"/>
        <v>50</v>
      </c>
      <c r="P924" s="180">
        <v>0.95</v>
      </c>
    </row>
    <row r="925" spans="1:16" s="90" customFormat="1" x14ac:dyDescent="0.25">
      <c r="A925" s="869"/>
      <c r="B925" s="857"/>
      <c r="C925" s="102" t="s">
        <v>800</v>
      </c>
      <c r="D925" s="180" t="s">
        <v>37</v>
      </c>
      <c r="E925" s="180"/>
      <c r="F925" s="180"/>
      <c r="G925" s="180">
        <v>10</v>
      </c>
      <c r="H925" s="180"/>
      <c r="I925" s="155">
        <f t="shared" si="47"/>
        <v>10</v>
      </c>
      <c r="J925" s="180"/>
      <c r="K925" s="180"/>
      <c r="L925" s="180">
        <v>30</v>
      </c>
      <c r="M925" s="180"/>
      <c r="N925" s="153">
        <f t="shared" si="48"/>
        <v>30</v>
      </c>
      <c r="O925" s="154">
        <f t="shared" si="49"/>
        <v>40</v>
      </c>
      <c r="P925" s="180">
        <v>2.89</v>
      </c>
    </row>
    <row r="926" spans="1:16" s="90" customFormat="1" x14ac:dyDescent="0.25">
      <c r="A926" s="869"/>
      <c r="B926" s="857"/>
      <c r="C926" s="102" t="s">
        <v>801</v>
      </c>
      <c r="D926" s="180" t="s">
        <v>37</v>
      </c>
      <c r="E926" s="180"/>
      <c r="F926" s="180"/>
      <c r="G926" s="180">
        <v>5</v>
      </c>
      <c r="H926" s="180"/>
      <c r="I926" s="155">
        <f t="shared" si="47"/>
        <v>5</v>
      </c>
      <c r="J926" s="180"/>
      <c r="K926" s="180"/>
      <c r="L926" s="180"/>
      <c r="M926" s="180"/>
      <c r="N926" s="153">
        <f t="shared" si="48"/>
        <v>0</v>
      </c>
      <c r="O926" s="154">
        <f t="shared" si="49"/>
        <v>5</v>
      </c>
      <c r="P926" s="180">
        <v>0.88600000000000001</v>
      </c>
    </row>
    <row r="927" spans="1:16" s="90" customFormat="1" x14ac:dyDescent="0.25">
      <c r="A927" s="869"/>
      <c r="B927" s="857"/>
      <c r="C927" s="246" t="s">
        <v>765</v>
      </c>
      <c r="D927" s="96" t="s">
        <v>112</v>
      </c>
      <c r="E927" s="180"/>
      <c r="F927" s="180"/>
      <c r="G927" s="180"/>
      <c r="H927" s="96">
        <v>60</v>
      </c>
      <c r="I927" s="155">
        <f t="shared" si="47"/>
        <v>60</v>
      </c>
      <c r="J927" s="180"/>
      <c r="K927" s="180"/>
      <c r="L927" s="180">
        <v>10</v>
      </c>
      <c r="M927" s="180"/>
      <c r="N927" s="153">
        <f t="shared" si="48"/>
        <v>10</v>
      </c>
      <c r="O927" s="154">
        <f t="shared" si="49"/>
        <v>70</v>
      </c>
      <c r="P927" s="180">
        <v>10</v>
      </c>
    </row>
    <row r="928" spans="1:16" s="90" customFormat="1" x14ac:dyDescent="0.25">
      <c r="A928" s="869"/>
      <c r="B928" s="857"/>
      <c r="C928" s="100" t="s">
        <v>766</v>
      </c>
      <c r="D928" s="96" t="s">
        <v>112</v>
      </c>
      <c r="E928" s="180"/>
      <c r="F928" s="180"/>
      <c r="G928" s="180"/>
      <c r="H928" s="96">
        <v>42</v>
      </c>
      <c r="I928" s="155">
        <f t="shared" si="47"/>
        <v>42</v>
      </c>
      <c r="J928" s="180"/>
      <c r="K928" s="180"/>
      <c r="L928" s="180">
        <v>10</v>
      </c>
      <c r="M928" s="180"/>
      <c r="N928" s="153">
        <f t="shared" si="48"/>
        <v>10</v>
      </c>
      <c r="O928" s="154">
        <f t="shared" si="49"/>
        <v>52</v>
      </c>
      <c r="P928" s="180">
        <v>10</v>
      </c>
    </row>
    <row r="929" spans="1:16" s="90" customFormat="1" x14ac:dyDescent="0.25">
      <c r="A929" s="869"/>
      <c r="B929" s="857"/>
      <c r="C929" s="100" t="s">
        <v>767</v>
      </c>
      <c r="D929" s="96" t="s">
        <v>112</v>
      </c>
      <c r="E929" s="180"/>
      <c r="F929" s="180"/>
      <c r="G929" s="180"/>
      <c r="H929" s="96">
        <v>24</v>
      </c>
      <c r="I929" s="155">
        <f t="shared" si="47"/>
        <v>24</v>
      </c>
      <c r="J929" s="180"/>
      <c r="K929" s="180"/>
      <c r="L929" s="180">
        <v>10</v>
      </c>
      <c r="M929" s="180"/>
      <c r="N929" s="153">
        <f t="shared" si="48"/>
        <v>10</v>
      </c>
      <c r="O929" s="154">
        <f t="shared" si="49"/>
        <v>34</v>
      </c>
      <c r="P929" s="180">
        <v>10</v>
      </c>
    </row>
    <row r="930" spans="1:16" s="90" customFormat="1" x14ac:dyDescent="0.25">
      <c r="A930" s="869"/>
      <c r="B930" s="857"/>
      <c r="C930" s="100" t="s">
        <v>768</v>
      </c>
      <c r="D930" s="96" t="s">
        <v>112</v>
      </c>
      <c r="E930" s="180"/>
      <c r="F930" s="180"/>
      <c r="G930" s="180"/>
      <c r="H930" s="96">
        <v>12</v>
      </c>
      <c r="I930" s="155">
        <f t="shared" si="47"/>
        <v>12</v>
      </c>
      <c r="J930" s="180"/>
      <c r="K930" s="180"/>
      <c r="L930" s="180">
        <v>10</v>
      </c>
      <c r="M930" s="180"/>
      <c r="N930" s="153">
        <f t="shared" si="48"/>
        <v>10</v>
      </c>
      <c r="O930" s="154">
        <f t="shared" si="49"/>
        <v>22</v>
      </c>
      <c r="P930" s="180">
        <v>10</v>
      </c>
    </row>
    <row r="931" spans="1:16" s="90" customFormat="1" x14ac:dyDescent="0.25">
      <c r="A931" s="869"/>
      <c r="B931" s="857"/>
      <c r="C931" s="100" t="s">
        <v>769</v>
      </c>
      <c r="D931" s="96" t="s">
        <v>112</v>
      </c>
      <c r="E931" s="180"/>
      <c r="F931" s="180"/>
      <c r="G931" s="180"/>
      <c r="H931" s="96">
        <v>12</v>
      </c>
      <c r="I931" s="155">
        <f>SUM(E931:H931)</f>
        <v>12</v>
      </c>
      <c r="J931" s="180"/>
      <c r="K931" s="180"/>
      <c r="L931" s="180">
        <v>10</v>
      </c>
      <c r="M931" s="180"/>
      <c r="N931" s="153">
        <f t="shared" si="48"/>
        <v>10</v>
      </c>
      <c r="O931" s="154">
        <f t="shared" si="49"/>
        <v>22</v>
      </c>
      <c r="P931" s="180">
        <v>10</v>
      </c>
    </row>
    <row r="932" spans="1:16" s="90" customFormat="1" x14ac:dyDescent="0.25">
      <c r="A932" s="869"/>
      <c r="B932" s="857"/>
      <c r="C932" s="100" t="s">
        <v>504</v>
      </c>
      <c r="D932" s="180" t="s">
        <v>37</v>
      </c>
      <c r="E932" s="180"/>
      <c r="F932" s="180"/>
      <c r="G932" s="180">
        <v>30</v>
      </c>
      <c r="H932" s="180"/>
      <c r="I932" s="155">
        <f t="shared" si="47"/>
        <v>30</v>
      </c>
      <c r="J932" s="180"/>
      <c r="K932" s="180"/>
      <c r="L932" s="180">
        <v>50</v>
      </c>
      <c r="M932" s="180"/>
      <c r="N932" s="153">
        <f t="shared" si="48"/>
        <v>50</v>
      </c>
      <c r="O932" s="154">
        <f t="shared" si="49"/>
        <v>80</v>
      </c>
      <c r="P932" s="180">
        <v>2.91</v>
      </c>
    </row>
    <row r="933" spans="1:16" s="90" customFormat="1" x14ac:dyDescent="0.25">
      <c r="A933" s="869"/>
      <c r="B933" s="857"/>
      <c r="C933" s="100" t="s">
        <v>505</v>
      </c>
      <c r="D933" s="180" t="s">
        <v>37</v>
      </c>
      <c r="E933" s="180"/>
      <c r="F933" s="180"/>
      <c r="G933" s="180">
        <v>30</v>
      </c>
      <c r="H933" s="180"/>
      <c r="I933" s="155">
        <f t="shared" si="47"/>
        <v>30</v>
      </c>
      <c r="J933" s="180"/>
      <c r="K933" s="180"/>
      <c r="L933" s="180">
        <v>50</v>
      </c>
      <c r="M933" s="180"/>
      <c r="N933" s="153">
        <f t="shared" si="48"/>
        <v>50</v>
      </c>
      <c r="O933" s="154">
        <f t="shared" si="49"/>
        <v>80</v>
      </c>
      <c r="P933" s="180">
        <v>2.91</v>
      </c>
    </row>
    <row r="934" spans="1:16" s="90" customFormat="1" x14ac:dyDescent="0.25">
      <c r="A934" s="869"/>
      <c r="B934" s="857"/>
      <c r="C934" s="100" t="s">
        <v>513</v>
      </c>
      <c r="D934" s="180" t="s">
        <v>37</v>
      </c>
      <c r="E934" s="180">
        <v>60</v>
      </c>
      <c r="F934" s="180"/>
      <c r="G934" s="180">
        <v>5</v>
      </c>
      <c r="H934" s="180"/>
      <c r="I934" s="155">
        <f t="shared" si="47"/>
        <v>65</v>
      </c>
      <c r="J934" s="180">
        <v>90</v>
      </c>
      <c r="K934" s="180"/>
      <c r="L934" s="180">
        <v>10</v>
      </c>
      <c r="M934" s="180"/>
      <c r="N934" s="153">
        <f t="shared" si="48"/>
        <v>100</v>
      </c>
      <c r="O934" s="154">
        <f t="shared" si="49"/>
        <v>165</v>
      </c>
      <c r="P934" s="180">
        <v>2.73</v>
      </c>
    </row>
    <row r="935" spans="1:16" s="90" customFormat="1" x14ac:dyDescent="0.25">
      <c r="A935" s="870"/>
      <c r="B935" s="858"/>
      <c r="C935" s="100" t="s">
        <v>514</v>
      </c>
      <c r="D935" s="180" t="s">
        <v>37</v>
      </c>
      <c r="E935" s="180"/>
      <c r="F935" s="180"/>
      <c r="G935" s="180">
        <v>10</v>
      </c>
      <c r="H935" s="180"/>
      <c r="I935" s="155">
        <f t="shared" si="47"/>
        <v>10</v>
      </c>
      <c r="J935" s="180"/>
      <c r="K935" s="180"/>
      <c r="L935" s="180">
        <v>20</v>
      </c>
      <c r="M935" s="180"/>
      <c r="N935" s="153">
        <f t="shared" si="48"/>
        <v>20</v>
      </c>
      <c r="O935" s="154">
        <f t="shared" si="49"/>
        <v>30</v>
      </c>
      <c r="P935" s="180">
        <v>1.86</v>
      </c>
    </row>
    <row r="936" spans="1:16" s="90" customFormat="1" ht="30" customHeight="1" x14ac:dyDescent="0.25">
      <c r="A936" s="868">
        <v>61</v>
      </c>
      <c r="B936" s="856" t="s">
        <v>1635</v>
      </c>
      <c r="C936" s="97" t="s">
        <v>69</v>
      </c>
      <c r="D936" s="180" t="s">
        <v>37</v>
      </c>
      <c r="E936" s="180"/>
      <c r="F936" s="180" t="e">
        <f>SUM(#REF!:#REF!)</f>
        <v>#REF!</v>
      </c>
      <c r="G936" s="180"/>
      <c r="H936" s="180"/>
      <c r="I936" s="155" t="e">
        <f t="shared" si="47"/>
        <v>#REF!</v>
      </c>
      <c r="J936" s="180">
        <v>20</v>
      </c>
      <c r="K936" s="180"/>
      <c r="L936" s="180"/>
      <c r="M936" s="180"/>
      <c r="N936" s="153">
        <f t="shared" si="48"/>
        <v>20</v>
      </c>
      <c r="O936" s="154" t="e">
        <f t="shared" si="49"/>
        <v>#REF!</v>
      </c>
      <c r="P936" s="180">
        <v>30</v>
      </c>
    </row>
    <row r="937" spans="1:16" s="90" customFormat="1" x14ac:dyDescent="0.25">
      <c r="A937" s="869"/>
      <c r="B937" s="857"/>
      <c r="C937" s="97" t="s">
        <v>73</v>
      </c>
      <c r="D937" s="180" t="s">
        <v>37</v>
      </c>
      <c r="E937" s="180"/>
      <c r="F937" s="180" t="e">
        <f>SUM(#REF!:#REF!)</f>
        <v>#REF!</v>
      </c>
      <c r="G937" s="180"/>
      <c r="H937" s="180"/>
      <c r="I937" s="155" t="e">
        <f t="shared" si="47"/>
        <v>#REF!</v>
      </c>
      <c r="J937" s="180">
        <v>30</v>
      </c>
      <c r="K937" s="180"/>
      <c r="L937" s="180"/>
      <c r="M937" s="180"/>
      <c r="N937" s="153">
        <f t="shared" si="48"/>
        <v>30</v>
      </c>
      <c r="O937" s="154" t="e">
        <f t="shared" si="49"/>
        <v>#REF!</v>
      </c>
      <c r="P937" s="180">
        <v>28</v>
      </c>
    </row>
    <row r="938" spans="1:16" s="90" customFormat="1" x14ac:dyDescent="0.25">
      <c r="A938" s="869"/>
      <c r="B938" s="857"/>
      <c r="C938" s="97" t="s">
        <v>70</v>
      </c>
      <c r="D938" s="180" t="s">
        <v>37</v>
      </c>
      <c r="E938" s="180"/>
      <c r="F938" s="180" t="e">
        <f>SUM(#REF!:#REF!)</f>
        <v>#REF!</v>
      </c>
      <c r="G938" s="119">
        <v>40</v>
      </c>
      <c r="H938" s="180"/>
      <c r="I938" s="155" t="e">
        <f t="shared" si="47"/>
        <v>#REF!</v>
      </c>
      <c r="J938" s="180">
        <v>10</v>
      </c>
      <c r="K938" s="180"/>
      <c r="L938" s="180">
        <v>80</v>
      </c>
      <c r="M938" s="180"/>
      <c r="N938" s="153">
        <f t="shared" si="48"/>
        <v>90</v>
      </c>
      <c r="O938" s="154" t="e">
        <f t="shared" si="49"/>
        <v>#REF!</v>
      </c>
      <c r="P938" s="180">
        <v>35</v>
      </c>
    </row>
    <row r="939" spans="1:16" s="90" customFormat="1" x14ac:dyDescent="0.25">
      <c r="A939" s="869"/>
      <c r="B939" s="857"/>
      <c r="C939" s="97" t="s">
        <v>160</v>
      </c>
      <c r="D939" s="180" t="s">
        <v>37</v>
      </c>
      <c r="E939" s="180"/>
      <c r="F939" s="180" t="e">
        <f>SUM(#REF!:#REF!)</f>
        <v>#REF!</v>
      </c>
      <c r="G939" s="180"/>
      <c r="H939" s="180"/>
      <c r="I939" s="155" t="e">
        <f t="shared" si="47"/>
        <v>#REF!</v>
      </c>
      <c r="J939" s="180">
        <v>20</v>
      </c>
      <c r="K939" s="180"/>
      <c r="L939" s="180"/>
      <c r="M939" s="180"/>
      <c r="N939" s="153">
        <f t="shared" si="48"/>
        <v>20</v>
      </c>
      <c r="O939" s="154" t="e">
        <f t="shared" si="49"/>
        <v>#REF!</v>
      </c>
      <c r="P939" s="180">
        <v>48</v>
      </c>
    </row>
    <row r="940" spans="1:16" s="90" customFormat="1" x14ac:dyDescent="0.25">
      <c r="A940" s="869"/>
      <c r="B940" s="857"/>
      <c r="C940" s="100" t="s">
        <v>516</v>
      </c>
      <c r="D940" s="180"/>
      <c r="E940" s="180"/>
      <c r="F940" s="180"/>
      <c r="G940" s="180"/>
      <c r="H940" s="180"/>
      <c r="I940" s="155">
        <f t="shared" si="47"/>
        <v>0</v>
      </c>
      <c r="J940" s="180"/>
      <c r="K940" s="180"/>
      <c r="L940" s="180">
        <v>2</v>
      </c>
      <c r="M940" s="180"/>
      <c r="N940" s="153">
        <f t="shared" si="48"/>
        <v>2</v>
      </c>
      <c r="O940" s="154">
        <f t="shared" si="49"/>
        <v>2</v>
      </c>
      <c r="P940" s="180">
        <v>87</v>
      </c>
    </row>
    <row r="941" spans="1:16" s="90" customFormat="1" x14ac:dyDescent="0.25">
      <c r="A941" s="869"/>
      <c r="B941" s="857"/>
      <c r="C941" s="100" t="s">
        <v>517</v>
      </c>
      <c r="D941" s="180"/>
      <c r="E941" s="180"/>
      <c r="F941" s="180"/>
      <c r="G941" s="180">
        <v>4</v>
      </c>
      <c r="H941" s="180"/>
      <c r="I941" s="155">
        <f t="shared" si="47"/>
        <v>4</v>
      </c>
      <c r="J941" s="180"/>
      <c r="K941" s="180"/>
      <c r="L941" s="180">
        <v>10</v>
      </c>
      <c r="M941" s="180"/>
      <c r="N941" s="153">
        <f t="shared" si="48"/>
        <v>10</v>
      </c>
      <c r="O941" s="154">
        <f t="shared" si="49"/>
        <v>14</v>
      </c>
      <c r="P941" s="180">
        <v>27</v>
      </c>
    </row>
    <row r="942" spans="1:16" s="90" customFormat="1" x14ac:dyDescent="0.25">
      <c r="A942" s="869"/>
      <c r="B942" s="857"/>
      <c r="C942" s="97" t="s">
        <v>71</v>
      </c>
      <c r="D942" s="180" t="s">
        <v>37</v>
      </c>
      <c r="E942" s="180"/>
      <c r="F942" s="180" t="e">
        <f>SUM(#REF!:#REF!)</f>
        <v>#REF!</v>
      </c>
      <c r="G942" s="180"/>
      <c r="H942" s="180"/>
      <c r="I942" s="155" t="e">
        <f t="shared" si="47"/>
        <v>#REF!</v>
      </c>
      <c r="J942" s="180"/>
      <c r="K942" s="180"/>
      <c r="L942" s="180"/>
      <c r="M942" s="180"/>
      <c r="N942" s="153">
        <f t="shared" si="48"/>
        <v>0</v>
      </c>
      <c r="O942" s="154" t="e">
        <f t="shared" si="49"/>
        <v>#REF!</v>
      </c>
      <c r="P942" s="180">
        <v>17</v>
      </c>
    </row>
    <row r="943" spans="1:16" s="90" customFormat="1" x14ac:dyDescent="0.25">
      <c r="A943" s="869"/>
      <c r="B943" s="857"/>
      <c r="C943" s="97" t="s">
        <v>72</v>
      </c>
      <c r="D943" s="180" t="s">
        <v>37</v>
      </c>
      <c r="E943" s="180">
        <v>8</v>
      </c>
      <c r="F943" s="180" t="e">
        <f>SUM(#REF!:#REF!)</f>
        <v>#REF!</v>
      </c>
      <c r="G943" s="180"/>
      <c r="H943" s="180"/>
      <c r="I943" s="155" t="e">
        <f t="shared" si="47"/>
        <v>#REF!</v>
      </c>
      <c r="J943" s="180">
        <v>10</v>
      </c>
      <c r="K943" s="180"/>
      <c r="L943" s="180"/>
      <c r="M943" s="180"/>
      <c r="N943" s="153">
        <f t="shared" si="48"/>
        <v>10</v>
      </c>
      <c r="O943" s="154" t="e">
        <f t="shared" si="49"/>
        <v>#REF!</v>
      </c>
      <c r="P943" s="180">
        <v>18</v>
      </c>
    </row>
    <row r="944" spans="1:16" s="90" customFormat="1" x14ac:dyDescent="0.25">
      <c r="A944" s="869"/>
      <c r="B944" s="857"/>
      <c r="C944" s="97" t="s">
        <v>76</v>
      </c>
      <c r="D944" s="180" t="s">
        <v>37</v>
      </c>
      <c r="E944" s="180"/>
      <c r="F944" s="180" t="e">
        <f>SUM(#REF!:#REF!)</f>
        <v>#REF!</v>
      </c>
      <c r="G944" s="180"/>
      <c r="H944" s="180"/>
      <c r="I944" s="155" t="e">
        <f t="shared" si="47"/>
        <v>#REF!</v>
      </c>
      <c r="J944" s="180"/>
      <c r="K944" s="180"/>
      <c r="L944" s="180"/>
      <c r="M944" s="180"/>
      <c r="N944" s="153">
        <f t="shared" si="48"/>
        <v>0</v>
      </c>
      <c r="O944" s="154" t="e">
        <f t="shared" si="49"/>
        <v>#REF!</v>
      </c>
      <c r="P944" s="180">
        <v>35</v>
      </c>
    </row>
    <row r="945" spans="1:16" s="90" customFormat="1" x14ac:dyDescent="0.25">
      <c r="A945" s="869"/>
      <c r="B945" s="857"/>
      <c r="C945" s="97" t="s">
        <v>77</v>
      </c>
      <c r="D945" s="180" t="s">
        <v>37</v>
      </c>
      <c r="E945" s="180"/>
      <c r="F945" s="180" t="e">
        <f>SUM(#REF!:#REF!)</f>
        <v>#REF!</v>
      </c>
      <c r="G945" s="180"/>
      <c r="H945" s="180"/>
      <c r="I945" s="155" t="e">
        <f t="shared" si="47"/>
        <v>#REF!</v>
      </c>
      <c r="J945" s="180"/>
      <c r="K945" s="180"/>
      <c r="L945" s="180"/>
      <c r="M945" s="180"/>
      <c r="N945" s="153">
        <f t="shared" si="48"/>
        <v>0</v>
      </c>
      <c r="O945" s="154" t="e">
        <f t="shared" si="49"/>
        <v>#REF!</v>
      </c>
      <c r="P945" s="180">
        <v>53</v>
      </c>
    </row>
    <row r="946" spans="1:16" s="90" customFormat="1" x14ac:dyDescent="0.25">
      <c r="A946" s="869"/>
      <c r="B946" s="857"/>
      <c r="C946" s="97" t="s">
        <v>614</v>
      </c>
      <c r="D946" s="180" t="s">
        <v>37</v>
      </c>
      <c r="E946" s="180"/>
      <c r="F946" s="180"/>
      <c r="G946" s="180"/>
      <c r="H946" s="180"/>
      <c r="I946" s="155">
        <f t="shared" si="47"/>
        <v>0</v>
      </c>
      <c r="J946" s="180"/>
      <c r="K946" s="180"/>
      <c r="L946" s="180"/>
      <c r="M946" s="180"/>
      <c r="N946" s="153">
        <f t="shared" si="48"/>
        <v>0</v>
      </c>
      <c r="O946" s="154">
        <f t="shared" si="49"/>
        <v>0</v>
      </c>
      <c r="P946" s="180">
        <v>31.75</v>
      </c>
    </row>
    <row r="947" spans="1:16" s="90" customFormat="1" ht="30" x14ac:dyDescent="0.25">
      <c r="A947" s="869"/>
      <c r="B947" s="857"/>
      <c r="C947" s="97" t="s">
        <v>159</v>
      </c>
      <c r="D947" s="180" t="s">
        <v>37</v>
      </c>
      <c r="E947" s="180"/>
      <c r="F947" s="180" t="e">
        <f>SUM(#REF!:#REF!)</f>
        <v>#REF!</v>
      </c>
      <c r="G947" s="180"/>
      <c r="H947" s="180"/>
      <c r="I947" s="155" t="e">
        <f t="shared" si="47"/>
        <v>#REF!</v>
      </c>
      <c r="J947" s="180">
        <v>10</v>
      </c>
      <c r="K947" s="180"/>
      <c r="L947" s="180"/>
      <c r="M947" s="180"/>
      <c r="N947" s="153">
        <f t="shared" si="48"/>
        <v>10</v>
      </c>
      <c r="O947" s="154" t="e">
        <f t="shared" si="49"/>
        <v>#REF!</v>
      </c>
      <c r="P947" s="180">
        <v>125</v>
      </c>
    </row>
    <row r="948" spans="1:16" s="90" customFormat="1" ht="30" x14ac:dyDescent="0.25">
      <c r="A948" s="869"/>
      <c r="B948" s="857"/>
      <c r="C948" s="97" t="s">
        <v>74</v>
      </c>
      <c r="D948" s="180" t="s">
        <v>37</v>
      </c>
      <c r="E948" s="180"/>
      <c r="F948" s="180" t="e">
        <f>SUM(#REF!:#REF!)</f>
        <v>#REF!</v>
      </c>
      <c r="G948" s="180"/>
      <c r="H948" s="180"/>
      <c r="I948" s="155" t="e">
        <f t="shared" si="47"/>
        <v>#REF!</v>
      </c>
      <c r="J948" s="180">
        <v>6</v>
      </c>
      <c r="K948" s="180"/>
      <c r="L948" s="180"/>
      <c r="M948" s="180"/>
      <c r="N948" s="153">
        <f t="shared" si="48"/>
        <v>6</v>
      </c>
      <c r="O948" s="154" t="e">
        <f t="shared" si="49"/>
        <v>#REF!</v>
      </c>
      <c r="P948" s="180">
        <v>305</v>
      </c>
    </row>
    <row r="949" spans="1:16" s="90" customFormat="1" ht="30" x14ac:dyDescent="0.25">
      <c r="A949" s="870"/>
      <c r="B949" s="858"/>
      <c r="C949" s="247" t="s">
        <v>75</v>
      </c>
      <c r="D949" s="87" t="s">
        <v>37</v>
      </c>
      <c r="E949" s="87"/>
      <c r="F949" s="87" t="e">
        <f>SUM(#REF!:#REF!)</f>
        <v>#REF!</v>
      </c>
      <c r="G949" s="87"/>
      <c r="H949" s="180"/>
      <c r="I949" s="155" t="e">
        <f t="shared" si="47"/>
        <v>#REF!</v>
      </c>
      <c r="J949" s="180">
        <v>6</v>
      </c>
      <c r="K949" s="180"/>
      <c r="L949" s="180"/>
      <c r="M949" s="180"/>
      <c r="N949" s="153">
        <f t="shared" si="48"/>
        <v>6</v>
      </c>
      <c r="O949" s="154" t="e">
        <f t="shared" si="49"/>
        <v>#REF!</v>
      </c>
      <c r="P949" s="87">
        <v>305</v>
      </c>
    </row>
    <row r="950" spans="1:16" s="253" customFormat="1" x14ac:dyDescent="0.25">
      <c r="A950" s="859">
        <v>62</v>
      </c>
      <c r="B950" s="859" t="s">
        <v>28</v>
      </c>
      <c r="C950" s="248" t="s">
        <v>80</v>
      </c>
      <c r="D950" s="249"/>
      <c r="E950" s="250"/>
      <c r="F950" s="250"/>
      <c r="G950" s="250"/>
      <c r="H950" s="250"/>
      <c r="I950" s="153">
        <f t="shared" si="47"/>
        <v>0</v>
      </c>
      <c r="J950" s="251">
        <v>150</v>
      </c>
      <c r="K950" s="250"/>
      <c r="L950" s="250"/>
      <c r="M950" s="250"/>
      <c r="N950" s="153">
        <v>200</v>
      </c>
      <c r="O950" s="252">
        <f t="shared" ref="O950:O957" si="50">I950+N950</f>
        <v>200</v>
      </c>
      <c r="P950" s="249">
        <v>2</v>
      </c>
    </row>
    <row r="951" spans="1:16" x14ac:dyDescent="0.25">
      <c r="A951" s="859"/>
      <c r="B951" s="859"/>
      <c r="C951" s="97" t="s">
        <v>81</v>
      </c>
      <c r="D951" s="180" t="s">
        <v>37</v>
      </c>
      <c r="E951" s="183"/>
      <c r="F951" s="183"/>
      <c r="G951" s="183"/>
      <c r="H951" s="183"/>
      <c r="I951" s="155">
        <f t="shared" si="47"/>
        <v>0</v>
      </c>
      <c r="J951" s="183"/>
      <c r="K951" s="183"/>
      <c r="L951" s="183"/>
      <c r="M951" s="183"/>
      <c r="N951" s="153">
        <v>20</v>
      </c>
      <c r="O951" s="154">
        <f t="shared" si="50"/>
        <v>20</v>
      </c>
      <c r="P951" s="180">
        <v>3</v>
      </c>
    </row>
    <row r="952" spans="1:16" x14ac:dyDescent="0.25">
      <c r="A952" s="859"/>
      <c r="B952" s="859"/>
      <c r="C952" s="97" t="s">
        <v>770</v>
      </c>
      <c r="D952" s="180" t="s">
        <v>32</v>
      </c>
      <c r="E952" s="183"/>
      <c r="F952" s="183"/>
      <c r="G952" s="183"/>
      <c r="H952" s="183"/>
      <c r="I952" s="155">
        <f t="shared" si="47"/>
        <v>0</v>
      </c>
      <c r="J952" s="183"/>
      <c r="K952" s="183"/>
      <c r="L952" s="183"/>
      <c r="M952" s="183"/>
      <c r="N952" s="153">
        <v>32</v>
      </c>
      <c r="O952" s="154">
        <f t="shared" si="50"/>
        <v>32</v>
      </c>
      <c r="P952" s="180">
        <v>4</v>
      </c>
    </row>
    <row r="953" spans="1:16" ht="30" x14ac:dyDescent="0.25">
      <c r="A953" s="859"/>
      <c r="B953" s="859"/>
      <c r="C953" s="92" t="s">
        <v>771</v>
      </c>
      <c r="D953" s="180" t="s">
        <v>772</v>
      </c>
      <c r="E953" s="183"/>
      <c r="F953" s="183"/>
      <c r="G953" s="183"/>
      <c r="H953" s="183"/>
      <c r="I953" s="155">
        <f t="shared" si="47"/>
        <v>0</v>
      </c>
      <c r="J953" s="183">
        <v>140</v>
      </c>
      <c r="K953" s="183"/>
      <c r="L953" s="183"/>
      <c r="M953" s="183"/>
      <c r="N953" s="153">
        <v>91</v>
      </c>
      <c r="O953" s="154">
        <f t="shared" si="50"/>
        <v>91</v>
      </c>
      <c r="P953" s="180">
        <v>1.6</v>
      </c>
    </row>
    <row r="954" spans="1:16" x14ac:dyDescent="0.25">
      <c r="A954" s="859"/>
      <c r="B954" s="859"/>
      <c r="C954" s="92" t="s">
        <v>773</v>
      </c>
      <c r="D954" s="180" t="s">
        <v>774</v>
      </c>
      <c r="E954" s="183"/>
      <c r="F954" s="183"/>
      <c r="G954" s="183"/>
      <c r="H954" s="183"/>
      <c r="I954" s="155">
        <f t="shared" si="47"/>
        <v>0</v>
      </c>
      <c r="J954" s="183"/>
      <c r="K954" s="183"/>
      <c r="L954" s="183"/>
      <c r="M954" s="183"/>
      <c r="N954" s="153">
        <v>1220</v>
      </c>
      <c r="O954" s="154">
        <f t="shared" si="50"/>
        <v>1220</v>
      </c>
      <c r="P954" s="180">
        <v>1</v>
      </c>
    </row>
    <row r="955" spans="1:16" x14ac:dyDescent="0.25">
      <c r="A955" s="859"/>
      <c r="B955" s="859"/>
      <c r="C955" s="92" t="s">
        <v>775</v>
      </c>
      <c r="D955" s="180" t="s">
        <v>774</v>
      </c>
      <c r="E955" s="183"/>
      <c r="F955" s="183"/>
      <c r="G955" s="183"/>
      <c r="H955" s="183"/>
      <c r="I955" s="155">
        <f t="shared" si="47"/>
        <v>0</v>
      </c>
      <c r="J955" s="183"/>
      <c r="K955" s="183"/>
      <c r="L955" s="183"/>
      <c r="M955" s="183"/>
      <c r="N955" s="153">
        <v>3280</v>
      </c>
      <c r="O955" s="154">
        <f t="shared" si="50"/>
        <v>3280</v>
      </c>
      <c r="P955" s="180">
        <v>1</v>
      </c>
    </row>
    <row r="956" spans="1:16" x14ac:dyDescent="0.25">
      <c r="A956" s="859"/>
      <c r="B956" s="859"/>
      <c r="C956" s="92" t="s">
        <v>776</v>
      </c>
      <c r="D956" s="180" t="s">
        <v>774</v>
      </c>
      <c r="E956" s="183"/>
      <c r="F956" s="183"/>
      <c r="G956" s="183"/>
      <c r="H956" s="183"/>
      <c r="I956" s="155">
        <f t="shared" si="47"/>
        <v>0</v>
      </c>
      <c r="J956" s="183"/>
      <c r="K956" s="183"/>
      <c r="L956" s="183"/>
      <c r="M956" s="183"/>
      <c r="N956" s="153">
        <v>420</v>
      </c>
      <c r="O956" s="154">
        <f t="shared" si="50"/>
        <v>420</v>
      </c>
      <c r="P956" s="180">
        <v>1.2</v>
      </c>
    </row>
    <row r="957" spans="1:16" x14ac:dyDescent="0.25">
      <c r="A957" s="859"/>
      <c r="B957" s="859"/>
      <c r="C957" s="92" t="s">
        <v>777</v>
      </c>
      <c r="D957" s="180" t="s">
        <v>772</v>
      </c>
      <c r="E957" s="183"/>
      <c r="F957" s="183"/>
      <c r="G957" s="183"/>
      <c r="H957" s="183"/>
      <c r="I957" s="155">
        <f t="shared" si="47"/>
        <v>0</v>
      </c>
      <c r="J957" s="183">
        <v>15</v>
      </c>
      <c r="K957" s="183"/>
      <c r="L957" s="183"/>
      <c r="M957" s="183"/>
      <c r="N957" s="153">
        <v>48</v>
      </c>
      <c r="O957" s="154">
        <f t="shared" si="50"/>
        <v>48</v>
      </c>
      <c r="P957" s="180">
        <v>2</v>
      </c>
    </row>
    <row r="958" spans="1:16" x14ac:dyDescent="0.25">
      <c r="A958" s="859"/>
      <c r="B958" s="859"/>
      <c r="C958" s="254" t="s">
        <v>2183</v>
      </c>
      <c r="D958" s="180" t="s">
        <v>62</v>
      </c>
      <c r="E958" s="183"/>
      <c r="F958" s="183"/>
      <c r="G958" s="183"/>
      <c r="H958" s="183"/>
      <c r="I958" s="155"/>
      <c r="J958" s="183">
        <v>500</v>
      </c>
      <c r="K958" s="183"/>
      <c r="L958" s="183"/>
      <c r="M958" s="183"/>
      <c r="N958" s="153"/>
      <c r="O958" s="154"/>
      <c r="P958" s="180"/>
    </row>
    <row r="959" spans="1:16" ht="30" x14ac:dyDescent="0.25">
      <c r="A959" s="859"/>
      <c r="B959" s="859"/>
      <c r="C959" s="92" t="s">
        <v>778</v>
      </c>
      <c r="D959" s="180" t="s">
        <v>774</v>
      </c>
      <c r="E959" s="183"/>
      <c r="F959" s="183"/>
      <c r="G959" s="183"/>
      <c r="H959" s="183"/>
      <c r="I959" s="155">
        <f t="shared" si="47"/>
        <v>0</v>
      </c>
      <c r="J959" s="183"/>
      <c r="K959" s="183"/>
      <c r="L959" s="183"/>
      <c r="M959" s="183"/>
      <c r="N959" s="153">
        <v>1660</v>
      </c>
      <c r="O959" s="154">
        <f t="shared" ref="O959:O974" si="51">I959+N959</f>
        <v>1660</v>
      </c>
      <c r="P959" s="180">
        <v>2</v>
      </c>
    </row>
    <row r="960" spans="1:16" ht="30" x14ac:dyDescent="0.25">
      <c r="A960" s="859"/>
      <c r="B960" s="859"/>
      <c r="C960" s="92" t="s">
        <v>2184</v>
      </c>
      <c r="D960" s="180" t="s">
        <v>774</v>
      </c>
      <c r="E960" s="183"/>
      <c r="F960" s="183"/>
      <c r="G960" s="183"/>
      <c r="H960" s="183"/>
      <c r="I960" s="155">
        <f t="shared" si="47"/>
        <v>0</v>
      </c>
      <c r="J960" s="183"/>
      <c r="K960" s="183"/>
      <c r="L960" s="183"/>
      <c r="M960" s="183"/>
      <c r="N960" s="153">
        <v>210</v>
      </c>
      <c r="O960" s="154">
        <f t="shared" si="51"/>
        <v>210</v>
      </c>
      <c r="P960" s="180">
        <v>5</v>
      </c>
    </row>
    <row r="961" spans="1:16" ht="30" x14ac:dyDescent="0.25">
      <c r="A961" s="859"/>
      <c r="B961" s="859"/>
      <c r="C961" s="92" t="s">
        <v>779</v>
      </c>
      <c r="D961" s="180" t="s">
        <v>772</v>
      </c>
      <c r="E961" s="183"/>
      <c r="F961" s="183"/>
      <c r="G961" s="183"/>
      <c r="H961" s="183"/>
      <c r="I961" s="155">
        <f t="shared" si="47"/>
        <v>0</v>
      </c>
      <c r="J961" s="183"/>
      <c r="K961" s="183"/>
      <c r="L961" s="183"/>
      <c r="M961" s="183"/>
      <c r="N961" s="153">
        <v>48</v>
      </c>
      <c r="O961" s="154">
        <f t="shared" si="51"/>
        <v>48</v>
      </c>
      <c r="P961" s="180">
        <v>3.55</v>
      </c>
    </row>
    <row r="962" spans="1:16" ht="30" x14ac:dyDescent="0.25">
      <c r="A962" s="859"/>
      <c r="B962" s="859"/>
      <c r="C962" s="166" t="s">
        <v>780</v>
      </c>
      <c r="D962" s="180" t="s">
        <v>772</v>
      </c>
      <c r="E962" s="183"/>
      <c r="F962" s="183"/>
      <c r="G962" s="183"/>
      <c r="H962" s="183"/>
      <c r="I962" s="155">
        <f t="shared" si="47"/>
        <v>0</v>
      </c>
      <c r="J962" s="183">
        <v>1300</v>
      </c>
      <c r="K962" s="183"/>
      <c r="L962" s="183"/>
      <c r="M962" s="183"/>
      <c r="N962" s="153">
        <v>1225</v>
      </c>
      <c r="O962" s="154">
        <f t="shared" si="51"/>
        <v>1225</v>
      </c>
      <c r="P962" s="180">
        <v>2</v>
      </c>
    </row>
    <row r="963" spans="1:16" x14ac:dyDescent="0.25">
      <c r="A963" s="859"/>
      <c r="B963" s="859"/>
      <c r="C963" s="92" t="s">
        <v>781</v>
      </c>
      <c r="D963" s="180" t="s">
        <v>774</v>
      </c>
      <c r="E963" s="183"/>
      <c r="F963" s="183"/>
      <c r="G963" s="183"/>
      <c r="H963" s="183"/>
      <c r="I963" s="155">
        <f t="shared" si="47"/>
        <v>0</v>
      </c>
      <c r="J963" s="183"/>
      <c r="K963" s="183"/>
      <c r="L963" s="183"/>
      <c r="M963" s="183"/>
      <c r="N963" s="153">
        <v>300</v>
      </c>
      <c r="O963" s="154">
        <f t="shared" si="51"/>
        <v>300</v>
      </c>
      <c r="P963" s="180">
        <v>5.15</v>
      </c>
    </row>
    <row r="964" spans="1:16" x14ac:dyDescent="0.25">
      <c r="A964" s="859"/>
      <c r="B964" s="859"/>
      <c r="C964" s="92" t="s">
        <v>782</v>
      </c>
      <c r="D964" s="180" t="s">
        <v>772</v>
      </c>
      <c r="E964" s="183"/>
      <c r="F964" s="183"/>
      <c r="G964" s="183"/>
      <c r="H964" s="183"/>
      <c r="I964" s="155">
        <f t="shared" si="47"/>
        <v>0</v>
      </c>
      <c r="J964" s="183"/>
      <c r="K964" s="183"/>
      <c r="L964" s="183"/>
      <c r="M964" s="183"/>
      <c r="N964" s="153">
        <v>18</v>
      </c>
      <c r="O964" s="154">
        <f t="shared" si="51"/>
        <v>18</v>
      </c>
      <c r="P964" s="180">
        <v>1.9</v>
      </c>
    </row>
    <row r="965" spans="1:16" ht="30" x14ac:dyDescent="0.25">
      <c r="A965" s="859"/>
      <c r="B965" s="859"/>
      <c r="C965" s="92" t="s">
        <v>783</v>
      </c>
      <c r="D965" s="180" t="s">
        <v>772</v>
      </c>
      <c r="E965" s="183"/>
      <c r="F965" s="183"/>
      <c r="G965" s="183"/>
      <c r="H965" s="183"/>
      <c r="I965" s="155">
        <f t="shared" si="47"/>
        <v>0</v>
      </c>
      <c r="J965" s="183">
        <v>500</v>
      </c>
      <c r="K965" s="183"/>
      <c r="L965" s="183"/>
      <c r="M965" s="183"/>
      <c r="N965" s="153">
        <v>570</v>
      </c>
      <c r="O965" s="154">
        <f t="shared" si="51"/>
        <v>570</v>
      </c>
      <c r="P965" s="180">
        <v>1.4</v>
      </c>
    </row>
    <row r="966" spans="1:16" ht="30" x14ac:dyDescent="0.25">
      <c r="A966" s="859"/>
      <c r="B966" s="859"/>
      <c r="C966" s="92" t="s">
        <v>784</v>
      </c>
      <c r="D966" s="180" t="s">
        <v>772</v>
      </c>
      <c r="E966" s="183"/>
      <c r="F966" s="183"/>
      <c r="G966" s="183"/>
      <c r="H966" s="183"/>
      <c r="I966" s="155">
        <f t="shared" si="47"/>
        <v>0</v>
      </c>
      <c r="J966" s="183">
        <v>300</v>
      </c>
      <c r="K966" s="183"/>
      <c r="L966" s="183"/>
      <c r="M966" s="183"/>
      <c r="N966" s="153">
        <v>570</v>
      </c>
      <c r="O966" s="154">
        <f t="shared" si="51"/>
        <v>570</v>
      </c>
      <c r="P966" s="180">
        <v>1.4</v>
      </c>
    </row>
    <row r="967" spans="1:16" ht="30" x14ac:dyDescent="0.25">
      <c r="A967" s="859"/>
      <c r="B967" s="859"/>
      <c r="C967" s="92" t="s">
        <v>785</v>
      </c>
      <c r="D967" s="180" t="s">
        <v>772</v>
      </c>
      <c r="E967" s="183"/>
      <c r="F967" s="183"/>
      <c r="G967" s="183"/>
      <c r="H967" s="183"/>
      <c r="I967" s="155">
        <f t="shared" si="47"/>
        <v>0</v>
      </c>
      <c r="J967" s="183">
        <v>90</v>
      </c>
      <c r="K967" s="183"/>
      <c r="L967" s="183"/>
      <c r="M967" s="183"/>
      <c r="N967" s="153">
        <v>85</v>
      </c>
      <c r="O967" s="154">
        <f t="shared" si="51"/>
        <v>85</v>
      </c>
      <c r="P967" s="180">
        <v>23</v>
      </c>
    </row>
    <row r="968" spans="1:16" x14ac:dyDescent="0.25">
      <c r="A968" s="859"/>
      <c r="B968" s="859"/>
      <c r="C968" s="92" t="s">
        <v>898</v>
      </c>
      <c r="D968" s="180" t="s">
        <v>32</v>
      </c>
      <c r="E968" s="183"/>
      <c r="F968" s="183"/>
      <c r="G968" s="183"/>
      <c r="H968" s="183"/>
      <c r="I968" s="155">
        <f t="shared" si="47"/>
        <v>0</v>
      </c>
      <c r="J968" s="183"/>
      <c r="K968" s="183"/>
      <c r="L968" s="183"/>
      <c r="M968" s="183"/>
      <c r="N968" s="153">
        <v>420</v>
      </c>
      <c r="O968" s="154">
        <f t="shared" si="51"/>
        <v>420</v>
      </c>
      <c r="P968" s="180">
        <v>3.55</v>
      </c>
    </row>
    <row r="969" spans="1:16" x14ac:dyDescent="0.25">
      <c r="A969" s="859"/>
      <c r="B969" s="859"/>
      <c r="C969" s="92" t="s">
        <v>786</v>
      </c>
      <c r="D969" s="180" t="s">
        <v>772</v>
      </c>
      <c r="E969" s="183"/>
      <c r="F969" s="183"/>
      <c r="G969" s="183"/>
      <c r="H969" s="183"/>
      <c r="I969" s="155">
        <f t="shared" si="47"/>
        <v>0</v>
      </c>
      <c r="J969" s="183"/>
      <c r="K969" s="183"/>
      <c r="L969" s="183"/>
      <c r="M969" s="183"/>
      <c r="N969" s="153">
        <v>5500</v>
      </c>
      <c r="O969" s="154">
        <f t="shared" si="51"/>
        <v>5500</v>
      </c>
      <c r="P969" s="180">
        <v>0.78</v>
      </c>
    </row>
    <row r="970" spans="1:16" ht="43.5" x14ac:dyDescent="0.25">
      <c r="A970" s="859"/>
      <c r="B970" s="859"/>
      <c r="C970" s="93" t="s">
        <v>2185</v>
      </c>
      <c r="D970" s="180" t="s">
        <v>772</v>
      </c>
      <c r="E970" s="183"/>
      <c r="F970" s="183"/>
      <c r="G970" s="183"/>
      <c r="H970" s="183"/>
      <c r="I970" s="155">
        <f t="shared" si="47"/>
        <v>0</v>
      </c>
      <c r="J970" s="183"/>
      <c r="K970" s="183"/>
      <c r="L970" s="183"/>
      <c r="M970" s="183"/>
      <c r="N970" s="153">
        <v>2800</v>
      </c>
      <c r="O970" s="154">
        <f t="shared" si="51"/>
        <v>2800</v>
      </c>
      <c r="P970" s="180">
        <v>1.65</v>
      </c>
    </row>
    <row r="971" spans="1:16" ht="43.5" x14ac:dyDescent="0.25">
      <c r="A971" s="859"/>
      <c r="B971" s="859"/>
      <c r="C971" s="93" t="s">
        <v>2186</v>
      </c>
      <c r="D971" s="180" t="s">
        <v>772</v>
      </c>
      <c r="E971" s="183"/>
      <c r="F971" s="183"/>
      <c r="G971" s="183"/>
      <c r="H971" s="183"/>
      <c r="I971" s="155">
        <f t="shared" si="47"/>
        <v>0</v>
      </c>
      <c r="J971" s="183"/>
      <c r="K971" s="183"/>
      <c r="L971" s="183"/>
      <c r="M971" s="183"/>
      <c r="N971" s="153">
        <v>1200</v>
      </c>
      <c r="O971" s="154">
        <f t="shared" si="51"/>
        <v>1200</v>
      </c>
      <c r="P971" s="180">
        <v>3.4</v>
      </c>
    </row>
    <row r="972" spans="1:16" ht="29.25" x14ac:dyDescent="0.25">
      <c r="A972" s="859"/>
      <c r="B972" s="859"/>
      <c r="C972" s="93" t="s">
        <v>2187</v>
      </c>
      <c r="D972" s="180" t="s">
        <v>62</v>
      </c>
      <c r="E972" s="183"/>
      <c r="F972" s="183"/>
      <c r="G972" s="183"/>
      <c r="H972" s="183"/>
      <c r="I972" s="155">
        <f t="shared" si="47"/>
        <v>0</v>
      </c>
      <c r="J972" s="183">
        <v>700</v>
      </c>
      <c r="K972" s="183"/>
      <c r="L972" s="183"/>
      <c r="M972" s="183"/>
      <c r="N972" s="153">
        <v>400</v>
      </c>
      <c r="O972" s="154">
        <f t="shared" si="51"/>
        <v>400</v>
      </c>
      <c r="P972" s="180">
        <v>0.97</v>
      </c>
    </row>
    <row r="973" spans="1:16" ht="43.5" x14ac:dyDescent="0.25">
      <c r="A973" s="859"/>
      <c r="B973" s="859"/>
      <c r="C973" s="93" t="s">
        <v>2188</v>
      </c>
      <c r="D973" s="180"/>
      <c r="E973" s="183"/>
      <c r="F973" s="183"/>
      <c r="G973" s="183"/>
      <c r="H973" s="183"/>
      <c r="I973" s="155">
        <f t="shared" si="47"/>
        <v>0</v>
      </c>
      <c r="J973" s="183">
        <v>600</v>
      </c>
      <c r="K973" s="183"/>
      <c r="L973" s="183"/>
      <c r="M973" s="183"/>
      <c r="N973" s="153">
        <v>800</v>
      </c>
      <c r="O973" s="154">
        <f t="shared" si="51"/>
        <v>800</v>
      </c>
      <c r="P973" s="180">
        <v>1.1599999999999999</v>
      </c>
    </row>
    <row r="974" spans="1:16" x14ac:dyDescent="0.25">
      <c r="A974" s="861">
        <v>63</v>
      </c>
      <c r="B974" s="861" t="s">
        <v>1636</v>
      </c>
      <c r="C974" s="93" t="s">
        <v>82</v>
      </c>
      <c r="D974" s="180" t="s">
        <v>32</v>
      </c>
      <c r="E974" s="183"/>
      <c r="F974" s="180" t="e">
        <f>SUM(#REF!:#REF!)</f>
        <v>#REF!</v>
      </c>
      <c r="G974" s="183"/>
      <c r="H974" s="180">
        <v>344</v>
      </c>
      <c r="I974" s="155" t="e">
        <f t="shared" si="47"/>
        <v>#REF!</v>
      </c>
      <c r="J974" s="183"/>
      <c r="K974" s="183"/>
      <c r="L974" s="183"/>
      <c r="M974" s="183"/>
      <c r="N974" s="153">
        <f>SUM(J974:M974)</f>
        <v>0</v>
      </c>
      <c r="O974" s="154" t="e">
        <f t="shared" si="51"/>
        <v>#REF!</v>
      </c>
      <c r="P974" s="180">
        <v>0.69</v>
      </c>
    </row>
    <row r="975" spans="1:16" x14ac:dyDescent="0.25">
      <c r="A975" s="862"/>
      <c r="B975" s="862"/>
      <c r="C975" s="93" t="s">
        <v>872</v>
      </c>
      <c r="D975" s="180" t="s">
        <v>37</v>
      </c>
      <c r="E975" s="183"/>
      <c r="F975" s="180"/>
      <c r="G975" s="183"/>
      <c r="H975" s="180">
        <v>100</v>
      </c>
      <c r="I975" s="155">
        <f t="shared" si="47"/>
        <v>100</v>
      </c>
      <c r="J975" s="183"/>
      <c r="K975" s="183"/>
      <c r="L975" s="183"/>
      <c r="M975" s="183"/>
      <c r="N975" s="153">
        <f t="shared" ref="N975:N1036" si="52">SUM(J975:M975)</f>
        <v>0</v>
      </c>
      <c r="O975" s="154">
        <f t="shared" ref="O975:O997" si="53">I975+N975</f>
        <v>100</v>
      </c>
      <c r="P975" s="180">
        <v>9.5</v>
      </c>
    </row>
    <row r="976" spans="1:16" x14ac:dyDescent="0.25">
      <c r="A976" s="862"/>
      <c r="B976" s="862"/>
      <c r="C976" s="93" t="s">
        <v>83</v>
      </c>
      <c r="D976" s="180" t="s">
        <v>37</v>
      </c>
      <c r="E976" s="183"/>
      <c r="F976" s="180" t="e">
        <f>SUM(#REF!:#REF!)</f>
        <v>#REF!</v>
      </c>
      <c r="G976" s="183"/>
      <c r="H976" s="180">
        <v>6</v>
      </c>
      <c r="I976" s="155" t="e">
        <f t="shared" si="47"/>
        <v>#REF!</v>
      </c>
      <c r="J976" s="183"/>
      <c r="K976" s="183"/>
      <c r="L976" s="183"/>
      <c r="M976" s="183"/>
      <c r="N976" s="153">
        <f t="shared" si="52"/>
        <v>0</v>
      </c>
      <c r="O976" s="154" t="e">
        <f t="shared" si="53"/>
        <v>#REF!</v>
      </c>
      <c r="P976" s="180">
        <v>45</v>
      </c>
    </row>
    <row r="977" spans="1:16" x14ac:dyDescent="0.25">
      <c r="A977" s="862"/>
      <c r="B977" s="862"/>
      <c r="C977" s="100" t="s">
        <v>871</v>
      </c>
      <c r="D977" s="180" t="s">
        <v>37</v>
      </c>
      <c r="E977" s="183"/>
      <c r="F977" s="180"/>
      <c r="G977" s="183"/>
      <c r="H977" s="180">
        <v>6</v>
      </c>
      <c r="I977" s="155">
        <f t="shared" si="47"/>
        <v>6</v>
      </c>
      <c r="J977" s="183"/>
      <c r="K977" s="183"/>
      <c r="L977" s="183"/>
      <c r="M977" s="183"/>
      <c r="N977" s="153">
        <f t="shared" si="52"/>
        <v>0</v>
      </c>
      <c r="O977" s="154">
        <f t="shared" si="53"/>
        <v>6</v>
      </c>
      <c r="P977" s="180">
        <v>23.5</v>
      </c>
    </row>
    <row r="978" spans="1:16" x14ac:dyDescent="0.25">
      <c r="A978" s="862"/>
      <c r="B978" s="862"/>
      <c r="C978" s="100" t="s">
        <v>1650</v>
      </c>
      <c r="D978" s="180" t="s">
        <v>37</v>
      </c>
      <c r="E978" s="183"/>
      <c r="F978" s="180"/>
      <c r="G978" s="183"/>
      <c r="H978" s="96">
        <v>10</v>
      </c>
      <c r="I978" s="155">
        <f t="shared" si="47"/>
        <v>10</v>
      </c>
      <c r="J978" s="183"/>
      <c r="K978" s="183"/>
      <c r="L978" s="183"/>
      <c r="M978" s="183"/>
      <c r="N978" s="153">
        <f t="shared" si="52"/>
        <v>0</v>
      </c>
      <c r="O978" s="154">
        <f t="shared" si="53"/>
        <v>10</v>
      </c>
      <c r="P978" s="180">
        <v>28.5</v>
      </c>
    </row>
    <row r="979" spans="1:16" x14ac:dyDescent="0.25">
      <c r="A979" s="862"/>
      <c r="B979" s="862"/>
      <c r="C979" s="100" t="s">
        <v>1651</v>
      </c>
      <c r="D979" s="180" t="s">
        <v>37</v>
      </c>
      <c r="E979" s="183"/>
      <c r="F979" s="180"/>
      <c r="G979" s="183"/>
      <c r="H979" s="96">
        <v>200</v>
      </c>
      <c r="I979" s="155">
        <f t="shared" si="47"/>
        <v>200</v>
      </c>
      <c r="J979" s="183"/>
      <c r="K979" s="183"/>
      <c r="L979" s="183"/>
      <c r="M979" s="183"/>
      <c r="N979" s="153">
        <f t="shared" si="52"/>
        <v>0</v>
      </c>
      <c r="O979" s="154">
        <f t="shared" si="53"/>
        <v>200</v>
      </c>
      <c r="P979" s="180">
        <v>30</v>
      </c>
    </row>
    <row r="980" spans="1:16" x14ac:dyDescent="0.25">
      <c r="A980" s="862"/>
      <c r="B980" s="862"/>
      <c r="C980" s="100" t="s">
        <v>1652</v>
      </c>
      <c r="D980" s="180" t="s">
        <v>37</v>
      </c>
      <c r="E980" s="183"/>
      <c r="F980" s="180"/>
      <c r="G980" s="183"/>
      <c r="H980" s="96">
        <v>70</v>
      </c>
      <c r="I980" s="155">
        <f t="shared" si="47"/>
        <v>70</v>
      </c>
      <c r="J980" s="183"/>
      <c r="K980" s="183"/>
      <c r="L980" s="183"/>
      <c r="M980" s="183"/>
      <c r="N980" s="153">
        <f t="shared" si="52"/>
        <v>0</v>
      </c>
      <c r="O980" s="154">
        <f t="shared" si="53"/>
        <v>70</v>
      </c>
      <c r="P980" s="180">
        <v>20.5</v>
      </c>
    </row>
    <row r="981" spans="1:16" x14ac:dyDescent="0.25">
      <c r="A981" s="863"/>
      <c r="B981" s="863"/>
      <c r="C981" s="100" t="s">
        <v>870</v>
      </c>
      <c r="D981" s="180" t="s">
        <v>37</v>
      </c>
      <c r="E981" s="183"/>
      <c r="F981" s="180"/>
      <c r="G981" s="183"/>
      <c r="H981" s="96">
        <v>10</v>
      </c>
      <c r="I981" s="155">
        <f>SUM(E981:H981)</f>
        <v>10</v>
      </c>
      <c r="J981" s="183"/>
      <c r="K981" s="183"/>
      <c r="L981" s="183"/>
      <c r="M981" s="183"/>
      <c r="N981" s="153">
        <f t="shared" si="52"/>
        <v>0</v>
      </c>
      <c r="O981" s="154">
        <f t="shared" si="53"/>
        <v>10</v>
      </c>
      <c r="P981" s="180">
        <v>48.5</v>
      </c>
    </row>
    <row r="982" spans="1:16" ht="30" x14ac:dyDescent="0.25">
      <c r="A982" s="176">
        <v>64</v>
      </c>
      <c r="B982" s="168" t="s">
        <v>29</v>
      </c>
      <c r="C982" s="93" t="s">
        <v>518</v>
      </c>
      <c r="D982" s="180" t="s">
        <v>37</v>
      </c>
      <c r="E982" s="255"/>
      <c r="F982" s="180"/>
      <c r="G982" s="180">
        <v>16</v>
      </c>
      <c r="H982" s="180"/>
      <c r="I982" s="155">
        <f>SUM(E982:H982)</f>
        <v>16</v>
      </c>
      <c r="J982" s="180"/>
      <c r="K982" s="180"/>
      <c r="L982" s="180">
        <v>9</v>
      </c>
      <c r="M982" s="180"/>
      <c r="N982" s="153">
        <f t="shared" si="52"/>
        <v>9</v>
      </c>
      <c r="O982" s="154">
        <f t="shared" si="53"/>
        <v>25</v>
      </c>
      <c r="P982" s="180">
        <v>1037</v>
      </c>
    </row>
    <row r="983" spans="1:16" ht="30" x14ac:dyDescent="0.25">
      <c r="A983" s="861">
        <v>65</v>
      </c>
      <c r="B983" s="864" t="s">
        <v>1637</v>
      </c>
      <c r="C983" s="97" t="s">
        <v>79</v>
      </c>
      <c r="D983" s="180" t="s">
        <v>37</v>
      </c>
      <c r="E983" s="183"/>
      <c r="F983" s="183">
        <v>4</v>
      </c>
      <c r="G983" s="183"/>
      <c r="H983" s="183"/>
      <c r="I983" s="155">
        <f t="shared" ref="I983:I1001" si="54">SUM(E983:H983)</f>
        <v>4</v>
      </c>
      <c r="J983" s="183"/>
      <c r="K983" s="183"/>
      <c r="L983" s="183"/>
      <c r="M983" s="183"/>
      <c r="N983" s="153">
        <f t="shared" si="52"/>
        <v>0</v>
      </c>
      <c r="O983" s="154">
        <f t="shared" si="53"/>
        <v>4</v>
      </c>
      <c r="P983" s="180">
        <v>60</v>
      </c>
    </row>
    <row r="984" spans="1:16" ht="38.25" customHeight="1" x14ac:dyDescent="0.25">
      <c r="A984" s="863"/>
      <c r="B984" s="866"/>
      <c r="C984" s="100" t="s">
        <v>519</v>
      </c>
      <c r="D984" s="180" t="s">
        <v>37</v>
      </c>
      <c r="E984" s="183"/>
      <c r="F984" s="183"/>
      <c r="G984" s="183">
        <v>8</v>
      </c>
      <c r="H984" s="183"/>
      <c r="I984" s="155">
        <f t="shared" si="54"/>
        <v>8</v>
      </c>
      <c r="J984" s="183"/>
      <c r="K984" s="183"/>
      <c r="L984" s="183"/>
      <c r="M984" s="183"/>
      <c r="N984" s="153">
        <f t="shared" si="52"/>
        <v>0</v>
      </c>
      <c r="O984" s="154">
        <f t="shared" si="53"/>
        <v>8</v>
      </c>
      <c r="P984" s="180">
        <v>60</v>
      </c>
    </row>
    <row r="985" spans="1:16" x14ac:dyDescent="0.25">
      <c r="A985" s="244">
        <v>66</v>
      </c>
      <c r="B985" s="244" t="s">
        <v>30</v>
      </c>
      <c r="C985" s="93"/>
      <c r="D985" s="180" t="s">
        <v>1638</v>
      </c>
      <c r="E985" s="183"/>
      <c r="F985" s="183"/>
      <c r="G985" s="183"/>
      <c r="H985" s="183"/>
      <c r="I985" s="155">
        <f t="shared" si="54"/>
        <v>0</v>
      </c>
      <c r="J985" s="183"/>
      <c r="K985" s="183"/>
      <c r="L985" s="183"/>
      <c r="M985" s="183"/>
      <c r="N985" s="153">
        <f t="shared" si="52"/>
        <v>0</v>
      </c>
      <c r="O985" s="154">
        <f t="shared" si="53"/>
        <v>0</v>
      </c>
      <c r="P985" s="180">
        <v>9000</v>
      </c>
    </row>
    <row r="986" spans="1:16" x14ac:dyDescent="0.25">
      <c r="A986" s="861">
        <v>67</v>
      </c>
      <c r="B986" s="864" t="s">
        <v>1639</v>
      </c>
      <c r="C986" s="93" t="s">
        <v>133</v>
      </c>
      <c r="D986" s="180" t="s">
        <v>37</v>
      </c>
      <c r="E986" s="183"/>
      <c r="F986" s="180" t="e">
        <f>SUM(#REF!:#REF!)</f>
        <v>#REF!</v>
      </c>
      <c r="G986" s="183"/>
      <c r="H986" s="183"/>
      <c r="I986" s="155" t="e">
        <f t="shared" si="54"/>
        <v>#REF!</v>
      </c>
      <c r="J986" s="183"/>
      <c r="K986" s="183"/>
      <c r="L986" s="183"/>
      <c r="M986" s="183"/>
      <c r="N986" s="153">
        <f t="shared" si="52"/>
        <v>0</v>
      </c>
      <c r="O986" s="154" t="e">
        <f t="shared" si="53"/>
        <v>#REF!</v>
      </c>
      <c r="P986" s="180">
        <v>55</v>
      </c>
    </row>
    <row r="987" spans="1:16" x14ac:dyDescent="0.25">
      <c r="A987" s="862"/>
      <c r="B987" s="865"/>
      <c r="C987" s="93" t="s">
        <v>134</v>
      </c>
      <c r="D987" s="180" t="s">
        <v>37</v>
      </c>
      <c r="E987" s="183"/>
      <c r="F987" s="180" t="e">
        <f>SUM(#REF!:#REF!)</f>
        <v>#REF!</v>
      </c>
      <c r="G987" s="183"/>
      <c r="H987" s="183"/>
      <c r="I987" s="155" t="e">
        <f t="shared" si="54"/>
        <v>#REF!</v>
      </c>
      <c r="J987" s="183"/>
      <c r="K987" s="183"/>
      <c r="L987" s="183"/>
      <c r="M987" s="183"/>
      <c r="N987" s="153">
        <f t="shared" si="52"/>
        <v>0</v>
      </c>
      <c r="O987" s="154" t="e">
        <f t="shared" si="53"/>
        <v>#REF!</v>
      </c>
      <c r="P987" s="180">
        <v>60</v>
      </c>
    </row>
    <row r="988" spans="1:16" x14ac:dyDescent="0.25">
      <c r="A988" s="862"/>
      <c r="B988" s="865"/>
      <c r="C988" s="93" t="s">
        <v>135</v>
      </c>
      <c r="D988" s="180" t="s">
        <v>37</v>
      </c>
      <c r="E988" s="183"/>
      <c r="F988" s="180" t="e">
        <f>SUM(#REF!:#REF!)</f>
        <v>#REF!</v>
      </c>
      <c r="G988" s="183"/>
      <c r="H988" s="183"/>
      <c r="I988" s="155" t="e">
        <f t="shared" si="54"/>
        <v>#REF!</v>
      </c>
      <c r="J988" s="183"/>
      <c r="K988" s="183"/>
      <c r="L988" s="183"/>
      <c r="M988" s="183"/>
      <c r="N988" s="153">
        <f t="shared" si="52"/>
        <v>0</v>
      </c>
      <c r="O988" s="154" t="e">
        <f t="shared" si="53"/>
        <v>#REF!</v>
      </c>
      <c r="P988" s="180">
        <v>45</v>
      </c>
    </row>
    <row r="989" spans="1:16" x14ac:dyDescent="0.25">
      <c r="A989" s="862"/>
      <c r="B989" s="865"/>
      <c r="C989" s="93" t="s">
        <v>136</v>
      </c>
      <c r="D989" s="180" t="s">
        <v>37</v>
      </c>
      <c r="E989" s="183"/>
      <c r="F989" s="180" t="e">
        <f>SUM(#REF!:#REF!)</f>
        <v>#REF!</v>
      </c>
      <c r="G989" s="183"/>
      <c r="H989" s="183"/>
      <c r="I989" s="155" t="e">
        <f t="shared" si="54"/>
        <v>#REF!</v>
      </c>
      <c r="J989" s="183"/>
      <c r="K989" s="183"/>
      <c r="L989" s="183"/>
      <c r="M989" s="183"/>
      <c r="N989" s="153">
        <f t="shared" si="52"/>
        <v>0</v>
      </c>
      <c r="O989" s="154" t="e">
        <f t="shared" si="53"/>
        <v>#REF!</v>
      </c>
      <c r="P989" s="180">
        <v>45</v>
      </c>
    </row>
    <row r="990" spans="1:16" x14ac:dyDescent="0.25">
      <c r="A990" s="862"/>
      <c r="B990" s="865"/>
      <c r="C990" s="93" t="s">
        <v>137</v>
      </c>
      <c r="D990" s="180" t="s">
        <v>37</v>
      </c>
      <c r="E990" s="183"/>
      <c r="F990" s="180" t="e">
        <f>SUM(#REF!:#REF!)</f>
        <v>#REF!</v>
      </c>
      <c r="G990" s="183"/>
      <c r="H990" s="183"/>
      <c r="I990" s="155" t="e">
        <f t="shared" si="54"/>
        <v>#REF!</v>
      </c>
      <c r="J990" s="183"/>
      <c r="K990" s="183"/>
      <c r="L990" s="183"/>
      <c r="M990" s="183"/>
      <c r="N990" s="153">
        <f t="shared" si="52"/>
        <v>0</v>
      </c>
      <c r="O990" s="154" t="e">
        <f t="shared" si="53"/>
        <v>#REF!</v>
      </c>
      <c r="P990" s="180">
        <v>55</v>
      </c>
    </row>
    <row r="991" spans="1:16" x14ac:dyDescent="0.25">
      <c r="A991" s="862"/>
      <c r="B991" s="865"/>
      <c r="C991" s="93" t="s">
        <v>138</v>
      </c>
      <c r="D991" s="180" t="s">
        <v>37</v>
      </c>
      <c r="E991" s="183"/>
      <c r="F991" s="180" t="e">
        <f>SUM(#REF!:#REF!)</f>
        <v>#REF!</v>
      </c>
      <c r="G991" s="183"/>
      <c r="H991" s="183"/>
      <c r="I991" s="155" t="e">
        <f t="shared" si="54"/>
        <v>#REF!</v>
      </c>
      <c r="J991" s="183"/>
      <c r="K991" s="183"/>
      <c r="L991" s="183"/>
      <c r="M991" s="183"/>
      <c r="N991" s="153">
        <f t="shared" si="52"/>
        <v>0</v>
      </c>
      <c r="O991" s="154" t="e">
        <f t="shared" si="53"/>
        <v>#REF!</v>
      </c>
      <c r="P991" s="180">
        <v>55</v>
      </c>
    </row>
    <row r="992" spans="1:16" x14ac:dyDescent="0.25">
      <c r="A992" s="862"/>
      <c r="B992" s="865"/>
      <c r="C992" s="93" t="s">
        <v>139</v>
      </c>
      <c r="D992" s="180" t="s">
        <v>37</v>
      </c>
      <c r="E992" s="183"/>
      <c r="F992" s="180" t="e">
        <f>SUM(#REF!:#REF!)</f>
        <v>#REF!</v>
      </c>
      <c r="G992" s="183"/>
      <c r="H992" s="183"/>
      <c r="I992" s="155" t="e">
        <f t="shared" si="54"/>
        <v>#REF!</v>
      </c>
      <c r="J992" s="183"/>
      <c r="K992" s="183"/>
      <c r="L992" s="183"/>
      <c r="M992" s="183"/>
      <c r="N992" s="153">
        <f t="shared" si="52"/>
        <v>0</v>
      </c>
      <c r="O992" s="154" t="e">
        <f t="shared" si="53"/>
        <v>#REF!</v>
      </c>
      <c r="P992" s="180">
        <v>35</v>
      </c>
    </row>
    <row r="993" spans="1:16" x14ac:dyDescent="0.25">
      <c r="A993" s="862"/>
      <c r="B993" s="865"/>
      <c r="C993" s="93" t="s">
        <v>140</v>
      </c>
      <c r="D993" s="180" t="s">
        <v>37</v>
      </c>
      <c r="E993" s="183"/>
      <c r="F993" s="180" t="e">
        <f>SUM(#REF!:#REF!)</f>
        <v>#REF!</v>
      </c>
      <c r="G993" s="183"/>
      <c r="H993" s="183"/>
      <c r="I993" s="155" t="e">
        <f t="shared" si="54"/>
        <v>#REF!</v>
      </c>
      <c r="J993" s="183"/>
      <c r="K993" s="183"/>
      <c r="L993" s="183"/>
      <c r="M993" s="183"/>
      <c r="N993" s="153">
        <f t="shared" si="52"/>
        <v>0</v>
      </c>
      <c r="O993" s="154" t="e">
        <f t="shared" si="53"/>
        <v>#REF!</v>
      </c>
      <c r="P993" s="180">
        <v>60</v>
      </c>
    </row>
    <row r="994" spans="1:16" x14ac:dyDescent="0.25">
      <c r="A994" s="862"/>
      <c r="B994" s="865"/>
      <c r="C994" s="93" t="s">
        <v>141</v>
      </c>
      <c r="D994" s="180" t="s">
        <v>37</v>
      </c>
      <c r="E994" s="183"/>
      <c r="F994" s="180" t="e">
        <f>SUM(#REF!:#REF!)</f>
        <v>#REF!</v>
      </c>
      <c r="G994" s="183"/>
      <c r="H994" s="183"/>
      <c r="I994" s="155" t="e">
        <f t="shared" si="54"/>
        <v>#REF!</v>
      </c>
      <c r="J994" s="183"/>
      <c r="K994" s="183"/>
      <c r="L994" s="183"/>
      <c r="M994" s="183"/>
      <c r="N994" s="153">
        <f t="shared" si="52"/>
        <v>0</v>
      </c>
      <c r="O994" s="154" t="e">
        <f t="shared" si="53"/>
        <v>#REF!</v>
      </c>
      <c r="P994" s="180">
        <v>55</v>
      </c>
    </row>
    <row r="995" spans="1:16" x14ac:dyDescent="0.25">
      <c r="A995" s="862"/>
      <c r="B995" s="865"/>
      <c r="C995" s="93" t="s">
        <v>142</v>
      </c>
      <c r="D995" s="180" t="s">
        <v>37</v>
      </c>
      <c r="E995" s="183"/>
      <c r="F995" s="180" t="e">
        <f>SUM(#REF!:#REF!)</f>
        <v>#REF!</v>
      </c>
      <c r="G995" s="183"/>
      <c r="H995" s="183"/>
      <c r="I995" s="155" t="e">
        <f t="shared" si="54"/>
        <v>#REF!</v>
      </c>
      <c r="J995" s="183"/>
      <c r="K995" s="183"/>
      <c r="L995" s="183"/>
      <c r="M995" s="183"/>
      <c r="N995" s="153">
        <f t="shared" si="52"/>
        <v>0</v>
      </c>
      <c r="O995" s="154" t="e">
        <f t="shared" si="53"/>
        <v>#REF!</v>
      </c>
      <c r="P995" s="180">
        <v>55</v>
      </c>
    </row>
    <row r="996" spans="1:16" x14ac:dyDescent="0.25">
      <c r="A996" s="862"/>
      <c r="B996" s="865"/>
      <c r="C996" s="93" t="s">
        <v>143</v>
      </c>
      <c r="D996" s="180" t="s">
        <v>78</v>
      </c>
      <c r="E996" s="183"/>
      <c r="F996" s="180" t="e">
        <f>SUM(#REF!:#REF!)</f>
        <v>#REF!</v>
      </c>
      <c r="G996" s="183"/>
      <c r="H996" s="183"/>
      <c r="I996" s="155" t="e">
        <f t="shared" si="54"/>
        <v>#REF!</v>
      </c>
      <c r="J996" s="183"/>
      <c r="K996" s="183"/>
      <c r="L996" s="183"/>
      <c r="M996" s="183"/>
      <c r="N996" s="153">
        <f t="shared" si="52"/>
        <v>0</v>
      </c>
      <c r="O996" s="154" t="e">
        <f t="shared" si="53"/>
        <v>#REF!</v>
      </c>
      <c r="P996" s="180">
        <v>55</v>
      </c>
    </row>
    <row r="997" spans="1:16" x14ac:dyDescent="0.25">
      <c r="A997" s="862"/>
      <c r="B997" s="865"/>
      <c r="C997" s="93" t="s">
        <v>144</v>
      </c>
      <c r="D997" s="180" t="s">
        <v>78</v>
      </c>
      <c r="E997" s="183"/>
      <c r="F997" s="180" t="e">
        <f>SUM(#REF!:#REF!)</f>
        <v>#REF!</v>
      </c>
      <c r="G997" s="183"/>
      <c r="H997" s="183"/>
      <c r="I997" s="155" t="e">
        <f t="shared" si="54"/>
        <v>#REF!</v>
      </c>
      <c r="J997" s="183"/>
      <c r="K997" s="183"/>
      <c r="L997" s="183"/>
      <c r="M997" s="183"/>
      <c r="N997" s="153">
        <f t="shared" si="52"/>
        <v>0</v>
      </c>
      <c r="O997" s="154" t="e">
        <f t="shared" si="53"/>
        <v>#REF!</v>
      </c>
      <c r="P997" s="180">
        <v>35</v>
      </c>
    </row>
    <row r="998" spans="1:16" x14ac:dyDescent="0.25">
      <c r="A998" s="863"/>
      <c r="B998" s="866"/>
      <c r="C998" s="93" t="s">
        <v>145</v>
      </c>
      <c r="D998" s="180" t="s">
        <v>37</v>
      </c>
      <c r="E998" s="183"/>
      <c r="F998" s="180" t="e">
        <f>SUM(#REF!:#REF!)</f>
        <v>#REF!</v>
      </c>
      <c r="G998" s="183"/>
      <c r="H998" s="183"/>
      <c r="I998" s="155" t="e">
        <f t="shared" si="54"/>
        <v>#REF!</v>
      </c>
      <c r="J998" s="183"/>
      <c r="K998" s="183"/>
      <c r="L998" s="183"/>
      <c r="M998" s="183"/>
      <c r="N998" s="153">
        <f t="shared" si="52"/>
        <v>0</v>
      </c>
      <c r="O998" s="154" t="e">
        <f>I1000+N998</f>
        <v>#REF!</v>
      </c>
      <c r="P998" s="180">
        <v>70</v>
      </c>
    </row>
    <row r="999" spans="1:16" ht="30" customHeight="1" x14ac:dyDescent="0.25">
      <c r="A999" s="861">
        <v>68</v>
      </c>
      <c r="B999" s="864" t="s">
        <v>220</v>
      </c>
      <c r="C999" s="97" t="s">
        <v>218</v>
      </c>
      <c r="D999" s="180" t="s">
        <v>37</v>
      </c>
      <c r="E999" s="180"/>
      <c r="F999" s="106" t="e">
        <f>SUM(#REF!)</f>
        <v>#REF!</v>
      </c>
      <c r="G999" s="180"/>
      <c r="H999" s="180">
        <v>360</v>
      </c>
      <c r="I999" s="155" t="e">
        <f t="shared" si="54"/>
        <v>#REF!</v>
      </c>
      <c r="J999" s="183"/>
      <c r="K999" s="183"/>
      <c r="L999" s="183"/>
      <c r="M999" s="183"/>
      <c r="N999" s="153">
        <f t="shared" si="52"/>
        <v>0</v>
      </c>
      <c r="O999" s="154" t="e">
        <f t="shared" ref="O999:O1023" si="55">I1001+N999</f>
        <v>#REF!</v>
      </c>
      <c r="P999" s="180">
        <v>2.69</v>
      </c>
    </row>
    <row r="1000" spans="1:16" x14ac:dyDescent="0.25">
      <c r="A1000" s="862"/>
      <c r="B1000" s="865"/>
      <c r="C1000" s="97" t="s">
        <v>214</v>
      </c>
      <c r="D1000" s="180" t="s">
        <v>37</v>
      </c>
      <c r="E1000" s="180"/>
      <c r="F1000" s="106" t="e">
        <f>SUM(#REF!)</f>
        <v>#REF!</v>
      </c>
      <c r="G1000" s="180"/>
      <c r="H1000" s="180">
        <v>500</v>
      </c>
      <c r="I1000" s="155" t="e">
        <f t="shared" si="54"/>
        <v>#REF!</v>
      </c>
      <c r="J1000" s="183"/>
      <c r="K1000" s="183"/>
      <c r="L1000" s="183"/>
      <c r="M1000" s="183"/>
      <c r="N1000" s="153">
        <f t="shared" si="52"/>
        <v>0</v>
      </c>
      <c r="O1000" s="154" t="e">
        <f t="shared" si="55"/>
        <v>#REF!</v>
      </c>
      <c r="P1000" s="180">
        <v>1.85</v>
      </c>
    </row>
    <row r="1001" spans="1:16" x14ac:dyDescent="0.25">
      <c r="A1001" s="862"/>
      <c r="B1001" s="865"/>
      <c r="C1001" s="97" t="s">
        <v>221</v>
      </c>
      <c r="D1001" s="180" t="s">
        <v>37</v>
      </c>
      <c r="E1001" s="180"/>
      <c r="F1001" s="106" t="e">
        <f>SUM(#REF!)</f>
        <v>#REF!</v>
      </c>
      <c r="G1001" s="180"/>
      <c r="H1001" s="180"/>
      <c r="I1001" s="155" t="e">
        <f t="shared" si="54"/>
        <v>#REF!</v>
      </c>
      <c r="J1001" s="183"/>
      <c r="K1001" s="183"/>
      <c r="L1001" s="183"/>
      <c r="M1001" s="183"/>
      <c r="N1001" s="153">
        <f t="shared" si="52"/>
        <v>0</v>
      </c>
      <c r="O1001" s="154" t="e">
        <f t="shared" si="55"/>
        <v>#REF!</v>
      </c>
      <c r="P1001" s="180">
        <v>3.78</v>
      </c>
    </row>
    <row r="1002" spans="1:16" x14ac:dyDescent="0.25">
      <c r="A1002" s="862"/>
      <c r="B1002" s="865"/>
      <c r="C1002" s="97" t="s">
        <v>219</v>
      </c>
      <c r="D1002" s="180" t="s">
        <v>37</v>
      </c>
      <c r="E1002" s="180"/>
      <c r="F1002" s="106" t="e">
        <f>SUM(#REF!)</f>
        <v>#REF!</v>
      </c>
      <c r="G1002" s="180"/>
      <c r="H1002" s="180"/>
      <c r="I1002" s="155" t="e">
        <f t="shared" ref="I1002:I1036" si="56">SUM(E1000:H1000)</f>
        <v>#REF!</v>
      </c>
      <c r="J1002" s="183"/>
      <c r="K1002" s="183"/>
      <c r="L1002" s="183"/>
      <c r="M1002" s="183"/>
      <c r="N1002" s="153">
        <f t="shared" si="52"/>
        <v>0</v>
      </c>
      <c r="O1002" s="154" t="e">
        <f t="shared" si="55"/>
        <v>#REF!</v>
      </c>
      <c r="P1002" s="180">
        <v>17.79</v>
      </c>
    </row>
    <row r="1003" spans="1:16" x14ac:dyDescent="0.25">
      <c r="A1003" s="862"/>
      <c r="B1003" s="865"/>
      <c r="C1003" s="97" t="s">
        <v>215</v>
      </c>
      <c r="D1003" s="180" t="s">
        <v>37</v>
      </c>
      <c r="E1003" s="180"/>
      <c r="F1003" s="106" t="e">
        <f>SUM(#REF!)</f>
        <v>#REF!</v>
      </c>
      <c r="G1003" s="180"/>
      <c r="H1003" s="180">
        <v>60</v>
      </c>
      <c r="I1003" s="155" t="e">
        <f t="shared" si="56"/>
        <v>#REF!</v>
      </c>
      <c r="J1003" s="183"/>
      <c r="K1003" s="183"/>
      <c r="L1003" s="183"/>
      <c r="M1003" s="183"/>
      <c r="N1003" s="153">
        <f t="shared" si="52"/>
        <v>0</v>
      </c>
      <c r="O1003" s="154" t="e">
        <f t="shared" si="55"/>
        <v>#REF!</v>
      </c>
      <c r="P1003" s="180">
        <v>0.45</v>
      </c>
    </row>
    <row r="1004" spans="1:16" x14ac:dyDescent="0.25">
      <c r="A1004" s="862"/>
      <c r="B1004" s="865"/>
      <c r="C1004" s="97" t="s">
        <v>216</v>
      </c>
      <c r="D1004" s="180" t="s">
        <v>37</v>
      </c>
      <c r="E1004" s="180">
        <v>200</v>
      </c>
      <c r="F1004" s="106" t="e">
        <f>SUM(#REF!)</f>
        <v>#REF!</v>
      </c>
      <c r="G1004" s="180"/>
      <c r="H1004" s="180">
        <v>70</v>
      </c>
      <c r="I1004" s="155" t="e">
        <f t="shared" si="56"/>
        <v>#REF!</v>
      </c>
      <c r="J1004" s="183">
        <v>400</v>
      </c>
      <c r="K1004" s="183"/>
      <c r="L1004" s="183">
        <v>250</v>
      </c>
      <c r="M1004" s="183"/>
      <c r="N1004" s="153">
        <f t="shared" si="52"/>
        <v>650</v>
      </c>
      <c r="O1004" s="154" t="e">
        <f t="shared" si="55"/>
        <v>#REF!</v>
      </c>
      <c r="P1004" s="180">
        <v>3.99</v>
      </c>
    </row>
    <row r="1005" spans="1:16" x14ac:dyDescent="0.25">
      <c r="A1005" s="862"/>
      <c r="B1005" s="865"/>
      <c r="C1005" s="97" t="s">
        <v>581</v>
      </c>
      <c r="D1005" s="180" t="s">
        <v>37</v>
      </c>
      <c r="E1005" s="180">
        <v>200</v>
      </c>
      <c r="F1005" s="106"/>
      <c r="G1005" s="180"/>
      <c r="H1005" s="180"/>
      <c r="I1005" s="155" t="e">
        <f t="shared" si="56"/>
        <v>#REF!</v>
      </c>
      <c r="J1005" s="183">
        <v>400</v>
      </c>
      <c r="K1005" s="183"/>
      <c r="L1005" s="183"/>
      <c r="M1005" s="183"/>
      <c r="N1005" s="153">
        <f t="shared" si="52"/>
        <v>400</v>
      </c>
      <c r="O1005" s="154">
        <f t="shared" si="55"/>
        <v>600</v>
      </c>
      <c r="P1005" s="180">
        <v>3.99</v>
      </c>
    </row>
    <row r="1006" spans="1:16" x14ac:dyDescent="0.25">
      <c r="A1006" s="862"/>
      <c r="B1006" s="865"/>
      <c r="C1006" s="97" t="s">
        <v>626</v>
      </c>
      <c r="D1006" s="180" t="s">
        <v>37</v>
      </c>
      <c r="E1006" s="180"/>
      <c r="F1006" s="106"/>
      <c r="G1006" s="180"/>
      <c r="H1006" s="180">
        <v>100</v>
      </c>
      <c r="I1006" s="155" t="e">
        <f t="shared" si="56"/>
        <v>#REF!</v>
      </c>
      <c r="J1006" s="183"/>
      <c r="K1006" s="183"/>
      <c r="L1006" s="183"/>
      <c r="M1006" s="183"/>
      <c r="N1006" s="153">
        <f t="shared" si="52"/>
        <v>0</v>
      </c>
      <c r="O1006" s="154">
        <f t="shared" si="55"/>
        <v>100</v>
      </c>
      <c r="P1006" s="180">
        <v>2.9</v>
      </c>
    </row>
    <row r="1007" spans="1:16" x14ac:dyDescent="0.25">
      <c r="A1007" s="862"/>
      <c r="B1007" s="865"/>
      <c r="C1007" s="97" t="s">
        <v>627</v>
      </c>
      <c r="D1007" s="180" t="s">
        <v>37</v>
      </c>
      <c r="E1007" s="180"/>
      <c r="F1007" s="106" t="e">
        <f>SUM(#REF!)</f>
        <v>#REF!</v>
      </c>
      <c r="G1007" s="180"/>
      <c r="H1007" s="180">
        <v>180</v>
      </c>
      <c r="I1007" s="155">
        <f t="shared" si="56"/>
        <v>200</v>
      </c>
      <c r="J1007" s="183"/>
      <c r="K1007" s="183"/>
      <c r="L1007" s="183"/>
      <c r="M1007" s="183"/>
      <c r="N1007" s="153">
        <f t="shared" si="52"/>
        <v>0</v>
      </c>
      <c r="O1007" s="154" t="e">
        <f t="shared" si="55"/>
        <v>#REF!</v>
      </c>
      <c r="P1007" s="180">
        <v>1.31</v>
      </c>
    </row>
    <row r="1008" spans="1:16" x14ac:dyDescent="0.25">
      <c r="A1008" s="862"/>
      <c r="B1008" s="865"/>
      <c r="C1008" s="97" t="s">
        <v>628</v>
      </c>
      <c r="D1008" s="180" t="s">
        <v>37</v>
      </c>
      <c r="E1008" s="180"/>
      <c r="F1008" s="106"/>
      <c r="G1008" s="180"/>
      <c r="H1008" s="180">
        <v>10</v>
      </c>
      <c r="I1008" s="155">
        <f t="shared" si="56"/>
        <v>100</v>
      </c>
      <c r="J1008" s="183">
        <v>20</v>
      </c>
      <c r="K1008" s="183"/>
      <c r="L1008" s="183"/>
      <c r="M1008" s="183"/>
      <c r="N1008" s="153">
        <f t="shared" si="52"/>
        <v>20</v>
      </c>
      <c r="O1008" s="154">
        <f t="shared" si="55"/>
        <v>30</v>
      </c>
      <c r="P1008" s="180">
        <v>3.21</v>
      </c>
    </row>
    <row r="1009" spans="1:16" x14ac:dyDescent="0.25">
      <c r="A1009" s="862"/>
      <c r="B1009" s="865"/>
      <c r="C1009" s="97" t="s">
        <v>217</v>
      </c>
      <c r="D1009" s="180" t="s">
        <v>37</v>
      </c>
      <c r="E1009" s="180"/>
      <c r="F1009" s="106" t="e">
        <f>SUM(#REF!)</f>
        <v>#REF!</v>
      </c>
      <c r="G1009" s="180">
        <v>150</v>
      </c>
      <c r="H1009" s="180"/>
      <c r="I1009" s="155" t="e">
        <f t="shared" si="56"/>
        <v>#REF!</v>
      </c>
      <c r="J1009" s="183">
        <v>60</v>
      </c>
      <c r="K1009" s="183"/>
      <c r="L1009" s="183">
        <v>300</v>
      </c>
      <c r="M1009" s="183"/>
      <c r="N1009" s="153">
        <f t="shared" si="52"/>
        <v>360</v>
      </c>
      <c r="O1009" s="154" t="e">
        <f t="shared" si="55"/>
        <v>#REF!</v>
      </c>
      <c r="P1009" s="180">
        <v>3.02</v>
      </c>
    </row>
    <row r="1010" spans="1:16" x14ac:dyDescent="0.25">
      <c r="A1010" s="862"/>
      <c r="B1010" s="865"/>
      <c r="C1010" s="100" t="s">
        <v>486</v>
      </c>
      <c r="D1010" s="180" t="s">
        <v>37</v>
      </c>
      <c r="E1010" s="180"/>
      <c r="F1010" s="106"/>
      <c r="G1010" s="105">
        <v>200</v>
      </c>
      <c r="H1010" s="180">
        <v>70</v>
      </c>
      <c r="I1010" s="155">
        <f t="shared" si="56"/>
        <v>10</v>
      </c>
      <c r="J1010" s="183">
        <v>300</v>
      </c>
      <c r="K1010" s="183"/>
      <c r="L1010" s="183">
        <v>400</v>
      </c>
      <c r="M1010" s="183"/>
      <c r="N1010" s="153">
        <f t="shared" si="52"/>
        <v>700</v>
      </c>
      <c r="O1010" s="154">
        <f t="shared" si="55"/>
        <v>970</v>
      </c>
      <c r="P1010" s="180">
        <v>1.5</v>
      </c>
    </row>
    <row r="1011" spans="1:16" x14ac:dyDescent="0.25">
      <c r="A1011" s="862"/>
      <c r="B1011" s="865"/>
      <c r="C1011" s="100" t="s">
        <v>487</v>
      </c>
      <c r="D1011" s="180" t="s">
        <v>37</v>
      </c>
      <c r="E1011" s="180">
        <v>50</v>
      </c>
      <c r="F1011" s="106"/>
      <c r="G1011" s="105">
        <v>70</v>
      </c>
      <c r="H1011" s="180">
        <v>20</v>
      </c>
      <c r="I1011" s="155" t="e">
        <f t="shared" si="56"/>
        <v>#REF!</v>
      </c>
      <c r="J1011" s="183">
        <v>70</v>
      </c>
      <c r="K1011" s="183"/>
      <c r="L1011" s="183">
        <v>150</v>
      </c>
      <c r="M1011" s="183"/>
      <c r="N1011" s="153">
        <f t="shared" si="52"/>
        <v>220</v>
      </c>
      <c r="O1011" s="154">
        <f t="shared" si="55"/>
        <v>360</v>
      </c>
      <c r="P1011" s="180">
        <v>3.66</v>
      </c>
    </row>
    <row r="1012" spans="1:16" ht="45" x14ac:dyDescent="0.25">
      <c r="A1012" s="862"/>
      <c r="B1012" s="865"/>
      <c r="C1012" s="97" t="s">
        <v>223</v>
      </c>
      <c r="D1012" s="180" t="s">
        <v>37</v>
      </c>
      <c r="E1012" s="180"/>
      <c r="F1012" s="106" t="e">
        <f>SUM(#REF!)</f>
        <v>#REF!</v>
      </c>
      <c r="G1012" s="180"/>
      <c r="H1012" s="180"/>
      <c r="I1012" s="155">
        <f t="shared" si="56"/>
        <v>270</v>
      </c>
      <c r="J1012" s="183"/>
      <c r="K1012" s="183"/>
      <c r="L1012" s="183"/>
      <c r="M1012" s="183"/>
      <c r="N1012" s="153">
        <f t="shared" si="52"/>
        <v>0</v>
      </c>
      <c r="O1012" s="154" t="e">
        <f t="shared" si="55"/>
        <v>#REF!</v>
      </c>
      <c r="P1012" s="180"/>
    </row>
    <row r="1013" spans="1:16" x14ac:dyDescent="0.25">
      <c r="A1013" s="862"/>
      <c r="B1013" s="865"/>
      <c r="C1013" s="97" t="s">
        <v>115</v>
      </c>
      <c r="D1013" s="180" t="s">
        <v>37</v>
      </c>
      <c r="E1013" s="180"/>
      <c r="F1013" s="106" t="e">
        <f>SUM(#REF!)</f>
        <v>#REF!</v>
      </c>
      <c r="G1013" s="180"/>
      <c r="H1013" s="180"/>
      <c r="I1013" s="155">
        <f t="shared" si="56"/>
        <v>140</v>
      </c>
      <c r="J1013" s="183"/>
      <c r="K1013" s="183"/>
      <c r="L1013" s="183"/>
      <c r="M1013" s="183"/>
      <c r="N1013" s="153">
        <f t="shared" si="52"/>
        <v>0</v>
      </c>
      <c r="O1013" s="154" t="e">
        <f t="shared" si="55"/>
        <v>#REF!</v>
      </c>
      <c r="P1013" s="180"/>
    </row>
    <row r="1014" spans="1:16" x14ac:dyDescent="0.25">
      <c r="A1014" s="862"/>
      <c r="B1014" s="865"/>
      <c r="C1014" s="93" t="s">
        <v>113</v>
      </c>
      <c r="D1014" s="180" t="s">
        <v>37</v>
      </c>
      <c r="E1014" s="180"/>
      <c r="F1014" s="106" t="e">
        <f>SUM(#REF!)</f>
        <v>#REF!</v>
      </c>
      <c r="G1014" s="180"/>
      <c r="H1014" s="180"/>
      <c r="I1014" s="155" t="e">
        <f t="shared" si="56"/>
        <v>#REF!</v>
      </c>
      <c r="J1014" s="183"/>
      <c r="K1014" s="183"/>
      <c r="L1014" s="183"/>
      <c r="M1014" s="183"/>
      <c r="N1014" s="153">
        <f t="shared" si="52"/>
        <v>0</v>
      </c>
      <c r="O1014" s="154" t="e">
        <f t="shared" si="55"/>
        <v>#REF!</v>
      </c>
      <c r="P1014" s="180">
        <v>1.5</v>
      </c>
    </row>
    <row r="1015" spans="1:16" x14ac:dyDescent="0.25">
      <c r="A1015" s="862"/>
      <c r="B1015" s="865"/>
      <c r="C1015" s="93" t="s">
        <v>529</v>
      </c>
      <c r="D1015" s="180" t="s">
        <v>37</v>
      </c>
      <c r="E1015" s="180">
        <v>8</v>
      </c>
      <c r="F1015" s="106" t="e">
        <f>SUM(#REF!)</f>
        <v>#REF!</v>
      </c>
      <c r="G1015" s="180">
        <v>20</v>
      </c>
      <c r="H1015" s="180">
        <v>6</v>
      </c>
      <c r="I1015" s="155" t="e">
        <f t="shared" si="56"/>
        <v>#REF!</v>
      </c>
      <c r="J1015" s="183">
        <v>30</v>
      </c>
      <c r="K1015" s="183"/>
      <c r="L1015" s="183">
        <v>40</v>
      </c>
      <c r="M1015" s="183"/>
      <c r="N1015" s="153">
        <f t="shared" si="52"/>
        <v>70</v>
      </c>
      <c r="O1015" s="154" t="e">
        <f t="shared" si="55"/>
        <v>#REF!</v>
      </c>
      <c r="P1015" s="180">
        <v>10.06</v>
      </c>
    </row>
    <row r="1016" spans="1:16" x14ac:dyDescent="0.25">
      <c r="A1016" s="862"/>
      <c r="B1016" s="865"/>
      <c r="C1016" s="93" t="s">
        <v>634</v>
      </c>
      <c r="D1016" s="180" t="s">
        <v>37</v>
      </c>
      <c r="E1016" s="180"/>
      <c r="F1016" s="106" t="e">
        <f>SUM(#REF!)</f>
        <v>#REF!</v>
      </c>
      <c r="G1016" s="180"/>
      <c r="H1016" s="180">
        <v>1</v>
      </c>
      <c r="I1016" s="155" t="e">
        <f t="shared" si="56"/>
        <v>#REF!</v>
      </c>
      <c r="J1016" s="183"/>
      <c r="K1016" s="183"/>
      <c r="L1016" s="183"/>
      <c r="M1016" s="183"/>
      <c r="N1016" s="153">
        <f t="shared" si="52"/>
        <v>0</v>
      </c>
      <c r="O1016" s="154" t="e">
        <f t="shared" si="55"/>
        <v>#REF!</v>
      </c>
      <c r="P1016" s="180">
        <v>62.61</v>
      </c>
    </row>
    <row r="1017" spans="1:16" x14ac:dyDescent="0.25">
      <c r="A1017" s="862"/>
      <c r="B1017" s="865"/>
      <c r="C1017" s="93" t="s">
        <v>530</v>
      </c>
      <c r="D1017" s="180" t="s">
        <v>37</v>
      </c>
      <c r="E1017" s="180">
        <v>80</v>
      </c>
      <c r="F1017" s="106" t="e">
        <f>SUM(#REF!)</f>
        <v>#REF!</v>
      </c>
      <c r="G1017" s="180">
        <v>120</v>
      </c>
      <c r="H1017" s="180"/>
      <c r="I1017" s="155" t="e">
        <f t="shared" si="56"/>
        <v>#REF!</v>
      </c>
      <c r="J1017" s="183">
        <v>200</v>
      </c>
      <c r="K1017" s="183"/>
      <c r="L1017" s="183">
        <v>200</v>
      </c>
      <c r="M1017" s="183"/>
      <c r="N1017" s="153">
        <f t="shared" si="52"/>
        <v>400</v>
      </c>
      <c r="O1017" s="154" t="e">
        <f t="shared" si="55"/>
        <v>#REF!</v>
      </c>
      <c r="P1017" s="180">
        <v>3.63</v>
      </c>
    </row>
    <row r="1018" spans="1:16" x14ac:dyDescent="0.25">
      <c r="A1018" s="862"/>
      <c r="B1018" s="865"/>
      <c r="C1018" s="100" t="s">
        <v>531</v>
      </c>
      <c r="D1018" s="180" t="s">
        <v>37</v>
      </c>
      <c r="E1018" s="180"/>
      <c r="F1018" s="106" t="e">
        <f>SUM(#REF!)</f>
        <v>#REF!</v>
      </c>
      <c r="G1018" s="105">
        <v>5</v>
      </c>
      <c r="H1018" s="180">
        <v>4</v>
      </c>
      <c r="I1018" s="155" t="e">
        <f t="shared" si="56"/>
        <v>#REF!</v>
      </c>
      <c r="J1018" s="183">
        <v>20</v>
      </c>
      <c r="K1018" s="183"/>
      <c r="L1018" s="183">
        <v>20</v>
      </c>
      <c r="M1018" s="183"/>
      <c r="N1018" s="153">
        <f t="shared" si="52"/>
        <v>40</v>
      </c>
      <c r="O1018" s="154" t="e">
        <f t="shared" si="55"/>
        <v>#REF!</v>
      </c>
      <c r="P1018" s="180"/>
    </row>
    <row r="1019" spans="1:16" x14ac:dyDescent="0.25">
      <c r="A1019" s="862"/>
      <c r="B1019" s="865"/>
      <c r="C1019" s="100" t="s">
        <v>635</v>
      </c>
      <c r="D1019" s="180" t="s">
        <v>37</v>
      </c>
      <c r="E1019" s="180"/>
      <c r="F1019" s="106" t="e">
        <f>SUM(#REF!)</f>
        <v>#REF!</v>
      </c>
      <c r="G1019" s="105"/>
      <c r="H1019" s="180">
        <v>3</v>
      </c>
      <c r="I1019" s="155" t="e">
        <f t="shared" si="56"/>
        <v>#REF!</v>
      </c>
      <c r="J1019" s="183">
        <v>5</v>
      </c>
      <c r="K1019" s="183"/>
      <c r="L1019" s="183"/>
      <c r="M1019" s="183"/>
      <c r="N1019" s="153">
        <f t="shared" si="52"/>
        <v>5</v>
      </c>
      <c r="O1019" s="154" t="e">
        <f t="shared" si="55"/>
        <v>#REF!</v>
      </c>
      <c r="P1019" s="180">
        <v>11.37</v>
      </c>
    </row>
    <row r="1020" spans="1:16" x14ac:dyDescent="0.25">
      <c r="A1020" s="862"/>
      <c r="B1020" s="865"/>
      <c r="C1020" s="100" t="s">
        <v>629</v>
      </c>
      <c r="D1020" s="180" t="s">
        <v>37</v>
      </c>
      <c r="E1020" s="180"/>
      <c r="F1020" s="106" t="e">
        <f>SUM(#REF!)</f>
        <v>#REF!</v>
      </c>
      <c r="G1020" s="105"/>
      <c r="H1020" s="180">
        <v>5</v>
      </c>
      <c r="I1020" s="155" t="e">
        <f t="shared" si="56"/>
        <v>#REF!</v>
      </c>
      <c r="J1020" s="183"/>
      <c r="K1020" s="183"/>
      <c r="L1020" s="183"/>
      <c r="M1020" s="183"/>
      <c r="N1020" s="153">
        <f t="shared" si="52"/>
        <v>0</v>
      </c>
      <c r="O1020" s="154" t="e">
        <f t="shared" si="55"/>
        <v>#REF!</v>
      </c>
      <c r="P1020" s="180">
        <v>3.8</v>
      </c>
    </row>
    <row r="1021" spans="1:16" x14ac:dyDescent="0.25">
      <c r="A1021" s="862"/>
      <c r="B1021" s="865"/>
      <c r="C1021" s="100" t="s">
        <v>632</v>
      </c>
      <c r="D1021" s="180" t="s">
        <v>37</v>
      </c>
      <c r="E1021" s="180"/>
      <c r="F1021" s="183"/>
      <c r="G1021" s="105"/>
      <c r="H1021" s="180">
        <v>20</v>
      </c>
      <c r="I1021" s="155" t="e">
        <f t="shared" si="56"/>
        <v>#REF!</v>
      </c>
      <c r="J1021" s="183">
        <v>30</v>
      </c>
      <c r="K1021" s="183"/>
      <c r="L1021" s="183"/>
      <c r="M1021" s="183"/>
      <c r="N1021" s="153">
        <f t="shared" si="52"/>
        <v>30</v>
      </c>
      <c r="O1021" s="154">
        <f t="shared" si="55"/>
        <v>50</v>
      </c>
      <c r="P1021" s="180">
        <v>8.1999999999999993</v>
      </c>
    </row>
    <row r="1022" spans="1:16" x14ac:dyDescent="0.25">
      <c r="A1022" s="862"/>
      <c r="B1022" s="865"/>
      <c r="C1022" s="100" t="s">
        <v>631</v>
      </c>
      <c r="D1022" s="180" t="s">
        <v>37</v>
      </c>
      <c r="E1022" s="180"/>
      <c r="F1022" s="183"/>
      <c r="G1022" s="105"/>
      <c r="H1022" s="180">
        <v>30</v>
      </c>
      <c r="I1022" s="155" t="e">
        <f t="shared" si="56"/>
        <v>#REF!</v>
      </c>
      <c r="J1022" s="183"/>
      <c r="K1022" s="183"/>
      <c r="L1022" s="183"/>
      <c r="M1022" s="183"/>
      <c r="N1022" s="153">
        <f t="shared" si="52"/>
        <v>0</v>
      </c>
      <c r="O1022" s="154">
        <f t="shared" si="55"/>
        <v>30</v>
      </c>
      <c r="P1022" s="180">
        <v>3.06</v>
      </c>
    </row>
    <row r="1023" spans="1:16" x14ac:dyDescent="0.25">
      <c r="A1023" s="862"/>
      <c r="B1023" s="865"/>
      <c r="C1023" s="100" t="s">
        <v>633</v>
      </c>
      <c r="D1023" s="180" t="s">
        <v>37</v>
      </c>
      <c r="E1023" s="183"/>
      <c r="F1023" s="183"/>
      <c r="G1023" s="105"/>
      <c r="H1023" s="180">
        <v>20</v>
      </c>
      <c r="I1023" s="155">
        <f t="shared" si="56"/>
        <v>20</v>
      </c>
      <c r="J1023" s="183"/>
      <c r="K1023" s="183"/>
      <c r="L1023" s="183"/>
      <c r="M1023" s="183"/>
      <c r="N1023" s="153">
        <f t="shared" si="52"/>
        <v>0</v>
      </c>
      <c r="O1023" s="154">
        <f t="shared" si="55"/>
        <v>20</v>
      </c>
      <c r="P1023" s="180">
        <v>11</v>
      </c>
    </row>
    <row r="1024" spans="1:16" x14ac:dyDescent="0.25">
      <c r="A1024" s="862"/>
      <c r="B1024" s="865"/>
      <c r="C1024" s="100" t="s">
        <v>630</v>
      </c>
      <c r="D1024" s="180" t="s">
        <v>37</v>
      </c>
      <c r="E1024" s="183"/>
      <c r="F1024" s="183"/>
      <c r="G1024" s="105"/>
      <c r="H1024" s="180">
        <v>2</v>
      </c>
      <c r="I1024" s="155">
        <f t="shared" si="56"/>
        <v>30</v>
      </c>
      <c r="J1024" s="183"/>
      <c r="K1024" s="183"/>
      <c r="L1024" s="183"/>
      <c r="M1024" s="183"/>
      <c r="N1024" s="153">
        <f t="shared" si="52"/>
        <v>0</v>
      </c>
      <c r="O1024" s="154">
        <f t="shared" ref="O1024:O1036" si="57">I1067+N1024</f>
        <v>0</v>
      </c>
      <c r="P1024" s="180">
        <v>65</v>
      </c>
    </row>
    <row r="1025" spans="1:16" x14ac:dyDescent="0.25">
      <c r="A1025" s="863"/>
      <c r="B1025" s="866"/>
      <c r="C1025" s="100" t="s">
        <v>532</v>
      </c>
      <c r="D1025" s="180" t="s">
        <v>37</v>
      </c>
      <c r="E1025" s="183"/>
      <c r="F1025" s="183"/>
      <c r="G1025" s="105">
        <v>10</v>
      </c>
      <c r="H1025" s="180"/>
      <c r="I1025" s="155">
        <f t="shared" si="56"/>
        <v>20</v>
      </c>
      <c r="J1025" s="183"/>
      <c r="K1025" s="183"/>
      <c r="L1025" s="183">
        <v>20</v>
      </c>
      <c r="M1025" s="183"/>
      <c r="N1025" s="153">
        <f t="shared" si="52"/>
        <v>20</v>
      </c>
      <c r="O1025" s="154">
        <f t="shared" si="57"/>
        <v>44</v>
      </c>
      <c r="P1025" s="180">
        <v>3.6</v>
      </c>
    </row>
    <row r="1026" spans="1:16" x14ac:dyDescent="0.25">
      <c r="A1026" s="861">
        <v>69</v>
      </c>
      <c r="B1026" s="864" t="s">
        <v>1640</v>
      </c>
      <c r="C1026" s="97" t="s">
        <v>179</v>
      </c>
      <c r="D1026" s="180" t="s">
        <v>37</v>
      </c>
      <c r="E1026" s="183"/>
      <c r="F1026" s="183">
        <v>60</v>
      </c>
      <c r="G1026" s="180"/>
      <c r="H1026" s="180"/>
      <c r="I1026" s="155">
        <f t="shared" si="56"/>
        <v>2</v>
      </c>
      <c r="J1026" s="183">
        <v>100</v>
      </c>
      <c r="K1026" s="183"/>
      <c r="L1026" s="183">
        <v>30</v>
      </c>
      <c r="M1026" s="183"/>
      <c r="N1026" s="153">
        <f t="shared" si="52"/>
        <v>130</v>
      </c>
      <c r="O1026" s="154">
        <f t="shared" si="57"/>
        <v>154</v>
      </c>
      <c r="P1026" s="180">
        <v>0.88</v>
      </c>
    </row>
    <row r="1027" spans="1:16" x14ac:dyDescent="0.25">
      <c r="A1027" s="862"/>
      <c r="B1027" s="865"/>
      <c r="C1027" s="97" t="s">
        <v>180</v>
      </c>
      <c r="D1027" s="180" t="s">
        <v>37</v>
      </c>
      <c r="E1027" s="183"/>
      <c r="F1027" s="183">
        <v>60</v>
      </c>
      <c r="G1027" s="180"/>
      <c r="H1027" s="180"/>
      <c r="I1027" s="155">
        <f t="shared" si="56"/>
        <v>10</v>
      </c>
      <c r="J1027" s="183">
        <v>100</v>
      </c>
      <c r="K1027" s="183"/>
      <c r="L1027" s="183">
        <v>30</v>
      </c>
      <c r="M1027" s="183"/>
      <c r="N1027" s="153">
        <f t="shared" si="52"/>
        <v>130</v>
      </c>
      <c r="O1027" s="154" t="e">
        <f t="shared" si="57"/>
        <v>#REF!</v>
      </c>
      <c r="P1027" s="180">
        <v>1.65</v>
      </c>
    </row>
    <row r="1028" spans="1:16" x14ac:dyDescent="0.25">
      <c r="A1028" s="862"/>
      <c r="B1028" s="865"/>
      <c r="C1028" s="97" t="s">
        <v>181</v>
      </c>
      <c r="D1028" s="180" t="s">
        <v>37</v>
      </c>
      <c r="E1028" s="183"/>
      <c r="F1028" s="183">
        <v>60</v>
      </c>
      <c r="G1028" s="180"/>
      <c r="H1028" s="180"/>
      <c r="I1028" s="155">
        <f t="shared" si="56"/>
        <v>60</v>
      </c>
      <c r="J1028" s="183">
        <v>100</v>
      </c>
      <c r="K1028" s="183"/>
      <c r="L1028" s="183">
        <v>30</v>
      </c>
      <c r="M1028" s="183"/>
      <c r="N1028" s="153">
        <f t="shared" si="52"/>
        <v>130</v>
      </c>
      <c r="O1028" s="154" t="e">
        <f t="shared" si="57"/>
        <v>#REF!</v>
      </c>
      <c r="P1028" s="180">
        <v>0.67400000000000004</v>
      </c>
    </row>
    <row r="1029" spans="1:16" x14ac:dyDescent="0.25">
      <c r="A1029" s="862"/>
      <c r="B1029" s="865"/>
      <c r="C1029" s="97" t="s">
        <v>182</v>
      </c>
      <c r="D1029" s="180" t="s">
        <v>37</v>
      </c>
      <c r="E1029" s="183"/>
      <c r="F1029" s="183">
        <v>60</v>
      </c>
      <c r="G1029" s="180"/>
      <c r="H1029" s="180"/>
      <c r="I1029" s="155">
        <f t="shared" si="56"/>
        <v>60</v>
      </c>
      <c r="J1029" s="183">
        <v>100</v>
      </c>
      <c r="K1029" s="183"/>
      <c r="L1029" s="183">
        <v>30</v>
      </c>
      <c r="M1029" s="183"/>
      <c r="N1029" s="153">
        <f t="shared" si="52"/>
        <v>130</v>
      </c>
      <c r="O1029" s="154" t="e">
        <f t="shared" si="57"/>
        <v>#REF!</v>
      </c>
      <c r="P1029" s="180">
        <v>1.47</v>
      </c>
    </row>
    <row r="1030" spans="1:16" x14ac:dyDescent="0.25">
      <c r="A1030" s="862"/>
      <c r="B1030" s="865"/>
      <c r="C1030" s="97" t="s">
        <v>183</v>
      </c>
      <c r="D1030" s="180" t="s">
        <v>37</v>
      </c>
      <c r="E1030" s="183"/>
      <c r="F1030" s="183">
        <v>60</v>
      </c>
      <c r="G1030" s="180"/>
      <c r="H1030" s="180"/>
      <c r="I1030" s="155">
        <f t="shared" si="56"/>
        <v>60</v>
      </c>
      <c r="J1030" s="183">
        <v>150</v>
      </c>
      <c r="K1030" s="183"/>
      <c r="L1030" s="183">
        <v>30</v>
      </c>
      <c r="M1030" s="183"/>
      <c r="N1030" s="153">
        <f t="shared" si="52"/>
        <v>180</v>
      </c>
      <c r="O1030" s="154" t="e">
        <f t="shared" si="57"/>
        <v>#REF!</v>
      </c>
      <c r="P1030" s="180">
        <v>1.36</v>
      </c>
    </row>
    <row r="1031" spans="1:16" x14ac:dyDescent="0.25">
      <c r="A1031" s="862"/>
      <c r="B1031" s="865"/>
      <c r="C1031" s="100" t="s">
        <v>533</v>
      </c>
      <c r="D1031" s="180" t="s">
        <v>37</v>
      </c>
      <c r="E1031" s="183"/>
      <c r="F1031" s="183"/>
      <c r="G1031" s="180">
        <v>5</v>
      </c>
      <c r="H1031" s="180"/>
      <c r="I1031" s="155">
        <f t="shared" si="56"/>
        <v>60</v>
      </c>
      <c r="J1031" s="183"/>
      <c r="K1031" s="183"/>
      <c r="L1031" s="183">
        <v>10</v>
      </c>
      <c r="M1031" s="183"/>
      <c r="N1031" s="153">
        <f t="shared" si="52"/>
        <v>10</v>
      </c>
      <c r="O1031" s="154" t="e">
        <f t="shared" si="57"/>
        <v>#REF!</v>
      </c>
      <c r="P1031" s="180">
        <v>1.1499999999999999</v>
      </c>
    </row>
    <row r="1032" spans="1:16" x14ac:dyDescent="0.25">
      <c r="A1032" s="862"/>
      <c r="B1032" s="865"/>
      <c r="C1032" s="100" t="s">
        <v>836</v>
      </c>
      <c r="D1032" s="180" t="s">
        <v>37</v>
      </c>
      <c r="E1032" s="183"/>
      <c r="F1032" s="183"/>
      <c r="G1032" s="180">
        <v>80</v>
      </c>
      <c r="H1032" s="180"/>
      <c r="I1032" s="155">
        <f t="shared" si="56"/>
        <v>60</v>
      </c>
      <c r="J1032" s="183">
        <v>50</v>
      </c>
      <c r="K1032" s="183"/>
      <c r="L1032" s="183">
        <v>150</v>
      </c>
      <c r="M1032" s="183"/>
      <c r="N1032" s="153">
        <f t="shared" si="52"/>
        <v>200</v>
      </c>
      <c r="O1032" s="154" t="e">
        <f t="shared" si="57"/>
        <v>#REF!</v>
      </c>
      <c r="P1032" s="152">
        <v>3</v>
      </c>
    </row>
    <row r="1033" spans="1:16" x14ac:dyDescent="0.25">
      <c r="A1033" s="862"/>
      <c r="B1033" s="865"/>
      <c r="C1033" s="100" t="s">
        <v>837</v>
      </c>
      <c r="D1033" s="180" t="s">
        <v>37</v>
      </c>
      <c r="E1033" s="183"/>
      <c r="F1033" s="183"/>
      <c r="G1033" s="180">
        <v>80</v>
      </c>
      <c r="H1033" s="180"/>
      <c r="I1033" s="155">
        <f t="shared" si="56"/>
        <v>5</v>
      </c>
      <c r="J1033" s="183">
        <v>50</v>
      </c>
      <c r="K1033" s="183"/>
      <c r="L1033" s="183">
        <v>150</v>
      </c>
      <c r="M1033" s="183"/>
      <c r="N1033" s="153">
        <f t="shared" si="52"/>
        <v>200</v>
      </c>
      <c r="O1033" s="154">
        <f t="shared" si="57"/>
        <v>215</v>
      </c>
      <c r="P1033" s="152">
        <v>3</v>
      </c>
    </row>
    <row r="1034" spans="1:16" x14ac:dyDescent="0.25">
      <c r="A1034" s="862"/>
      <c r="B1034" s="865"/>
      <c r="C1034" s="100" t="s">
        <v>838</v>
      </c>
      <c r="D1034" s="180" t="s">
        <v>37</v>
      </c>
      <c r="E1034" s="183"/>
      <c r="F1034" s="183"/>
      <c r="G1034" s="180">
        <v>80</v>
      </c>
      <c r="H1034" s="180"/>
      <c r="I1034" s="155">
        <f t="shared" si="56"/>
        <v>80</v>
      </c>
      <c r="J1034" s="183">
        <v>50</v>
      </c>
      <c r="K1034" s="183"/>
      <c r="L1034" s="183">
        <v>150</v>
      </c>
      <c r="M1034" s="183"/>
      <c r="N1034" s="153">
        <f t="shared" si="52"/>
        <v>200</v>
      </c>
      <c r="O1034" s="154">
        <f t="shared" si="57"/>
        <v>212</v>
      </c>
      <c r="P1034" s="152">
        <v>3</v>
      </c>
    </row>
    <row r="1035" spans="1:16" x14ac:dyDescent="0.25">
      <c r="A1035" s="862"/>
      <c r="B1035" s="865"/>
      <c r="C1035" s="256" t="s">
        <v>839</v>
      </c>
      <c r="D1035" s="87" t="s">
        <v>37</v>
      </c>
      <c r="E1035" s="183"/>
      <c r="F1035" s="183"/>
      <c r="G1035" s="87">
        <v>80</v>
      </c>
      <c r="H1035" s="180"/>
      <c r="I1035" s="155">
        <f t="shared" si="56"/>
        <v>80</v>
      </c>
      <c r="J1035" s="183">
        <v>50</v>
      </c>
      <c r="K1035" s="183"/>
      <c r="L1035" s="183">
        <v>150</v>
      </c>
      <c r="M1035" s="183"/>
      <c r="N1035" s="153">
        <f t="shared" si="52"/>
        <v>200</v>
      </c>
      <c r="O1035" s="154">
        <f t="shared" si="57"/>
        <v>206</v>
      </c>
      <c r="P1035" s="257">
        <v>3</v>
      </c>
    </row>
    <row r="1036" spans="1:16" x14ac:dyDescent="0.25">
      <c r="A1036" s="863"/>
      <c r="B1036" s="866"/>
      <c r="C1036" s="100" t="s">
        <v>534</v>
      </c>
      <c r="D1036" s="258" t="s">
        <v>37</v>
      </c>
      <c r="E1036" s="183"/>
      <c r="F1036" s="183"/>
      <c r="G1036" s="105">
        <v>100</v>
      </c>
      <c r="H1036" s="180"/>
      <c r="I1036" s="155">
        <f t="shared" si="56"/>
        <v>80</v>
      </c>
      <c r="J1036" s="183">
        <v>120</v>
      </c>
      <c r="K1036" s="183"/>
      <c r="L1036" s="183">
        <v>450</v>
      </c>
      <c r="M1036" s="183"/>
      <c r="N1036" s="153">
        <f t="shared" si="52"/>
        <v>570</v>
      </c>
      <c r="O1036" s="154">
        <f t="shared" si="57"/>
        <v>570</v>
      </c>
      <c r="P1036" s="180">
        <v>0.95</v>
      </c>
    </row>
    <row r="1037" spans="1:16" ht="60" x14ac:dyDescent="0.25">
      <c r="A1037" s="230">
        <v>70</v>
      </c>
      <c r="B1037" s="259" t="s">
        <v>1455</v>
      </c>
      <c r="C1037" s="100"/>
      <c r="D1037" s="180"/>
      <c r="E1037" s="183"/>
      <c r="F1037" s="183"/>
      <c r="G1037" s="105"/>
      <c r="H1037" s="180"/>
      <c r="I1037" s="155"/>
      <c r="J1037" s="183"/>
      <c r="K1037" s="183"/>
      <c r="L1037" s="183"/>
      <c r="M1037" s="183"/>
      <c r="N1037" s="153"/>
      <c r="O1037" s="154"/>
      <c r="P1037" s="180">
        <v>24100</v>
      </c>
    </row>
    <row r="1038" spans="1:16" ht="60" x14ac:dyDescent="0.25">
      <c r="A1038" s="230">
        <v>71</v>
      </c>
      <c r="B1038" s="259" t="s">
        <v>1456</v>
      </c>
      <c r="C1038" s="100"/>
      <c r="D1038" s="180"/>
      <c r="E1038" s="183"/>
      <c r="F1038" s="183"/>
      <c r="G1038" s="105"/>
      <c r="H1038" s="180"/>
      <c r="I1038" s="155"/>
      <c r="J1038" s="183"/>
      <c r="K1038" s="183"/>
      <c r="L1038" s="183"/>
      <c r="M1038" s="183"/>
      <c r="N1038" s="153"/>
      <c r="O1038" s="154"/>
      <c r="P1038" s="180">
        <v>21800</v>
      </c>
    </row>
    <row r="1039" spans="1:16" x14ac:dyDescent="0.25">
      <c r="A1039" s="861">
        <v>72</v>
      </c>
      <c r="B1039" s="864" t="s">
        <v>1641</v>
      </c>
      <c r="C1039" s="100" t="s">
        <v>620</v>
      </c>
      <c r="D1039" s="180" t="s">
        <v>37</v>
      </c>
      <c r="E1039" s="183"/>
      <c r="F1039" s="183">
        <v>1</v>
      </c>
      <c r="G1039" s="119">
        <v>0</v>
      </c>
      <c r="H1039" s="180"/>
      <c r="I1039" s="155">
        <f t="shared" ref="I1039:I1045" si="58">SUM(E1039:H1039)</f>
        <v>1</v>
      </c>
      <c r="J1039" s="183"/>
      <c r="K1039" s="183"/>
      <c r="L1039" s="183">
        <v>2</v>
      </c>
      <c r="M1039" s="183"/>
      <c r="N1039" s="153">
        <f t="shared" ref="N1039:N1045" si="59">SUM(J1039:M1039)</f>
        <v>2</v>
      </c>
      <c r="O1039" s="154">
        <f t="shared" ref="O1039:O1045" si="60">I1039+N1039</f>
        <v>3</v>
      </c>
      <c r="P1039" s="180">
        <v>81.91</v>
      </c>
    </row>
    <row r="1040" spans="1:16" x14ac:dyDescent="0.25">
      <c r="A1040" s="862"/>
      <c r="B1040" s="865"/>
      <c r="C1040" s="100" t="s">
        <v>621</v>
      </c>
      <c r="D1040" s="180" t="s">
        <v>37</v>
      </c>
      <c r="E1040" s="183"/>
      <c r="F1040" s="183">
        <v>1</v>
      </c>
      <c r="G1040" s="119">
        <v>0</v>
      </c>
      <c r="H1040" s="180"/>
      <c r="I1040" s="155">
        <f t="shared" si="58"/>
        <v>1</v>
      </c>
      <c r="J1040" s="183"/>
      <c r="K1040" s="183"/>
      <c r="L1040" s="183">
        <v>2</v>
      </c>
      <c r="M1040" s="183"/>
      <c r="N1040" s="153">
        <f t="shared" si="59"/>
        <v>2</v>
      </c>
      <c r="O1040" s="154">
        <f t="shared" si="60"/>
        <v>3</v>
      </c>
      <c r="P1040" s="180">
        <v>81.91</v>
      </c>
    </row>
    <row r="1041" spans="1:16" x14ac:dyDescent="0.25">
      <c r="A1041" s="862"/>
      <c r="B1041" s="865"/>
      <c r="C1041" s="100" t="s">
        <v>622</v>
      </c>
      <c r="D1041" s="180" t="s">
        <v>37</v>
      </c>
      <c r="E1041" s="183"/>
      <c r="F1041" s="183"/>
      <c r="G1041" s="119">
        <v>0</v>
      </c>
      <c r="H1041" s="180"/>
      <c r="I1041" s="155">
        <f t="shared" si="58"/>
        <v>0</v>
      </c>
      <c r="J1041" s="183"/>
      <c r="K1041" s="183"/>
      <c r="L1041" s="183"/>
      <c r="M1041" s="183"/>
      <c r="N1041" s="153">
        <f t="shared" si="59"/>
        <v>0</v>
      </c>
      <c r="O1041" s="154">
        <f t="shared" si="60"/>
        <v>0</v>
      </c>
      <c r="P1041" s="180">
        <v>75.95</v>
      </c>
    </row>
    <row r="1042" spans="1:16" x14ac:dyDescent="0.25">
      <c r="A1042" s="862"/>
      <c r="B1042" s="865"/>
      <c r="C1042" s="100" t="s">
        <v>623</v>
      </c>
      <c r="D1042" s="180" t="s">
        <v>37</v>
      </c>
      <c r="E1042" s="183"/>
      <c r="F1042" s="183"/>
      <c r="G1042" s="119">
        <v>0</v>
      </c>
      <c r="H1042" s="180"/>
      <c r="I1042" s="155">
        <f t="shared" si="58"/>
        <v>0</v>
      </c>
      <c r="J1042" s="183"/>
      <c r="K1042" s="183"/>
      <c r="L1042" s="183"/>
      <c r="M1042" s="183"/>
      <c r="N1042" s="153">
        <f t="shared" si="59"/>
        <v>0</v>
      </c>
      <c r="O1042" s="154">
        <f t="shared" si="60"/>
        <v>0</v>
      </c>
      <c r="P1042" s="180">
        <v>75.95</v>
      </c>
    </row>
    <row r="1043" spans="1:16" x14ac:dyDescent="0.25">
      <c r="A1043" s="862"/>
      <c r="B1043" s="865"/>
      <c r="C1043" s="100" t="s">
        <v>624</v>
      </c>
      <c r="D1043" s="180" t="s">
        <v>37</v>
      </c>
      <c r="E1043" s="183"/>
      <c r="F1043" s="183"/>
      <c r="G1043" s="119">
        <v>0</v>
      </c>
      <c r="H1043" s="180"/>
      <c r="I1043" s="155">
        <f t="shared" si="58"/>
        <v>0</v>
      </c>
      <c r="J1043" s="183"/>
      <c r="K1043" s="183"/>
      <c r="L1043" s="183">
        <v>4</v>
      </c>
      <c r="M1043" s="183"/>
      <c r="N1043" s="153">
        <f t="shared" si="59"/>
        <v>4</v>
      </c>
      <c r="O1043" s="154">
        <f t="shared" si="60"/>
        <v>4</v>
      </c>
      <c r="P1043" s="180">
        <v>79.95</v>
      </c>
    </row>
    <row r="1044" spans="1:16" x14ac:dyDescent="0.25">
      <c r="A1044" s="863"/>
      <c r="B1044" s="866"/>
      <c r="C1044" s="100" t="s">
        <v>625</v>
      </c>
      <c r="D1044" s="180" t="s">
        <v>37</v>
      </c>
      <c r="E1044" s="183"/>
      <c r="F1044" s="183"/>
      <c r="G1044" s="119">
        <v>0</v>
      </c>
      <c r="H1044" s="180"/>
      <c r="I1044" s="155">
        <f t="shared" si="58"/>
        <v>0</v>
      </c>
      <c r="J1044" s="183"/>
      <c r="K1044" s="183"/>
      <c r="L1044" s="183">
        <v>4</v>
      </c>
      <c r="M1044" s="183"/>
      <c r="N1044" s="153">
        <f t="shared" si="59"/>
        <v>4</v>
      </c>
      <c r="O1044" s="154">
        <f t="shared" si="60"/>
        <v>4</v>
      </c>
      <c r="P1044" s="180">
        <v>79.95</v>
      </c>
    </row>
    <row r="1045" spans="1:16" x14ac:dyDescent="0.25">
      <c r="A1045" s="861">
        <v>73</v>
      </c>
      <c r="B1045" s="864" t="s">
        <v>537</v>
      </c>
      <c r="C1045" s="100" t="s">
        <v>538</v>
      </c>
      <c r="D1045" s="180" t="s">
        <v>112</v>
      </c>
      <c r="E1045" s="180">
        <v>200</v>
      </c>
      <c r="F1045" s="183"/>
      <c r="G1045" s="105">
        <v>100</v>
      </c>
      <c r="H1045" s="180"/>
      <c r="I1045" s="155">
        <f t="shared" si="58"/>
        <v>300</v>
      </c>
      <c r="J1045" s="183">
        <v>300</v>
      </c>
      <c r="K1045" s="183"/>
      <c r="L1045" s="183">
        <v>300</v>
      </c>
      <c r="M1045" s="183"/>
      <c r="N1045" s="153">
        <f t="shared" si="59"/>
        <v>600</v>
      </c>
      <c r="O1045" s="154">
        <f t="shared" si="60"/>
        <v>900</v>
      </c>
      <c r="P1045" s="180">
        <v>5.69</v>
      </c>
    </row>
    <row r="1046" spans="1:16" x14ac:dyDescent="0.25">
      <c r="A1046" s="862"/>
      <c r="B1046" s="865"/>
      <c r="C1046" s="100" t="s">
        <v>539</v>
      </c>
      <c r="D1046" s="180" t="s">
        <v>112</v>
      </c>
      <c r="E1046" s="180"/>
      <c r="F1046" s="183"/>
      <c r="G1046" s="105">
        <v>50</v>
      </c>
      <c r="H1046" s="180"/>
      <c r="I1046" s="155">
        <f t="shared" ref="I1046:I1113" si="61">SUM(E1046:H1046)</f>
        <v>50</v>
      </c>
      <c r="J1046" s="183"/>
      <c r="K1046" s="183"/>
      <c r="L1046" s="183">
        <v>100</v>
      </c>
      <c r="M1046" s="183"/>
      <c r="N1046" s="153">
        <f t="shared" ref="N1046:N1112" si="62">SUM(J1046:M1046)</f>
        <v>100</v>
      </c>
      <c r="O1046" s="154">
        <f t="shared" ref="O1046:O1112" si="63">I1046+N1046</f>
        <v>150</v>
      </c>
      <c r="P1046" s="180">
        <v>6.68</v>
      </c>
    </row>
    <row r="1047" spans="1:16" x14ac:dyDescent="0.25">
      <c r="A1047" s="862"/>
      <c r="B1047" s="865"/>
      <c r="C1047" s="100" t="s">
        <v>540</v>
      </c>
      <c r="D1047" s="180" t="s">
        <v>112</v>
      </c>
      <c r="E1047" s="180"/>
      <c r="F1047" s="183"/>
      <c r="G1047" s="105">
        <v>200</v>
      </c>
      <c r="H1047" s="180"/>
      <c r="I1047" s="155">
        <f t="shared" si="61"/>
        <v>200</v>
      </c>
      <c r="J1047" s="183"/>
      <c r="K1047" s="183"/>
      <c r="L1047" s="183">
        <v>400</v>
      </c>
      <c r="M1047" s="183"/>
      <c r="N1047" s="153">
        <f t="shared" si="62"/>
        <v>400</v>
      </c>
      <c r="O1047" s="154">
        <f t="shared" si="63"/>
        <v>600</v>
      </c>
      <c r="P1047" s="180">
        <v>4.62</v>
      </c>
    </row>
    <row r="1048" spans="1:16" x14ac:dyDescent="0.25">
      <c r="A1048" s="862"/>
      <c r="B1048" s="865"/>
      <c r="C1048" s="100" t="s">
        <v>541</v>
      </c>
      <c r="D1048" s="180" t="s">
        <v>112</v>
      </c>
      <c r="E1048" s="180"/>
      <c r="F1048" s="183"/>
      <c r="G1048" s="105">
        <v>150</v>
      </c>
      <c r="H1048" s="180"/>
      <c r="I1048" s="155">
        <f t="shared" si="61"/>
        <v>150</v>
      </c>
      <c r="J1048" s="183"/>
      <c r="K1048" s="183"/>
      <c r="L1048" s="183">
        <v>350</v>
      </c>
      <c r="M1048" s="183"/>
      <c r="N1048" s="153">
        <f t="shared" si="62"/>
        <v>350</v>
      </c>
      <c r="O1048" s="154">
        <f t="shared" si="63"/>
        <v>500</v>
      </c>
      <c r="P1048" s="180">
        <v>2.56</v>
      </c>
    </row>
    <row r="1049" spans="1:16" x14ac:dyDescent="0.25">
      <c r="A1049" s="862"/>
      <c r="B1049" s="865"/>
      <c r="C1049" s="100" t="s">
        <v>542</v>
      </c>
      <c r="D1049" s="180" t="s">
        <v>112</v>
      </c>
      <c r="E1049" s="119">
        <v>300</v>
      </c>
      <c r="F1049" s="183"/>
      <c r="G1049" s="124">
        <v>200</v>
      </c>
      <c r="H1049" s="180"/>
      <c r="I1049" s="155">
        <f t="shared" si="61"/>
        <v>500</v>
      </c>
      <c r="J1049" s="183">
        <v>900</v>
      </c>
      <c r="K1049" s="183"/>
      <c r="L1049" s="183">
        <v>500</v>
      </c>
      <c r="M1049" s="183"/>
      <c r="N1049" s="153">
        <f t="shared" si="62"/>
        <v>1400</v>
      </c>
      <c r="O1049" s="154">
        <f t="shared" si="63"/>
        <v>1900</v>
      </c>
      <c r="P1049" s="152">
        <v>3.98</v>
      </c>
    </row>
    <row r="1050" spans="1:16" x14ac:dyDescent="0.25">
      <c r="A1050" s="862"/>
      <c r="B1050" s="865"/>
      <c r="C1050" s="100" t="s">
        <v>543</v>
      </c>
      <c r="D1050" s="180" t="s">
        <v>112</v>
      </c>
      <c r="E1050" s="180"/>
      <c r="F1050" s="183"/>
      <c r="G1050" s="105">
        <v>300</v>
      </c>
      <c r="H1050" s="180"/>
      <c r="I1050" s="155">
        <f t="shared" si="61"/>
        <v>300</v>
      </c>
      <c r="J1050" s="183"/>
      <c r="K1050" s="183"/>
      <c r="L1050" s="183">
        <v>600</v>
      </c>
      <c r="M1050" s="183"/>
      <c r="N1050" s="153">
        <f t="shared" si="62"/>
        <v>600</v>
      </c>
      <c r="O1050" s="154">
        <f t="shared" si="63"/>
        <v>900</v>
      </c>
      <c r="P1050" s="152">
        <v>6.69</v>
      </c>
    </row>
    <row r="1051" spans="1:16" x14ac:dyDescent="0.25">
      <c r="A1051" s="862"/>
      <c r="B1051" s="865"/>
      <c r="C1051" s="100" t="s">
        <v>544</v>
      </c>
      <c r="D1051" s="180" t="s">
        <v>112</v>
      </c>
      <c r="E1051" s="180"/>
      <c r="F1051" s="183"/>
      <c r="G1051" s="105">
        <v>30</v>
      </c>
      <c r="H1051" s="180"/>
      <c r="I1051" s="155">
        <f t="shared" si="61"/>
        <v>30</v>
      </c>
      <c r="J1051" s="183"/>
      <c r="K1051" s="183"/>
      <c r="L1051" s="183">
        <v>80</v>
      </c>
      <c r="M1051" s="183"/>
      <c r="N1051" s="153">
        <f t="shared" si="62"/>
        <v>80</v>
      </c>
      <c r="O1051" s="154">
        <f t="shared" si="63"/>
        <v>110</v>
      </c>
      <c r="P1051" s="152">
        <v>8.18</v>
      </c>
    </row>
    <row r="1052" spans="1:16" x14ac:dyDescent="0.25">
      <c r="A1052" s="862"/>
      <c r="B1052" s="865"/>
      <c r="C1052" s="93" t="s">
        <v>596</v>
      </c>
      <c r="D1052" s="180" t="s">
        <v>32</v>
      </c>
      <c r="E1052" s="180">
        <v>30</v>
      </c>
      <c r="F1052" s="183"/>
      <c r="G1052" s="180"/>
      <c r="H1052" s="180"/>
      <c r="I1052" s="155">
        <f t="shared" si="61"/>
        <v>30</v>
      </c>
      <c r="J1052" s="183">
        <v>80</v>
      </c>
      <c r="K1052" s="183"/>
      <c r="L1052" s="183"/>
      <c r="M1052" s="183"/>
      <c r="N1052" s="153">
        <f t="shared" si="62"/>
        <v>80</v>
      </c>
      <c r="O1052" s="154">
        <f t="shared" si="63"/>
        <v>110</v>
      </c>
      <c r="P1052" s="152">
        <v>20</v>
      </c>
    </row>
    <row r="1053" spans="1:16" x14ac:dyDescent="0.25">
      <c r="A1053" s="862"/>
      <c r="B1053" s="865"/>
      <c r="C1053" s="93" t="s">
        <v>597</v>
      </c>
      <c r="D1053" s="180" t="s">
        <v>112</v>
      </c>
      <c r="E1053" s="180">
        <v>12</v>
      </c>
      <c r="F1053" s="183"/>
      <c r="G1053" s="180"/>
      <c r="H1053" s="180"/>
      <c r="I1053" s="155">
        <f t="shared" si="61"/>
        <v>12</v>
      </c>
      <c r="J1053" s="183">
        <v>100</v>
      </c>
      <c r="K1053" s="183"/>
      <c r="L1053" s="183"/>
      <c r="M1053" s="183"/>
      <c r="N1053" s="153">
        <f t="shared" si="62"/>
        <v>100</v>
      </c>
      <c r="O1053" s="154">
        <f t="shared" si="63"/>
        <v>112</v>
      </c>
      <c r="P1053" s="152">
        <v>1.76</v>
      </c>
    </row>
    <row r="1054" spans="1:16" x14ac:dyDescent="0.25">
      <c r="A1054" s="863"/>
      <c r="B1054" s="866"/>
      <c r="C1054" s="256" t="s">
        <v>536</v>
      </c>
      <c r="D1054" s="87" t="s">
        <v>37</v>
      </c>
      <c r="E1054" s="87"/>
      <c r="F1054" s="183"/>
      <c r="G1054" s="129">
        <v>30</v>
      </c>
      <c r="H1054" s="87"/>
      <c r="I1054" s="155">
        <f t="shared" si="61"/>
        <v>30</v>
      </c>
      <c r="J1054" s="183"/>
      <c r="K1054" s="183"/>
      <c r="L1054" s="183"/>
      <c r="M1054" s="183"/>
      <c r="N1054" s="153">
        <f t="shared" si="62"/>
        <v>0</v>
      </c>
      <c r="O1054" s="154">
        <f t="shared" si="63"/>
        <v>30</v>
      </c>
      <c r="P1054" s="257">
        <v>4.45</v>
      </c>
    </row>
    <row r="1055" spans="1:16" x14ac:dyDescent="0.25">
      <c r="A1055" s="230">
        <v>74</v>
      </c>
      <c r="B1055" s="231" t="s">
        <v>1642</v>
      </c>
      <c r="C1055" s="100"/>
      <c r="D1055" s="180"/>
      <c r="E1055" s="183"/>
      <c r="F1055" s="183"/>
      <c r="G1055" s="105"/>
      <c r="H1055" s="180">
        <v>103.3</v>
      </c>
      <c r="I1055" s="155">
        <f t="shared" si="61"/>
        <v>103.3</v>
      </c>
      <c r="J1055" s="183"/>
      <c r="K1055" s="183"/>
      <c r="L1055" s="183"/>
      <c r="M1055" s="183"/>
      <c r="N1055" s="153">
        <f t="shared" si="62"/>
        <v>0</v>
      </c>
      <c r="O1055" s="154">
        <f t="shared" si="63"/>
        <v>103.3</v>
      </c>
      <c r="P1055" s="152">
        <v>17.5</v>
      </c>
    </row>
    <row r="1056" spans="1:16" ht="30" customHeight="1" x14ac:dyDescent="0.25">
      <c r="A1056" s="861">
        <v>75</v>
      </c>
      <c r="B1056" s="864" t="s">
        <v>881</v>
      </c>
      <c r="C1056" s="93" t="s">
        <v>414</v>
      </c>
      <c r="D1056" s="180" t="s">
        <v>32</v>
      </c>
      <c r="E1056" s="183"/>
      <c r="F1056" s="183"/>
      <c r="G1056" s="180"/>
      <c r="H1056" s="180">
        <v>10000</v>
      </c>
      <c r="I1056" s="155">
        <f t="shared" si="61"/>
        <v>10000</v>
      </c>
      <c r="J1056" s="183">
        <v>8400</v>
      </c>
      <c r="K1056" s="183"/>
      <c r="L1056" s="183"/>
      <c r="M1056" s="183"/>
      <c r="N1056" s="153">
        <f t="shared" si="62"/>
        <v>8400</v>
      </c>
      <c r="O1056" s="154">
        <f t="shared" si="63"/>
        <v>18400</v>
      </c>
      <c r="P1056" s="152">
        <v>0.44</v>
      </c>
    </row>
    <row r="1057" spans="1:16" x14ac:dyDescent="0.25">
      <c r="A1057" s="862"/>
      <c r="B1057" s="865"/>
      <c r="C1057" s="93" t="s">
        <v>415</v>
      </c>
      <c r="D1057" s="180" t="s">
        <v>32</v>
      </c>
      <c r="E1057" s="183"/>
      <c r="F1057" s="183"/>
      <c r="G1057" s="180"/>
      <c r="H1057" s="180">
        <v>696</v>
      </c>
      <c r="I1057" s="155">
        <f t="shared" si="61"/>
        <v>696</v>
      </c>
      <c r="J1057" s="183"/>
      <c r="K1057" s="183"/>
      <c r="L1057" s="183"/>
      <c r="M1057" s="183"/>
      <c r="N1057" s="153">
        <f t="shared" si="62"/>
        <v>0</v>
      </c>
      <c r="O1057" s="154">
        <f t="shared" si="63"/>
        <v>696</v>
      </c>
      <c r="P1057" s="152">
        <v>3.75</v>
      </c>
    </row>
    <row r="1058" spans="1:16" x14ac:dyDescent="0.25">
      <c r="A1058" s="862"/>
      <c r="B1058" s="865"/>
      <c r="C1058" s="260" t="s">
        <v>2189</v>
      </c>
      <c r="D1058" s="180" t="s">
        <v>62</v>
      </c>
      <c r="E1058" s="183"/>
      <c r="F1058" s="183"/>
      <c r="G1058" s="180"/>
      <c r="H1058" s="180"/>
      <c r="I1058" s="155"/>
      <c r="J1058" s="183">
        <v>100</v>
      </c>
      <c r="K1058" s="183"/>
      <c r="L1058" s="183"/>
      <c r="M1058" s="183"/>
      <c r="N1058" s="153"/>
      <c r="O1058" s="154"/>
      <c r="P1058" s="152"/>
    </row>
    <row r="1059" spans="1:16" x14ac:dyDescent="0.25">
      <c r="A1059" s="862"/>
      <c r="B1059" s="865"/>
      <c r="C1059" s="261" t="s">
        <v>2190</v>
      </c>
      <c r="D1059" s="180" t="s">
        <v>62</v>
      </c>
      <c r="E1059" s="183"/>
      <c r="F1059" s="183"/>
      <c r="G1059" s="180"/>
      <c r="H1059" s="180"/>
      <c r="I1059" s="155"/>
      <c r="J1059" s="183">
        <v>10</v>
      </c>
      <c r="K1059" s="183"/>
      <c r="L1059" s="183"/>
      <c r="M1059" s="183"/>
      <c r="N1059" s="153"/>
      <c r="O1059" s="154"/>
      <c r="P1059" s="152"/>
    </row>
    <row r="1060" spans="1:16" x14ac:dyDescent="0.25">
      <c r="A1060" s="863"/>
      <c r="B1060" s="866"/>
      <c r="C1060" s="97" t="s">
        <v>662</v>
      </c>
      <c r="D1060" s="180" t="s">
        <v>32</v>
      </c>
      <c r="E1060" s="183">
        <v>150</v>
      </c>
      <c r="F1060" s="183"/>
      <c r="G1060" s="180">
        <v>300</v>
      </c>
      <c r="H1060" s="180"/>
      <c r="I1060" s="155">
        <f t="shared" si="61"/>
        <v>450</v>
      </c>
      <c r="J1060" s="183">
        <v>700</v>
      </c>
      <c r="K1060" s="183"/>
      <c r="L1060" s="183">
        <v>600</v>
      </c>
      <c r="M1060" s="183"/>
      <c r="N1060" s="153">
        <f t="shared" si="62"/>
        <v>1300</v>
      </c>
      <c r="O1060" s="154">
        <f t="shared" si="63"/>
        <v>1750</v>
      </c>
      <c r="P1060" s="152">
        <v>2</v>
      </c>
    </row>
    <row r="1061" spans="1:16" s="90" customFormat="1" ht="30" customHeight="1" x14ac:dyDescent="0.25">
      <c r="A1061" s="868">
        <v>76</v>
      </c>
      <c r="B1061" s="856" t="s">
        <v>882</v>
      </c>
      <c r="C1061" s="97" t="s">
        <v>664</v>
      </c>
      <c r="D1061" s="180" t="s">
        <v>32</v>
      </c>
      <c r="E1061" s="180"/>
      <c r="F1061" s="180"/>
      <c r="G1061" s="180"/>
      <c r="H1061" s="180"/>
      <c r="I1061" s="155">
        <f t="shared" si="61"/>
        <v>0</v>
      </c>
      <c r="J1061" s="180"/>
      <c r="K1061" s="180"/>
      <c r="L1061" s="180">
        <v>5</v>
      </c>
      <c r="M1061" s="180"/>
      <c r="N1061" s="153">
        <f t="shared" si="62"/>
        <v>5</v>
      </c>
      <c r="O1061" s="154">
        <f t="shared" si="63"/>
        <v>5</v>
      </c>
      <c r="P1061" s="152">
        <v>30</v>
      </c>
    </row>
    <row r="1062" spans="1:16" x14ac:dyDescent="0.25">
      <c r="A1062" s="869"/>
      <c r="B1062" s="857"/>
      <c r="C1062" s="97" t="s">
        <v>665</v>
      </c>
      <c r="D1062" s="180" t="s">
        <v>32</v>
      </c>
      <c r="E1062" s="183"/>
      <c r="F1062" s="183"/>
      <c r="G1062" s="180"/>
      <c r="H1062" s="180"/>
      <c r="I1062" s="155">
        <f t="shared" si="61"/>
        <v>0</v>
      </c>
      <c r="J1062" s="183">
        <v>25</v>
      </c>
      <c r="K1062" s="183"/>
      <c r="L1062" s="183">
        <v>5</v>
      </c>
      <c r="M1062" s="183"/>
      <c r="N1062" s="153">
        <f t="shared" si="62"/>
        <v>30</v>
      </c>
      <c r="O1062" s="154">
        <f t="shared" si="63"/>
        <v>30</v>
      </c>
      <c r="P1062" s="152">
        <v>30</v>
      </c>
    </row>
    <row r="1063" spans="1:16" x14ac:dyDescent="0.25">
      <c r="A1063" s="870"/>
      <c r="B1063" s="858"/>
      <c r="C1063" s="97" t="s">
        <v>666</v>
      </c>
      <c r="D1063" s="180" t="s">
        <v>32</v>
      </c>
      <c r="E1063" s="183"/>
      <c r="F1063" s="183"/>
      <c r="G1063" s="180"/>
      <c r="H1063" s="180"/>
      <c r="I1063" s="155">
        <f t="shared" si="61"/>
        <v>0</v>
      </c>
      <c r="J1063" s="183">
        <v>25</v>
      </c>
      <c r="K1063" s="183"/>
      <c r="L1063" s="183">
        <v>5</v>
      </c>
      <c r="M1063" s="183"/>
      <c r="N1063" s="153">
        <f t="shared" si="62"/>
        <v>30</v>
      </c>
      <c r="O1063" s="154">
        <f t="shared" si="63"/>
        <v>30</v>
      </c>
      <c r="P1063" s="152">
        <v>33</v>
      </c>
    </row>
    <row r="1064" spans="1:16" x14ac:dyDescent="0.25">
      <c r="A1064" s="861">
        <v>77</v>
      </c>
      <c r="B1064" s="864" t="s">
        <v>883</v>
      </c>
      <c r="C1064" s="97" t="s">
        <v>1643</v>
      </c>
      <c r="D1064" s="180" t="s">
        <v>37</v>
      </c>
      <c r="E1064" s="183"/>
      <c r="F1064" s="183"/>
      <c r="G1064" s="124">
        <v>0</v>
      </c>
      <c r="H1064" s="180"/>
      <c r="I1064" s="155">
        <f t="shared" si="61"/>
        <v>0</v>
      </c>
      <c r="J1064" s="183">
        <v>10</v>
      </c>
      <c r="K1064" s="183"/>
      <c r="L1064" s="183">
        <v>40</v>
      </c>
      <c r="M1064" s="183"/>
      <c r="N1064" s="153">
        <f t="shared" si="62"/>
        <v>50</v>
      </c>
      <c r="O1064" s="154">
        <f t="shared" si="63"/>
        <v>50</v>
      </c>
      <c r="P1064" s="152">
        <v>6.5</v>
      </c>
    </row>
    <row r="1065" spans="1:16" x14ac:dyDescent="0.25">
      <c r="A1065" s="862"/>
      <c r="B1065" s="865"/>
      <c r="C1065" s="100" t="s">
        <v>455</v>
      </c>
      <c r="D1065" s="180" t="s">
        <v>37</v>
      </c>
      <c r="E1065" s="183"/>
      <c r="F1065" s="183"/>
      <c r="G1065" s="124">
        <v>10</v>
      </c>
      <c r="H1065" s="180"/>
      <c r="I1065" s="155">
        <f t="shared" si="61"/>
        <v>10</v>
      </c>
      <c r="J1065" s="183">
        <v>10</v>
      </c>
      <c r="K1065" s="183"/>
      <c r="L1065" s="183">
        <v>10</v>
      </c>
      <c r="M1065" s="183"/>
      <c r="N1065" s="153">
        <f t="shared" si="62"/>
        <v>20</v>
      </c>
      <c r="O1065" s="154">
        <f t="shared" si="63"/>
        <v>30</v>
      </c>
      <c r="P1065" s="152">
        <v>2.1</v>
      </c>
    </row>
    <row r="1066" spans="1:16" x14ac:dyDescent="0.25">
      <c r="A1066" s="862"/>
      <c r="B1066" s="865"/>
      <c r="C1066" s="100" t="s">
        <v>558</v>
      </c>
      <c r="D1066" s="180" t="s">
        <v>37</v>
      </c>
      <c r="E1066" s="183"/>
      <c r="F1066" s="183"/>
      <c r="G1066" s="105"/>
      <c r="H1066" s="180"/>
      <c r="I1066" s="155">
        <f t="shared" si="61"/>
        <v>0</v>
      </c>
      <c r="J1066" s="183">
        <v>10</v>
      </c>
      <c r="K1066" s="183"/>
      <c r="L1066" s="183"/>
      <c r="M1066" s="183"/>
      <c r="N1066" s="153">
        <f t="shared" si="62"/>
        <v>10</v>
      </c>
      <c r="O1066" s="154">
        <f t="shared" si="63"/>
        <v>10</v>
      </c>
      <c r="P1066" s="152">
        <v>2.1</v>
      </c>
    </row>
    <row r="1067" spans="1:16" x14ac:dyDescent="0.25">
      <c r="A1067" s="863"/>
      <c r="B1067" s="866"/>
      <c r="C1067" s="100" t="s">
        <v>559</v>
      </c>
      <c r="D1067" s="180" t="s">
        <v>37</v>
      </c>
      <c r="E1067" s="183"/>
      <c r="F1067" s="183"/>
      <c r="G1067" s="183"/>
      <c r="H1067" s="183"/>
      <c r="I1067" s="155">
        <f t="shared" si="61"/>
        <v>0</v>
      </c>
      <c r="J1067" s="183"/>
      <c r="K1067" s="183"/>
      <c r="L1067" s="183"/>
      <c r="M1067" s="183"/>
      <c r="N1067" s="153">
        <f t="shared" si="62"/>
        <v>0</v>
      </c>
      <c r="O1067" s="154">
        <f t="shared" si="63"/>
        <v>0</v>
      </c>
      <c r="P1067" s="152">
        <v>2.1</v>
      </c>
    </row>
    <row r="1068" spans="1:16" x14ac:dyDescent="0.25">
      <c r="A1068" s="859">
        <v>78</v>
      </c>
      <c r="B1068" s="867" t="s">
        <v>884</v>
      </c>
      <c r="C1068" s="100" t="s">
        <v>463</v>
      </c>
      <c r="D1068" s="180" t="s">
        <v>37</v>
      </c>
      <c r="E1068" s="183"/>
      <c r="F1068" s="183"/>
      <c r="G1068" s="183">
        <v>24</v>
      </c>
      <c r="H1068" s="183"/>
      <c r="I1068" s="155">
        <f t="shared" si="61"/>
        <v>24</v>
      </c>
      <c r="J1068" s="183"/>
      <c r="K1068" s="183"/>
      <c r="L1068" s="183">
        <v>36</v>
      </c>
      <c r="M1068" s="183"/>
      <c r="N1068" s="153">
        <f t="shared" si="62"/>
        <v>36</v>
      </c>
      <c r="O1068" s="154">
        <f t="shared" si="63"/>
        <v>60</v>
      </c>
      <c r="P1068" s="233">
        <v>36</v>
      </c>
    </row>
    <row r="1069" spans="1:16" x14ac:dyDescent="0.25">
      <c r="A1069" s="859"/>
      <c r="B1069" s="867"/>
      <c r="C1069" s="100" t="s">
        <v>463</v>
      </c>
      <c r="D1069" s="180" t="s">
        <v>37</v>
      </c>
      <c r="E1069" s="183"/>
      <c r="F1069" s="183"/>
      <c r="G1069" s="183">
        <v>24</v>
      </c>
      <c r="H1069" s="183"/>
      <c r="I1069" s="155">
        <f t="shared" si="61"/>
        <v>24</v>
      </c>
      <c r="J1069" s="183"/>
      <c r="K1069" s="183"/>
      <c r="L1069" s="183">
        <v>36</v>
      </c>
      <c r="M1069" s="183"/>
      <c r="N1069" s="153">
        <f t="shared" si="62"/>
        <v>36</v>
      </c>
      <c r="O1069" s="154">
        <f t="shared" si="63"/>
        <v>60</v>
      </c>
      <c r="P1069" s="233">
        <v>36</v>
      </c>
    </row>
    <row r="1070" spans="1:16" x14ac:dyDescent="0.25">
      <c r="A1070" s="859">
        <v>79</v>
      </c>
      <c r="B1070" s="859" t="s">
        <v>1644</v>
      </c>
      <c r="C1070" s="97" t="s">
        <v>166</v>
      </c>
      <c r="D1070" s="180" t="s">
        <v>37</v>
      </c>
      <c r="E1070" s="180"/>
      <c r="F1070" s="180" t="e">
        <f>SUM(#REF!:#REF!)</f>
        <v>#REF!</v>
      </c>
      <c r="G1070" s="180"/>
      <c r="H1070" s="180"/>
      <c r="I1070" s="155" t="e">
        <f t="shared" si="61"/>
        <v>#REF!</v>
      </c>
      <c r="J1070" s="183"/>
      <c r="K1070" s="183">
        <v>70</v>
      </c>
      <c r="L1070" s="183">
        <v>30</v>
      </c>
      <c r="M1070" s="183"/>
      <c r="N1070" s="153">
        <f t="shared" si="62"/>
        <v>100</v>
      </c>
      <c r="O1070" s="154" t="e">
        <f t="shared" si="63"/>
        <v>#REF!</v>
      </c>
      <c r="P1070" s="152">
        <v>18.2</v>
      </c>
    </row>
    <row r="1071" spans="1:16" ht="30" x14ac:dyDescent="0.25">
      <c r="A1071" s="859"/>
      <c r="B1071" s="859"/>
      <c r="C1071" s="97" t="s">
        <v>208</v>
      </c>
      <c r="D1071" s="180" t="s">
        <v>37</v>
      </c>
      <c r="E1071" s="180"/>
      <c r="F1071" s="180" t="e">
        <f>SUM(#REF!:#REF!)</f>
        <v>#REF!</v>
      </c>
      <c r="G1071" s="180"/>
      <c r="H1071" s="180"/>
      <c r="I1071" s="155" t="e">
        <f t="shared" si="61"/>
        <v>#REF!</v>
      </c>
      <c r="J1071" s="183">
        <v>25</v>
      </c>
      <c r="K1071" s="183"/>
      <c r="L1071" s="183"/>
      <c r="M1071" s="183"/>
      <c r="N1071" s="153">
        <f t="shared" si="62"/>
        <v>25</v>
      </c>
      <c r="O1071" s="154" t="e">
        <f t="shared" si="63"/>
        <v>#REF!</v>
      </c>
      <c r="P1071" s="180">
        <v>180</v>
      </c>
    </row>
    <row r="1072" spans="1:16" x14ac:dyDescent="0.25">
      <c r="A1072" s="859"/>
      <c r="B1072" s="859"/>
      <c r="C1072" s="97" t="s">
        <v>209</v>
      </c>
      <c r="D1072" s="180" t="s">
        <v>37</v>
      </c>
      <c r="E1072" s="180"/>
      <c r="F1072" s="180" t="e">
        <f>SUM(#REF!:#REF!)</f>
        <v>#REF!</v>
      </c>
      <c r="G1072" s="180"/>
      <c r="H1072" s="180"/>
      <c r="I1072" s="155" t="e">
        <f t="shared" si="61"/>
        <v>#REF!</v>
      </c>
      <c r="J1072" s="183"/>
      <c r="K1072" s="183"/>
      <c r="L1072" s="183">
        <v>10</v>
      </c>
      <c r="M1072" s="183"/>
      <c r="N1072" s="153">
        <f t="shared" si="62"/>
        <v>10</v>
      </c>
      <c r="O1072" s="154" t="e">
        <f t="shared" si="63"/>
        <v>#REF!</v>
      </c>
      <c r="P1072" s="180">
        <v>15</v>
      </c>
    </row>
    <row r="1073" spans="1:16" x14ac:dyDescent="0.25">
      <c r="A1073" s="859"/>
      <c r="B1073" s="859"/>
      <c r="C1073" s="97" t="s">
        <v>212</v>
      </c>
      <c r="D1073" s="180" t="s">
        <v>37</v>
      </c>
      <c r="E1073" s="180"/>
      <c r="F1073" s="180" t="e">
        <f>SUM(#REF!:#REF!)</f>
        <v>#REF!</v>
      </c>
      <c r="G1073" s="180"/>
      <c r="H1073" s="180"/>
      <c r="I1073" s="155" t="e">
        <f t="shared" si="61"/>
        <v>#REF!</v>
      </c>
      <c r="J1073" s="183">
        <v>10</v>
      </c>
      <c r="K1073" s="183"/>
      <c r="L1073" s="183"/>
      <c r="M1073" s="183"/>
      <c r="N1073" s="153">
        <f t="shared" si="62"/>
        <v>10</v>
      </c>
      <c r="O1073" s="154" t="e">
        <f t="shared" si="63"/>
        <v>#REF!</v>
      </c>
      <c r="P1073" s="180">
        <v>15</v>
      </c>
    </row>
    <row r="1074" spans="1:16" x14ac:dyDescent="0.25">
      <c r="A1074" s="859"/>
      <c r="B1074" s="859"/>
      <c r="C1074" s="97" t="s">
        <v>210</v>
      </c>
      <c r="D1074" s="180" t="s">
        <v>37</v>
      </c>
      <c r="E1074" s="180"/>
      <c r="F1074" s="180" t="e">
        <f>SUM(#REF!:#REF!)</f>
        <v>#REF!</v>
      </c>
      <c r="G1074" s="180"/>
      <c r="H1074" s="180"/>
      <c r="I1074" s="155" t="e">
        <f t="shared" si="61"/>
        <v>#REF!</v>
      </c>
      <c r="J1074" s="183">
        <v>8</v>
      </c>
      <c r="K1074" s="183"/>
      <c r="L1074" s="183">
        <v>8</v>
      </c>
      <c r="M1074" s="183"/>
      <c r="N1074" s="153">
        <f t="shared" si="62"/>
        <v>16</v>
      </c>
      <c r="O1074" s="154" t="e">
        <f t="shared" si="63"/>
        <v>#REF!</v>
      </c>
      <c r="P1074" s="152">
        <v>15</v>
      </c>
    </row>
    <row r="1075" spans="1:16" x14ac:dyDescent="0.25">
      <c r="A1075" s="859"/>
      <c r="B1075" s="859"/>
      <c r="C1075" s="97" t="s">
        <v>211</v>
      </c>
      <c r="D1075" s="180" t="s">
        <v>37</v>
      </c>
      <c r="E1075" s="180">
        <v>10</v>
      </c>
      <c r="F1075" s="180" t="e">
        <f>SUM(#REF!:#REF!)</f>
        <v>#REF!</v>
      </c>
      <c r="G1075" s="180"/>
      <c r="H1075" s="180"/>
      <c r="I1075" s="155" t="e">
        <f t="shared" si="61"/>
        <v>#REF!</v>
      </c>
      <c r="J1075" s="183">
        <v>10</v>
      </c>
      <c r="K1075" s="183"/>
      <c r="L1075" s="183">
        <v>10</v>
      </c>
      <c r="M1075" s="183"/>
      <c r="N1075" s="153">
        <f t="shared" si="62"/>
        <v>20</v>
      </c>
      <c r="O1075" s="154" t="e">
        <f t="shared" si="63"/>
        <v>#REF!</v>
      </c>
      <c r="P1075" s="180">
        <v>4.62</v>
      </c>
    </row>
    <row r="1076" spans="1:16" x14ac:dyDescent="0.25">
      <c r="A1076" s="859"/>
      <c r="B1076" s="859"/>
      <c r="C1076" s="100" t="s">
        <v>488</v>
      </c>
      <c r="D1076" s="180" t="s">
        <v>37</v>
      </c>
      <c r="E1076" s="180"/>
      <c r="F1076" s="180"/>
      <c r="G1076" s="180">
        <v>15</v>
      </c>
      <c r="H1076" s="180"/>
      <c r="I1076" s="155">
        <f t="shared" si="61"/>
        <v>15</v>
      </c>
      <c r="J1076" s="183"/>
      <c r="K1076" s="183"/>
      <c r="L1076" s="183"/>
      <c r="M1076" s="183"/>
      <c r="N1076" s="153">
        <f t="shared" si="62"/>
        <v>0</v>
      </c>
      <c r="O1076" s="154">
        <f t="shared" si="63"/>
        <v>15</v>
      </c>
      <c r="P1076" s="152">
        <v>17</v>
      </c>
    </row>
    <row r="1077" spans="1:16" x14ac:dyDescent="0.25">
      <c r="A1077" s="859"/>
      <c r="B1077" s="859"/>
      <c r="C1077" s="100" t="s">
        <v>459</v>
      </c>
      <c r="D1077" s="180" t="s">
        <v>37</v>
      </c>
      <c r="E1077" s="180">
        <v>2</v>
      </c>
      <c r="F1077" s="180"/>
      <c r="G1077" s="180">
        <v>10</v>
      </c>
      <c r="H1077" s="180"/>
      <c r="I1077" s="155">
        <f t="shared" si="61"/>
        <v>12</v>
      </c>
      <c r="J1077" s="183">
        <v>5</v>
      </c>
      <c r="K1077" s="183"/>
      <c r="L1077" s="183">
        <v>5</v>
      </c>
      <c r="M1077" s="183"/>
      <c r="N1077" s="153">
        <f t="shared" si="62"/>
        <v>10</v>
      </c>
      <c r="O1077" s="154">
        <f t="shared" si="63"/>
        <v>22</v>
      </c>
      <c r="P1077" s="152">
        <v>25</v>
      </c>
    </row>
    <row r="1078" spans="1:16" x14ac:dyDescent="0.25">
      <c r="A1078" s="859"/>
      <c r="B1078" s="859"/>
      <c r="C1078" s="100" t="s">
        <v>456</v>
      </c>
      <c r="D1078" s="180" t="s">
        <v>37</v>
      </c>
      <c r="E1078" s="180"/>
      <c r="F1078" s="180"/>
      <c r="G1078" s="180">
        <v>6</v>
      </c>
      <c r="H1078" s="180"/>
      <c r="I1078" s="155">
        <f t="shared" si="61"/>
        <v>6</v>
      </c>
      <c r="J1078" s="183">
        <v>2</v>
      </c>
      <c r="K1078" s="183"/>
      <c r="L1078" s="183">
        <v>6</v>
      </c>
      <c r="M1078" s="183"/>
      <c r="N1078" s="153">
        <f t="shared" si="62"/>
        <v>8</v>
      </c>
      <c r="O1078" s="154">
        <f t="shared" si="63"/>
        <v>14</v>
      </c>
      <c r="P1078" s="152">
        <v>83.24</v>
      </c>
    </row>
    <row r="1079" spans="1:16" x14ac:dyDescent="0.25">
      <c r="A1079" s="859"/>
      <c r="B1079" s="859"/>
      <c r="C1079" s="97" t="s">
        <v>241</v>
      </c>
      <c r="D1079" s="180" t="s">
        <v>37</v>
      </c>
      <c r="E1079" s="180"/>
      <c r="F1079" s="180"/>
      <c r="G1079" s="180"/>
      <c r="H1079" s="180"/>
      <c r="I1079" s="155">
        <f t="shared" si="61"/>
        <v>0</v>
      </c>
      <c r="J1079" s="183"/>
      <c r="K1079" s="183"/>
      <c r="L1079" s="183">
        <v>12</v>
      </c>
      <c r="M1079" s="183"/>
      <c r="N1079" s="153">
        <f t="shared" si="62"/>
        <v>12</v>
      </c>
      <c r="O1079" s="154">
        <f t="shared" si="63"/>
        <v>12</v>
      </c>
      <c r="P1079" s="152">
        <v>75</v>
      </c>
    </row>
    <row r="1080" spans="1:16" x14ac:dyDescent="0.25">
      <c r="A1080" s="859">
        <v>80</v>
      </c>
      <c r="B1080" s="859" t="s">
        <v>1645</v>
      </c>
      <c r="C1080" s="100" t="s">
        <v>584</v>
      </c>
      <c r="D1080" s="180" t="s">
        <v>37</v>
      </c>
      <c r="E1080" s="96">
        <v>150</v>
      </c>
      <c r="F1080" s="183"/>
      <c r="G1080" s="183"/>
      <c r="H1080" s="183"/>
      <c r="I1080" s="155">
        <f t="shared" si="61"/>
        <v>150</v>
      </c>
      <c r="J1080" s="183">
        <v>350</v>
      </c>
      <c r="K1080" s="183"/>
      <c r="L1080" s="183"/>
      <c r="M1080" s="183"/>
      <c r="N1080" s="153">
        <f t="shared" si="62"/>
        <v>350</v>
      </c>
      <c r="O1080" s="154">
        <f t="shared" si="63"/>
        <v>500</v>
      </c>
      <c r="P1080" s="180">
        <v>0.3</v>
      </c>
    </row>
    <row r="1081" spans="1:16" x14ac:dyDescent="0.25">
      <c r="A1081" s="859"/>
      <c r="B1081" s="859"/>
      <c r="C1081" s="100" t="s">
        <v>585</v>
      </c>
      <c r="D1081" s="180" t="s">
        <v>37</v>
      </c>
      <c r="E1081" s="96">
        <v>150</v>
      </c>
      <c r="F1081" s="183"/>
      <c r="G1081" s="183"/>
      <c r="H1081" s="183"/>
      <c r="I1081" s="155">
        <f t="shared" si="61"/>
        <v>150</v>
      </c>
      <c r="J1081" s="183">
        <v>350</v>
      </c>
      <c r="K1081" s="183"/>
      <c r="L1081" s="183"/>
      <c r="M1081" s="183"/>
      <c r="N1081" s="153">
        <f t="shared" si="62"/>
        <v>350</v>
      </c>
      <c r="O1081" s="154">
        <f t="shared" si="63"/>
        <v>500</v>
      </c>
      <c r="P1081" s="180">
        <v>0.28999999999999998</v>
      </c>
    </row>
    <row r="1082" spans="1:16" x14ac:dyDescent="0.25">
      <c r="A1082" s="859"/>
      <c r="B1082" s="859"/>
      <c r="C1082" s="100" t="s">
        <v>586</v>
      </c>
      <c r="D1082" s="180" t="s">
        <v>37</v>
      </c>
      <c r="E1082" s="96">
        <v>150</v>
      </c>
      <c r="F1082" s="183"/>
      <c r="G1082" s="183"/>
      <c r="H1082" s="183"/>
      <c r="I1082" s="155">
        <f t="shared" si="61"/>
        <v>150</v>
      </c>
      <c r="J1082" s="183">
        <v>350</v>
      </c>
      <c r="K1082" s="183"/>
      <c r="L1082" s="183"/>
      <c r="M1082" s="183"/>
      <c r="N1082" s="153">
        <f t="shared" si="62"/>
        <v>350</v>
      </c>
      <c r="O1082" s="154">
        <f t="shared" si="63"/>
        <v>500</v>
      </c>
      <c r="P1082" s="180">
        <v>0.31</v>
      </c>
    </row>
    <row r="1083" spans="1:16" x14ac:dyDescent="0.25">
      <c r="A1083" s="859"/>
      <c r="B1083" s="859"/>
      <c r="C1083" s="100" t="s">
        <v>587</v>
      </c>
      <c r="D1083" s="180" t="s">
        <v>37</v>
      </c>
      <c r="E1083" s="96">
        <v>150</v>
      </c>
      <c r="F1083" s="183"/>
      <c r="G1083" s="183"/>
      <c r="H1083" s="183"/>
      <c r="I1083" s="155">
        <f t="shared" si="61"/>
        <v>150</v>
      </c>
      <c r="J1083" s="183">
        <v>350</v>
      </c>
      <c r="K1083" s="183"/>
      <c r="L1083" s="183"/>
      <c r="M1083" s="183"/>
      <c r="N1083" s="153">
        <f t="shared" si="62"/>
        <v>350</v>
      </c>
      <c r="O1083" s="154">
        <f t="shared" si="63"/>
        <v>500</v>
      </c>
      <c r="P1083" s="180">
        <v>0.3</v>
      </c>
    </row>
    <row r="1084" spans="1:16" x14ac:dyDescent="0.25">
      <c r="A1084" s="859"/>
      <c r="B1084" s="859"/>
      <c r="C1084" s="100" t="s">
        <v>588</v>
      </c>
      <c r="D1084" s="180" t="s">
        <v>37</v>
      </c>
      <c r="E1084" s="96">
        <v>150</v>
      </c>
      <c r="F1084" s="183"/>
      <c r="G1084" s="183"/>
      <c r="H1084" s="183"/>
      <c r="I1084" s="155">
        <f t="shared" si="61"/>
        <v>150</v>
      </c>
      <c r="J1084" s="183">
        <v>350</v>
      </c>
      <c r="K1084" s="183"/>
      <c r="L1084" s="183"/>
      <c r="M1084" s="183"/>
      <c r="N1084" s="153">
        <f t="shared" si="62"/>
        <v>350</v>
      </c>
      <c r="O1084" s="154">
        <f t="shared" si="63"/>
        <v>500</v>
      </c>
      <c r="P1084" s="180">
        <v>0.32</v>
      </c>
    </row>
    <row r="1085" spans="1:16" x14ac:dyDescent="0.25">
      <c r="A1085" s="859"/>
      <c r="B1085" s="859"/>
      <c r="C1085" s="100" t="s">
        <v>589</v>
      </c>
      <c r="D1085" s="180" t="s">
        <v>37</v>
      </c>
      <c r="E1085" s="96">
        <v>150</v>
      </c>
      <c r="F1085" s="183"/>
      <c r="G1085" s="183"/>
      <c r="H1085" s="183"/>
      <c r="I1085" s="155">
        <f t="shared" si="61"/>
        <v>150</v>
      </c>
      <c r="J1085" s="183">
        <v>350</v>
      </c>
      <c r="K1085" s="183"/>
      <c r="L1085" s="183"/>
      <c r="M1085" s="183"/>
      <c r="N1085" s="153">
        <f t="shared" si="62"/>
        <v>350</v>
      </c>
      <c r="O1085" s="154">
        <f t="shared" si="63"/>
        <v>500</v>
      </c>
      <c r="P1085" s="180">
        <v>0.33</v>
      </c>
    </row>
    <row r="1086" spans="1:16" x14ac:dyDescent="0.25">
      <c r="A1086" s="859"/>
      <c r="B1086" s="859"/>
      <c r="C1086" s="100" t="s">
        <v>590</v>
      </c>
      <c r="D1086" s="180" t="s">
        <v>37</v>
      </c>
      <c r="E1086" s="96">
        <v>150</v>
      </c>
      <c r="F1086" s="183"/>
      <c r="G1086" s="183"/>
      <c r="H1086" s="183"/>
      <c r="I1086" s="155">
        <f t="shared" si="61"/>
        <v>150</v>
      </c>
      <c r="J1086" s="183">
        <v>350</v>
      </c>
      <c r="K1086" s="183"/>
      <c r="L1086" s="183"/>
      <c r="M1086" s="183"/>
      <c r="N1086" s="153">
        <f t="shared" si="62"/>
        <v>350</v>
      </c>
      <c r="O1086" s="154">
        <f t="shared" si="63"/>
        <v>500</v>
      </c>
      <c r="P1086" s="180">
        <v>0.35</v>
      </c>
    </row>
    <row r="1087" spans="1:16" x14ac:dyDescent="0.25">
      <c r="A1087" s="859"/>
      <c r="B1087" s="859"/>
      <c r="C1087" s="100" t="s">
        <v>591</v>
      </c>
      <c r="D1087" s="180" t="s">
        <v>37</v>
      </c>
      <c r="E1087" s="96">
        <v>20</v>
      </c>
      <c r="F1087" s="183"/>
      <c r="G1087" s="183"/>
      <c r="H1087" s="183"/>
      <c r="I1087" s="155">
        <f t="shared" si="61"/>
        <v>20</v>
      </c>
      <c r="J1087" s="183">
        <v>50</v>
      </c>
      <c r="K1087" s="183"/>
      <c r="L1087" s="183"/>
      <c r="M1087" s="183"/>
      <c r="N1087" s="153">
        <f t="shared" si="62"/>
        <v>50</v>
      </c>
      <c r="O1087" s="154">
        <f t="shared" si="63"/>
        <v>70</v>
      </c>
      <c r="P1087" s="180">
        <v>0.59</v>
      </c>
    </row>
    <row r="1088" spans="1:16" x14ac:dyDescent="0.25">
      <c r="A1088" s="859"/>
      <c r="B1088" s="859"/>
      <c r="C1088" s="100" t="s">
        <v>592</v>
      </c>
      <c r="D1088" s="180" t="s">
        <v>37</v>
      </c>
      <c r="E1088" s="96">
        <v>20</v>
      </c>
      <c r="F1088" s="183"/>
      <c r="G1088" s="183"/>
      <c r="H1088" s="183"/>
      <c r="I1088" s="155">
        <f t="shared" si="61"/>
        <v>20</v>
      </c>
      <c r="J1088" s="183">
        <v>50</v>
      </c>
      <c r="K1088" s="183"/>
      <c r="L1088" s="183"/>
      <c r="M1088" s="183"/>
      <c r="N1088" s="153">
        <f t="shared" si="62"/>
        <v>50</v>
      </c>
      <c r="O1088" s="154">
        <f t="shared" si="63"/>
        <v>70</v>
      </c>
      <c r="P1088" s="180">
        <v>0.8</v>
      </c>
    </row>
    <row r="1089" spans="1:16" ht="30" x14ac:dyDescent="0.25">
      <c r="A1089" s="859"/>
      <c r="B1089" s="859"/>
      <c r="C1089" s="100" t="s">
        <v>1757</v>
      </c>
      <c r="D1089" s="180" t="s">
        <v>37</v>
      </c>
      <c r="E1089" s="96">
        <v>20</v>
      </c>
      <c r="F1089" s="183">
        <v>20</v>
      </c>
      <c r="G1089" s="183"/>
      <c r="H1089" s="183"/>
      <c r="I1089" s="155">
        <f t="shared" si="61"/>
        <v>40</v>
      </c>
      <c r="J1089" s="183">
        <v>60</v>
      </c>
      <c r="K1089" s="183"/>
      <c r="L1089" s="183">
        <v>20</v>
      </c>
      <c r="M1089" s="183"/>
      <c r="N1089" s="153">
        <f t="shared" si="62"/>
        <v>80</v>
      </c>
      <c r="O1089" s="154">
        <f t="shared" si="63"/>
        <v>120</v>
      </c>
      <c r="P1089" s="180">
        <v>10.97</v>
      </c>
    </row>
    <row r="1090" spans="1:16" x14ac:dyDescent="0.25">
      <c r="A1090" s="859"/>
      <c r="B1090" s="859"/>
      <c r="C1090" s="100" t="s">
        <v>593</v>
      </c>
      <c r="D1090" s="180" t="s">
        <v>37</v>
      </c>
      <c r="E1090" s="96">
        <v>20</v>
      </c>
      <c r="F1090" s="183"/>
      <c r="G1090" s="183"/>
      <c r="H1090" s="183"/>
      <c r="I1090" s="155">
        <f t="shared" si="61"/>
        <v>20</v>
      </c>
      <c r="J1090" s="183"/>
      <c r="K1090" s="183"/>
      <c r="L1090" s="183"/>
      <c r="M1090" s="183"/>
      <c r="N1090" s="153">
        <f t="shared" si="62"/>
        <v>0</v>
      </c>
      <c r="O1090" s="154">
        <f t="shared" si="63"/>
        <v>20</v>
      </c>
      <c r="P1090" s="180">
        <v>0.82</v>
      </c>
    </row>
    <row r="1091" spans="1:16" x14ac:dyDescent="0.25">
      <c r="A1091" s="859">
        <v>81</v>
      </c>
      <c r="B1091" s="859" t="s">
        <v>2191</v>
      </c>
      <c r="C1091" s="100" t="s">
        <v>594</v>
      </c>
      <c r="D1091" s="180" t="s">
        <v>37</v>
      </c>
      <c r="E1091" s="180">
        <v>3</v>
      </c>
      <c r="F1091" s="183"/>
      <c r="G1091" s="183"/>
      <c r="H1091" s="183"/>
      <c r="I1091" s="155">
        <f t="shared" si="61"/>
        <v>3</v>
      </c>
      <c r="J1091" s="183">
        <v>5</v>
      </c>
      <c r="K1091" s="183"/>
      <c r="L1091" s="183"/>
      <c r="M1091" s="183"/>
      <c r="N1091" s="153">
        <f t="shared" si="62"/>
        <v>5</v>
      </c>
      <c r="O1091" s="154">
        <f t="shared" si="63"/>
        <v>8</v>
      </c>
      <c r="P1091" s="180">
        <v>55.38</v>
      </c>
    </row>
    <row r="1092" spans="1:16" x14ac:dyDescent="0.25">
      <c r="A1092" s="859"/>
      <c r="B1092" s="859"/>
      <c r="C1092" s="100" t="s">
        <v>595</v>
      </c>
      <c r="D1092" s="180" t="s">
        <v>37</v>
      </c>
      <c r="E1092" s="180">
        <v>3</v>
      </c>
      <c r="F1092" s="183"/>
      <c r="G1092" s="183"/>
      <c r="H1092" s="183"/>
      <c r="I1092" s="155">
        <f t="shared" si="61"/>
        <v>3</v>
      </c>
      <c r="J1092" s="183">
        <v>5</v>
      </c>
      <c r="K1092" s="183"/>
      <c r="L1092" s="183"/>
      <c r="M1092" s="183"/>
      <c r="N1092" s="153">
        <f t="shared" si="62"/>
        <v>5</v>
      </c>
      <c r="O1092" s="154">
        <f t="shared" si="63"/>
        <v>8</v>
      </c>
      <c r="P1092" s="180">
        <v>55.38</v>
      </c>
    </row>
    <row r="1093" spans="1:16" x14ac:dyDescent="0.25">
      <c r="A1093" s="859"/>
      <c r="B1093" s="859"/>
      <c r="C1093" s="100" t="s">
        <v>583</v>
      </c>
      <c r="D1093" s="180" t="s">
        <v>37</v>
      </c>
      <c r="E1093" s="180">
        <v>40</v>
      </c>
      <c r="F1093" s="183"/>
      <c r="G1093" s="183"/>
      <c r="H1093" s="183"/>
      <c r="I1093" s="155">
        <f t="shared" si="61"/>
        <v>40</v>
      </c>
      <c r="J1093" s="183">
        <v>80</v>
      </c>
      <c r="K1093" s="183"/>
      <c r="L1093" s="183"/>
      <c r="M1093" s="183"/>
      <c r="N1093" s="153">
        <f t="shared" si="62"/>
        <v>80</v>
      </c>
      <c r="O1093" s="154">
        <f t="shared" si="63"/>
        <v>120</v>
      </c>
      <c r="P1093" s="180">
        <v>35</v>
      </c>
    </row>
    <row r="1094" spans="1:16" ht="45" customHeight="1" x14ac:dyDescent="0.25">
      <c r="A1094" s="859">
        <v>82</v>
      </c>
      <c r="B1094" s="860" t="s">
        <v>885</v>
      </c>
      <c r="C1094" s="100" t="s">
        <v>490</v>
      </c>
      <c r="D1094" s="180" t="s">
        <v>37</v>
      </c>
      <c r="E1094" s="180"/>
      <c r="F1094" s="183"/>
      <c r="G1094" s="124">
        <v>100</v>
      </c>
      <c r="H1094" s="183"/>
      <c r="I1094" s="155">
        <f t="shared" si="61"/>
        <v>100</v>
      </c>
      <c r="J1094" s="183"/>
      <c r="K1094" s="183"/>
      <c r="L1094" s="183">
        <v>300</v>
      </c>
      <c r="M1094" s="183"/>
      <c r="N1094" s="153">
        <f t="shared" si="62"/>
        <v>300</v>
      </c>
      <c r="O1094" s="154">
        <f t="shared" si="63"/>
        <v>400</v>
      </c>
      <c r="P1094" s="180">
        <v>7</v>
      </c>
    </row>
    <row r="1095" spans="1:16" x14ac:dyDescent="0.25">
      <c r="A1095" s="859"/>
      <c r="B1095" s="860"/>
      <c r="C1095" s="100" t="s">
        <v>491</v>
      </c>
      <c r="D1095" s="180" t="s">
        <v>37</v>
      </c>
      <c r="E1095" s="180"/>
      <c r="F1095" s="183"/>
      <c r="G1095" s="124">
        <v>100</v>
      </c>
      <c r="H1095" s="183"/>
      <c r="I1095" s="155">
        <f t="shared" si="61"/>
        <v>100</v>
      </c>
      <c r="J1095" s="183"/>
      <c r="K1095" s="183"/>
      <c r="L1095" s="183">
        <v>300</v>
      </c>
      <c r="M1095" s="183"/>
      <c r="N1095" s="153">
        <f t="shared" si="62"/>
        <v>300</v>
      </c>
      <c r="O1095" s="154">
        <f t="shared" si="63"/>
        <v>400</v>
      </c>
      <c r="P1095" s="180">
        <v>7</v>
      </c>
    </row>
    <row r="1096" spans="1:16" x14ac:dyDescent="0.25">
      <c r="A1096" s="859"/>
      <c r="B1096" s="860"/>
      <c r="C1096" s="100" t="s">
        <v>492</v>
      </c>
      <c r="D1096" s="180" t="s">
        <v>37</v>
      </c>
      <c r="E1096" s="180"/>
      <c r="F1096" s="183"/>
      <c r="G1096" s="124">
        <v>100</v>
      </c>
      <c r="H1096" s="183"/>
      <c r="I1096" s="155">
        <f t="shared" si="61"/>
        <v>100</v>
      </c>
      <c r="J1096" s="183"/>
      <c r="K1096" s="183"/>
      <c r="L1096" s="183">
        <v>300</v>
      </c>
      <c r="M1096" s="183"/>
      <c r="N1096" s="153">
        <f t="shared" si="62"/>
        <v>300</v>
      </c>
      <c r="O1096" s="154">
        <f t="shared" si="63"/>
        <v>400</v>
      </c>
      <c r="P1096" s="180">
        <v>12</v>
      </c>
    </row>
    <row r="1097" spans="1:16" x14ac:dyDescent="0.25">
      <c r="A1097" s="859"/>
      <c r="B1097" s="860"/>
      <c r="C1097" s="100" t="s">
        <v>493</v>
      </c>
      <c r="D1097" s="180" t="s">
        <v>37</v>
      </c>
      <c r="E1097" s="180"/>
      <c r="F1097" s="183"/>
      <c r="G1097" s="105">
        <v>100</v>
      </c>
      <c r="H1097" s="183"/>
      <c r="I1097" s="155">
        <f t="shared" si="61"/>
        <v>100</v>
      </c>
      <c r="J1097" s="183"/>
      <c r="K1097" s="183"/>
      <c r="L1097" s="183">
        <v>300</v>
      </c>
      <c r="M1097" s="183"/>
      <c r="N1097" s="153">
        <f t="shared" si="62"/>
        <v>300</v>
      </c>
      <c r="O1097" s="154">
        <f t="shared" si="63"/>
        <v>400</v>
      </c>
      <c r="P1097" s="180">
        <v>12</v>
      </c>
    </row>
    <row r="1098" spans="1:16" x14ac:dyDescent="0.25">
      <c r="A1098" s="859"/>
      <c r="B1098" s="860"/>
      <c r="C1098" s="100" t="s">
        <v>489</v>
      </c>
      <c r="D1098" s="180" t="s">
        <v>37</v>
      </c>
      <c r="E1098" s="180"/>
      <c r="F1098" s="183"/>
      <c r="G1098" s="124">
        <v>100</v>
      </c>
      <c r="H1098" s="183"/>
      <c r="I1098" s="155">
        <f t="shared" si="61"/>
        <v>100</v>
      </c>
      <c r="J1098" s="183"/>
      <c r="K1098" s="183"/>
      <c r="L1098" s="183">
        <v>300</v>
      </c>
      <c r="M1098" s="183"/>
      <c r="N1098" s="153">
        <f t="shared" si="62"/>
        <v>300</v>
      </c>
      <c r="O1098" s="154">
        <f t="shared" si="63"/>
        <v>400</v>
      </c>
      <c r="P1098" s="180">
        <v>23.5</v>
      </c>
    </row>
    <row r="1099" spans="1:16" x14ac:dyDescent="0.25">
      <c r="A1099" s="859"/>
      <c r="B1099" s="860"/>
      <c r="C1099" s="100" t="s">
        <v>515</v>
      </c>
      <c r="D1099" s="180" t="s">
        <v>37</v>
      </c>
      <c r="E1099" s="180"/>
      <c r="F1099" s="183"/>
      <c r="G1099" s="105"/>
      <c r="H1099" s="183"/>
      <c r="I1099" s="155">
        <f t="shared" si="61"/>
        <v>0</v>
      </c>
      <c r="J1099" s="183"/>
      <c r="K1099" s="183"/>
      <c r="L1099" s="183">
        <v>1</v>
      </c>
      <c r="M1099" s="183"/>
      <c r="N1099" s="153">
        <f t="shared" si="62"/>
        <v>1</v>
      </c>
      <c r="O1099" s="154">
        <f t="shared" si="63"/>
        <v>1</v>
      </c>
      <c r="P1099" s="180">
        <v>356</v>
      </c>
    </row>
    <row r="1100" spans="1:16" x14ac:dyDescent="0.25">
      <c r="A1100" s="859"/>
      <c r="B1100" s="860"/>
      <c r="C1100" s="100" t="s">
        <v>506</v>
      </c>
      <c r="D1100" s="96" t="s">
        <v>507</v>
      </c>
      <c r="E1100" s="180"/>
      <c r="F1100" s="183"/>
      <c r="G1100" s="180">
        <v>10</v>
      </c>
      <c r="H1100" s="183"/>
      <c r="I1100" s="155">
        <f t="shared" si="61"/>
        <v>10</v>
      </c>
      <c r="J1100" s="183"/>
      <c r="K1100" s="183"/>
      <c r="L1100" s="183">
        <v>10</v>
      </c>
      <c r="M1100" s="183"/>
      <c r="N1100" s="153">
        <f t="shared" si="62"/>
        <v>10</v>
      </c>
      <c r="O1100" s="154">
        <f t="shared" si="63"/>
        <v>20</v>
      </c>
      <c r="P1100" s="180">
        <v>10.7</v>
      </c>
    </row>
    <row r="1101" spans="1:16" x14ac:dyDescent="0.25">
      <c r="A1101" s="859"/>
      <c r="B1101" s="860"/>
      <c r="C1101" s="100" t="s">
        <v>522</v>
      </c>
      <c r="D1101" s="96" t="s">
        <v>112</v>
      </c>
      <c r="E1101" s="180"/>
      <c r="F1101" s="183"/>
      <c r="G1101" s="105">
        <v>30</v>
      </c>
      <c r="H1101" s="183"/>
      <c r="I1101" s="155">
        <f t="shared" si="61"/>
        <v>30</v>
      </c>
      <c r="J1101" s="183"/>
      <c r="K1101" s="183"/>
      <c r="L1101" s="183">
        <v>30</v>
      </c>
      <c r="M1101" s="183"/>
      <c r="N1101" s="153">
        <f t="shared" si="62"/>
        <v>30</v>
      </c>
      <c r="O1101" s="154">
        <f t="shared" si="63"/>
        <v>60</v>
      </c>
      <c r="P1101" s="180">
        <v>0.89</v>
      </c>
    </row>
    <row r="1102" spans="1:16" x14ac:dyDescent="0.25">
      <c r="A1102" s="859"/>
      <c r="B1102" s="860"/>
      <c r="C1102" s="100" t="s">
        <v>523</v>
      </c>
      <c r="D1102" s="180" t="s">
        <v>37</v>
      </c>
      <c r="E1102" s="180"/>
      <c r="F1102" s="183"/>
      <c r="G1102" s="124">
        <v>60</v>
      </c>
      <c r="H1102" s="183"/>
      <c r="I1102" s="155">
        <f t="shared" si="61"/>
        <v>60</v>
      </c>
      <c r="J1102" s="183"/>
      <c r="K1102" s="183"/>
      <c r="L1102" s="183">
        <v>120</v>
      </c>
      <c r="M1102" s="183"/>
      <c r="N1102" s="153">
        <f t="shared" si="62"/>
        <v>120</v>
      </c>
      <c r="O1102" s="154">
        <f t="shared" si="63"/>
        <v>180</v>
      </c>
      <c r="P1102" s="180">
        <v>4.99</v>
      </c>
    </row>
    <row r="1103" spans="1:16" x14ac:dyDescent="0.25">
      <c r="A1103" s="859"/>
      <c r="B1103" s="860"/>
      <c r="C1103" s="100" t="s">
        <v>527</v>
      </c>
      <c r="D1103" s="180" t="s">
        <v>37</v>
      </c>
      <c r="E1103" s="180"/>
      <c r="F1103" s="183"/>
      <c r="G1103" s="105">
        <v>6</v>
      </c>
      <c r="H1103" s="183"/>
      <c r="I1103" s="155">
        <f t="shared" si="61"/>
        <v>6</v>
      </c>
      <c r="J1103" s="183"/>
      <c r="K1103" s="183"/>
      <c r="L1103" s="183">
        <v>10</v>
      </c>
      <c r="M1103" s="183"/>
      <c r="N1103" s="153">
        <f t="shared" si="62"/>
        <v>10</v>
      </c>
      <c r="O1103" s="154">
        <f t="shared" si="63"/>
        <v>16</v>
      </c>
      <c r="P1103" s="180">
        <v>1.89</v>
      </c>
    </row>
    <row r="1104" spans="1:16" x14ac:dyDescent="0.25">
      <c r="A1104" s="859"/>
      <c r="B1104" s="860"/>
      <c r="C1104" s="100" t="s">
        <v>830</v>
      </c>
      <c r="D1104" s="96" t="s">
        <v>831</v>
      </c>
      <c r="E1104" s="87"/>
      <c r="F1104" s="183"/>
      <c r="G1104" s="130">
        <v>50</v>
      </c>
      <c r="H1104" s="183"/>
      <c r="I1104" s="155">
        <f t="shared" si="61"/>
        <v>50</v>
      </c>
      <c r="J1104" s="183"/>
      <c r="K1104" s="183"/>
      <c r="L1104" s="183">
        <v>80</v>
      </c>
      <c r="M1104" s="183"/>
      <c r="N1104" s="153">
        <f t="shared" si="62"/>
        <v>80</v>
      </c>
      <c r="O1104" s="154">
        <f t="shared" si="63"/>
        <v>130</v>
      </c>
      <c r="P1104" s="180">
        <v>5</v>
      </c>
    </row>
    <row r="1105" spans="1:16" x14ac:dyDescent="0.25">
      <c r="A1105" s="859"/>
      <c r="B1105" s="860"/>
      <c r="C1105" s="92" t="s">
        <v>835</v>
      </c>
      <c r="D1105" s="180" t="s">
        <v>37</v>
      </c>
      <c r="E1105" s="180"/>
      <c r="F1105" s="183">
        <v>3</v>
      </c>
      <c r="G1105" s="105"/>
      <c r="H1105" s="183"/>
      <c r="I1105" s="155">
        <f t="shared" si="61"/>
        <v>3</v>
      </c>
      <c r="J1105" s="183"/>
      <c r="K1105" s="183"/>
      <c r="L1105" s="183"/>
      <c r="M1105" s="183"/>
      <c r="N1105" s="153">
        <f t="shared" si="62"/>
        <v>0</v>
      </c>
      <c r="O1105" s="154">
        <f t="shared" si="63"/>
        <v>3</v>
      </c>
      <c r="P1105" s="180">
        <v>10</v>
      </c>
    </row>
    <row r="1106" spans="1:16" x14ac:dyDescent="0.25">
      <c r="A1106" s="859"/>
      <c r="B1106" s="860"/>
      <c r="C1106" s="100" t="s">
        <v>467</v>
      </c>
      <c r="D1106" s="180" t="s">
        <v>37</v>
      </c>
      <c r="E1106" s="180"/>
      <c r="F1106" s="183"/>
      <c r="G1106" s="124">
        <v>5</v>
      </c>
      <c r="H1106" s="183"/>
      <c r="I1106" s="155">
        <f t="shared" si="61"/>
        <v>5</v>
      </c>
      <c r="J1106" s="183"/>
      <c r="K1106" s="183"/>
      <c r="L1106" s="183">
        <v>16</v>
      </c>
      <c r="M1106" s="183"/>
      <c r="N1106" s="153">
        <f t="shared" si="62"/>
        <v>16</v>
      </c>
      <c r="O1106" s="154">
        <f t="shared" si="63"/>
        <v>21</v>
      </c>
      <c r="P1106" s="180">
        <v>3.69</v>
      </c>
    </row>
    <row r="1107" spans="1:16" x14ac:dyDescent="0.25">
      <c r="A1107" s="859"/>
      <c r="B1107" s="860"/>
      <c r="C1107" s="100" t="s">
        <v>854</v>
      </c>
      <c r="D1107" s="180" t="s">
        <v>32</v>
      </c>
      <c r="E1107" s="180">
        <v>20</v>
      </c>
      <c r="F1107" s="183"/>
      <c r="G1107" s="105"/>
      <c r="H1107" s="183"/>
      <c r="I1107" s="155">
        <f t="shared" si="61"/>
        <v>20</v>
      </c>
      <c r="J1107" s="183">
        <v>50</v>
      </c>
      <c r="K1107" s="183"/>
      <c r="L1107" s="183"/>
      <c r="M1107" s="183"/>
      <c r="N1107" s="153">
        <f t="shared" si="62"/>
        <v>50</v>
      </c>
      <c r="O1107" s="154">
        <f t="shared" si="63"/>
        <v>70</v>
      </c>
      <c r="P1107" s="180">
        <v>3.11</v>
      </c>
    </row>
    <row r="1108" spans="1:16" x14ac:dyDescent="0.25">
      <c r="A1108" s="859"/>
      <c r="B1108" s="860"/>
      <c r="C1108" s="232" t="s">
        <v>879</v>
      </c>
      <c r="D1108" s="180" t="s">
        <v>37</v>
      </c>
      <c r="E1108" s="180"/>
      <c r="F1108" s="183"/>
      <c r="G1108" s="105"/>
      <c r="H1108" s="183"/>
      <c r="I1108" s="155">
        <f t="shared" si="61"/>
        <v>0</v>
      </c>
      <c r="J1108" s="183"/>
      <c r="K1108" s="183"/>
      <c r="L1108" s="183"/>
      <c r="M1108" s="183"/>
      <c r="N1108" s="153">
        <f t="shared" si="62"/>
        <v>0</v>
      </c>
      <c r="O1108" s="154">
        <f t="shared" si="63"/>
        <v>0</v>
      </c>
      <c r="P1108" s="180"/>
    </row>
    <row r="1109" spans="1:16" x14ac:dyDescent="0.25">
      <c r="A1109" s="859"/>
      <c r="B1109" s="860"/>
      <c r="C1109" s="232" t="s">
        <v>880</v>
      </c>
      <c r="D1109" s="180" t="s">
        <v>37</v>
      </c>
      <c r="E1109" s="180"/>
      <c r="F1109" s="183"/>
      <c r="G1109" s="105"/>
      <c r="H1109" s="183"/>
      <c r="I1109" s="155">
        <f t="shared" si="61"/>
        <v>0</v>
      </c>
      <c r="J1109" s="183"/>
      <c r="K1109" s="183"/>
      <c r="L1109" s="183"/>
      <c r="M1109" s="183"/>
      <c r="N1109" s="153">
        <f t="shared" si="62"/>
        <v>0</v>
      </c>
      <c r="O1109" s="154">
        <f t="shared" si="63"/>
        <v>0</v>
      </c>
      <c r="P1109" s="180"/>
    </row>
    <row r="1110" spans="1:16" x14ac:dyDescent="0.25">
      <c r="A1110" s="859">
        <v>83</v>
      </c>
      <c r="B1110" s="859" t="s">
        <v>886</v>
      </c>
      <c r="C1110" s="100" t="s">
        <v>685</v>
      </c>
      <c r="D1110" s="180" t="s">
        <v>37</v>
      </c>
      <c r="E1110" s="183"/>
      <c r="F1110" s="183"/>
      <c r="G1110" s="180">
        <v>10</v>
      </c>
      <c r="H1110" s="183"/>
      <c r="I1110" s="155">
        <f t="shared" si="61"/>
        <v>10</v>
      </c>
      <c r="J1110" s="183"/>
      <c r="K1110" s="183"/>
      <c r="L1110" s="183"/>
      <c r="M1110" s="183"/>
      <c r="N1110" s="153">
        <f t="shared" si="62"/>
        <v>0</v>
      </c>
      <c r="O1110" s="154">
        <f t="shared" si="63"/>
        <v>10</v>
      </c>
      <c r="P1110" s="180">
        <v>5</v>
      </c>
    </row>
    <row r="1111" spans="1:16" x14ac:dyDescent="0.25">
      <c r="A1111" s="859"/>
      <c r="B1111" s="859"/>
      <c r="C1111" s="100" t="s">
        <v>687</v>
      </c>
      <c r="D1111" s="96" t="s">
        <v>647</v>
      </c>
      <c r="E1111" s="183"/>
      <c r="F1111" s="183"/>
      <c r="G1111" s="180">
        <v>10</v>
      </c>
      <c r="H1111" s="183"/>
      <c r="I1111" s="155">
        <f t="shared" si="61"/>
        <v>10</v>
      </c>
      <c r="J1111" s="183"/>
      <c r="K1111" s="183"/>
      <c r="L1111" s="183"/>
      <c r="M1111" s="183"/>
      <c r="N1111" s="153">
        <f t="shared" si="62"/>
        <v>0</v>
      </c>
      <c r="O1111" s="154">
        <f t="shared" si="63"/>
        <v>10</v>
      </c>
      <c r="P1111" s="180">
        <v>10</v>
      </c>
    </row>
    <row r="1112" spans="1:16" x14ac:dyDescent="0.25">
      <c r="A1112" s="859"/>
      <c r="B1112" s="859"/>
      <c r="C1112" s="100" t="s">
        <v>688</v>
      </c>
      <c r="D1112" s="180" t="s">
        <v>37</v>
      </c>
      <c r="E1112" s="183"/>
      <c r="F1112" s="183"/>
      <c r="G1112" s="183">
        <v>20</v>
      </c>
      <c r="H1112" s="183"/>
      <c r="I1112" s="155">
        <f t="shared" si="61"/>
        <v>20</v>
      </c>
      <c r="J1112" s="183"/>
      <c r="K1112" s="183"/>
      <c r="L1112" s="183"/>
      <c r="M1112" s="183"/>
      <c r="N1112" s="153">
        <f t="shared" si="62"/>
        <v>0</v>
      </c>
      <c r="O1112" s="154">
        <f t="shared" si="63"/>
        <v>20</v>
      </c>
      <c r="P1112" s="183">
        <v>26.85</v>
      </c>
    </row>
    <row r="1113" spans="1:16" x14ac:dyDescent="0.25">
      <c r="A1113" s="859">
        <v>84</v>
      </c>
      <c r="B1113" s="859" t="s">
        <v>887</v>
      </c>
      <c r="C1113" s="100" t="s">
        <v>842</v>
      </c>
      <c r="D1113" s="180" t="s">
        <v>37</v>
      </c>
      <c r="E1113" s="183"/>
      <c r="F1113" s="183"/>
      <c r="G1113" s="180">
        <v>10</v>
      </c>
      <c r="H1113" s="180"/>
      <c r="I1113" s="155">
        <f t="shared" si="61"/>
        <v>10</v>
      </c>
      <c r="J1113" s="183"/>
      <c r="K1113" s="183"/>
      <c r="L1113" s="183">
        <v>10</v>
      </c>
      <c r="M1113" s="183"/>
      <c r="N1113" s="153">
        <f t="shared" ref="N1113:N1182" si="64">SUM(J1113:M1113)</f>
        <v>10</v>
      </c>
      <c r="O1113" s="154">
        <f t="shared" ref="O1113:O1182" si="65">I1113+N1113</f>
        <v>20</v>
      </c>
      <c r="P1113" s="180">
        <v>45</v>
      </c>
    </row>
    <row r="1114" spans="1:16" x14ac:dyDescent="0.25">
      <c r="A1114" s="859"/>
      <c r="B1114" s="859"/>
      <c r="C1114" s="100" t="s">
        <v>582</v>
      </c>
      <c r="D1114" s="180" t="s">
        <v>37</v>
      </c>
      <c r="E1114" s="183"/>
      <c r="F1114" s="183">
        <v>20</v>
      </c>
      <c r="G1114" s="105">
        <v>50</v>
      </c>
      <c r="H1114" s="180"/>
      <c r="I1114" s="155">
        <f t="shared" ref="I1114:I1183" si="66">SUM(E1114:H1114)</f>
        <v>70</v>
      </c>
      <c r="J1114" s="183">
        <v>10</v>
      </c>
      <c r="K1114" s="183"/>
      <c r="L1114" s="183">
        <v>30</v>
      </c>
      <c r="M1114" s="183"/>
      <c r="N1114" s="153">
        <f t="shared" si="64"/>
        <v>40</v>
      </c>
      <c r="O1114" s="154">
        <f t="shared" si="65"/>
        <v>110</v>
      </c>
      <c r="P1114" s="180">
        <v>22.95</v>
      </c>
    </row>
    <row r="1115" spans="1:16" x14ac:dyDescent="0.25">
      <c r="A1115" s="859">
        <v>85</v>
      </c>
      <c r="B1115" s="859" t="s">
        <v>888</v>
      </c>
      <c r="C1115" s="92" t="s">
        <v>154</v>
      </c>
      <c r="D1115" s="180" t="s">
        <v>37</v>
      </c>
      <c r="E1115" s="119">
        <v>100</v>
      </c>
      <c r="F1115" s="180">
        <v>200</v>
      </c>
      <c r="G1115" s="183"/>
      <c r="H1115" s="183"/>
      <c r="I1115" s="155">
        <f t="shared" si="66"/>
        <v>300</v>
      </c>
      <c r="J1115" s="183">
        <v>250</v>
      </c>
      <c r="K1115" s="183"/>
      <c r="L1115" s="183"/>
      <c r="M1115" s="183"/>
      <c r="N1115" s="153">
        <f t="shared" si="64"/>
        <v>250</v>
      </c>
      <c r="O1115" s="154">
        <f t="shared" si="65"/>
        <v>550</v>
      </c>
      <c r="P1115" s="180">
        <v>0.88</v>
      </c>
    </row>
    <row r="1116" spans="1:16" x14ac:dyDescent="0.25">
      <c r="A1116" s="859"/>
      <c r="B1116" s="859"/>
      <c r="C1116" s="92" t="s">
        <v>350</v>
      </c>
      <c r="D1116" s="180" t="s">
        <v>37</v>
      </c>
      <c r="E1116" s="180">
        <v>60</v>
      </c>
      <c r="F1116" s="180"/>
      <c r="G1116" s="183"/>
      <c r="H1116" s="183"/>
      <c r="I1116" s="155">
        <f t="shared" si="66"/>
        <v>60</v>
      </c>
      <c r="J1116" s="183">
        <v>70</v>
      </c>
      <c r="K1116" s="183"/>
      <c r="L1116" s="183"/>
      <c r="M1116" s="183"/>
      <c r="N1116" s="153">
        <f t="shared" si="64"/>
        <v>70</v>
      </c>
      <c r="O1116" s="154">
        <f t="shared" si="65"/>
        <v>130</v>
      </c>
      <c r="P1116" s="180">
        <v>0.9</v>
      </c>
    </row>
    <row r="1117" spans="1:16" x14ac:dyDescent="0.25">
      <c r="A1117" s="859"/>
      <c r="B1117" s="859"/>
      <c r="C1117" s="92" t="s">
        <v>359</v>
      </c>
      <c r="D1117" s="180" t="s">
        <v>37</v>
      </c>
      <c r="E1117" s="180">
        <v>80</v>
      </c>
      <c r="F1117" s="180"/>
      <c r="G1117" s="183"/>
      <c r="H1117" s="183"/>
      <c r="I1117" s="155">
        <f t="shared" si="66"/>
        <v>80</v>
      </c>
      <c r="J1117" s="183">
        <v>70</v>
      </c>
      <c r="K1117" s="183"/>
      <c r="L1117" s="183"/>
      <c r="M1117" s="183"/>
      <c r="N1117" s="153">
        <f t="shared" si="64"/>
        <v>70</v>
      </c>
      <c r="O1117" s="154">
        <f t="shared" si="65"/>
        <v>150</v>
      </c>
      <c r="P1117" s="180">
        <v>1.4</v>
      </c>
    </row>
    <row r="1118" spans="1:16" x14ac:dyDescent="0.25">
      <c r="A1118" s="859"/>
      <c r="B1118" s="859"/>
      <c r="C1118" s="92" t="s">
        <v>361</v>
      </c>
      <c r="D1118" s="180" t="s">
        <v>37</v>
      </c>
      <c r="E1118" s="119">
        <v>100</v>
      </c>
      <c r="F1118" s="180"/>
      <c r="G1118" s="183"/>
      <c r="H1118" s="183"/>
      <c r="I1118" s="155">
        <f t="shared" si="66"/>
        <v>100</v>
      </c>
      <c r="J1118" s="183">
        <v>350</v>
      </c>
      <c r="K1118" s="183"/>
      <c r="L1118" s="183"/>
      <c r="M1118" s="183"/>
      <c r="N1118" s="153">
        <f t="shared" si="64"/>
        <v>350</v>
      </c>
      <c r="O1118" s="154">
        <f t="shared" si="65"/>
        <v>450</v>
      </c>
      <c r="P1118" s="180">
        <v>0.66</v>
      </c>
    </row>
    <row r="1119" spans="1:16" x14ac:dyDescent="0.25">
      <c r="A1119" s="859"/>
      <c r="B1119" s="859"/>
      <c r="C1119" s="92" t="s">
        <v>362</v>
      </c>
      <c r="D1119" s="180" t="s">
        <v>37</v>
      </c>
      <c r="E1119" s="180">
        <v>150</v>
      </c>
      <c r="F1119" s="180"/>
      <c r="G1119" s="183"/>
      <c r="H1119" s="183"/>
      <c r="I1119" s="155">
        <f t="shared" si="66"/>
        <v>150</v>
      </c>
      <c r="J1119" s="183">
        <v>800</v>
      </c>
      <c r="K1119" s="183"/>
      <c r="L1119" s="183"/>
      <c r="M1119" s="183"/>
      <c r="N1119" s="153">
        <f t="shared" si="64"/>
        <v>800</v>
      </c>
      <c r="O1119" s="154">
        <f t="shared" si="65"/>
        <v>950</v>
      </c>
      <c r="P1119" s="180">
        <v>1.5</v>
      </c>
    </row>
    <row r="1120" spans="1:16" x14ac:dyDescent="0.25">
      <c r="A1120" s="859"/>
      <c r="B1120" s="859"/>
      <c r="C1120" s="92" t="s">
        <v>364</v>
      </c>
      <c r="D1120" s="180" t="s">
        <v>37</v>
      </c>
      <c r="E1120" s="180">
        <v>10</v>
      </c>
      <c r="F1120" s="180"/>
      <c r="G1120" s="183"/>
      <c r="H1120" s="183"/>
      <c r="I1120" s="155">
        <f t="shared" si="66"/>
        <v>10</v>
      </c>
      <c r="J1120" s="183">
        <v>10</v>
      </c>
      <c r="K1120" s="183"/>
      <c r="L1120" s="183"/>
      <c r="M1120" s="183"/>
      <c r="N1120" s="153">
        <f t="shared" si="64"/>
        <v>10</v>
      </c>
      <c r="O1120" s="154">
        <f t="shared" si="65"/>
        <v>20</v>
      </c>
      <c r="P1120" s="180">
        <v>2.78</v>
      </c>
    </row>
    <row r="1121" spans="1:16" x14ac:dyDescent="0.25">
      <c r="A1121" s="859"/>
      <c r="B1121" s="859"/>
      <c r="C1121" s="92" t="s">
        <v>367</v>
      </c>
      <c r="D1121" s="180" t="s">
        <v>37</v>
      </c>
      <c r="E1121" s="119">
        <v>80</v>
      </c>
      <c r="F1121" s="180"/>
      <c r="G1121" s="183"/>
      <c r="H1121" s="183"/>
      <c r="I1121" s="155">
        <f t="shared" si="66"/>
        <v>80</v>
      </c>
      <c r="J1121" s="183">
        <v>80</v>
      </c>
      <c r="K1121" s="183"/>
      <c r="L1121" s="183"/>
      <c r="M1121" s="183"/>
      <c r="N1121" s="153">
        <f t="shared" si="64"/>
        <v>80</v>
      </c>
      <c r="O1121" s="154">
        <f t="shared" si="65"/>
        <v>160</v>
      </c>
      <c r="P1121" s="180">
        <v>0.6</v>
      </c>
    </row>
    <row r="1122" spans="1:16" x14ac:dyDescent="0.25">
      <c r="A1122" s="859"/>
      <c r="B1122" s="859"/>
      <c r="C1122" s="92" t="s">
        <v>155</v>
      </c>
      <c r="D1122" s="180" t="s">
        <v>37</v>
      </c>
      <c r="E1122" s="180">
        <v>150</v>
      </c>
      <c r="F1122" s="180">
        <v>200</v>
      </c>
      <c r="G1122" s="183"/>
      <c r="H1122" s="183"/>
      <c r="I1122" s="155">
        <f t="shared" si="66"/>
        <v>350</v>
      </c>
      <c r="J1122" s="183">
        <v>400</v>
      </c>
      <c r="K1122" s="183"/>
      <c r="L1122" s="183"/>
      <c r="M1122" s="183"/>
      <c r="N1122" s="153">
        <f t="shared" si="64"/>
        <v>400</v>
      </c>
      <c r="O1122" s="154">
        <f t="shared" si="65"/>
        <v>750</v>
      </c>
      <c r="P1122" s="180">
        <v>1.1499999999999999</v>
      </c>
    </row>
    <row r="1123" spans="1:16" x14ac:dyDescent="0.25">
      <c r="A1123" s="859"/>
      <c r="B1123" s="859"/>
      <c r="C1123" s="92" t="s">
        <v>372</v>
      </c>
      <c r="D1123" s="180" t="s">
        <v>37</v>
      </c>
      <c r="E1123" s="180">
        <v>150</v>
      </c>
      <c r="F1123" s="180"/>
      <c r="G1123" s="183"/>
      <c r="H1123" s="183"/>
      <c r="I1123" s="155">
        <f t="shared" si="66"/>
        <v>150</v>
      </c>
      <c r="J1123" s="183">
        <v>280</v>
      </c>
      <c r="K1123" s="183"/>
      <c r="L1123" s="183"/>
      <c r="M1123" s="183"/>
      <c r="N1123" s="153">
        <f t="shared" si="64"/>
        <v>280</v>
      </c>
      <c r="O1123" s="154">
        <f t="shared" si="65"/>
        <v>430</v>
      </c>
      <c r="P1123" s="180">
        <v>0.57999999999999996</v>
      </c>
    </row>
    <row r="1124" spans="1:16" x14ac:dyDescent="0.25">
      <c r="A1124" s="859"/>
      <c r="B1124" s="859"/>
      <c r="C1124" s="92" t="s">
        <v>152</v>
      </c>
      <c r="D1124" s="180" t="s">
        <v>37</v>
      </c>
      <c r="E1124" s="119">
        <v>80</v>
      </c>
      <c r="F1124" s="180">
        <v>200</v>
      </c>
      <c r="G1124" s="183"/>
      <c r="H1124" s="183"/>
      <c r="I1124" s="155">
        <f t="shared" si="66"/>
        <v>280</v>
      </c>
      <c r="J1124" s="183">
        <v>250</v>
      </c>
      <c r="K1124" s="183"/>
      <c r="L1124" s="183"/>
      <c r="M1124" s="183"/>
      <c r="N1124" s="153">
        <f t="shared" si="64"/>
        <v>250</v>
      </c>
      <c r="O1124" s="154">
        <f t="shared" si="65"/>
        <v>530</v>
      </c>
      <c r="P1124" s="180">
        <v>0.9</v>
      </c>
    </row>
    <row r="1125" spans="1:16" x14ac:dyDescent="0.25">
      <c r="A1125" s="859"/>
      <c r="B1125" s="859"/>
      <c r="C1125" s="92" t="s">
        <v>153</v>
      </c>
      <c r="D1125" s="180" t="s">
        <v>37</v>
      </c>
      <c r="E1125" s="119">
        <v>80</v>
      </c>
      <c r="F1125" s="180">
        <v>120</v>
      </c>
      <c r="G1125" s="183"/>
      <c r="H1125" s="183"/>
      <c r="I1125" s="155">
        <f t="shared" si="66"/>
        <v>200</v>
      </c>
      <c r="J1125" s="183">
        <v>350</v>
      </c>
      <c r="K1125" s="183"/>
      <c r="L1125" s="183"/>
      <c r="M1125" s="183"/>
      <c r="N1125" s="153">
        <f t="shared" si="64"/>
        <v>350</v>
      </c>
      <c r="O1125" s="154">
        <f t="shared" si="65"/>
        <v>550</v>
      </c>
      <c r="P1125" s="180">
        <v>0.93</v>
      </c>
    </row>
    <row r="1126" spans="1:16" x14ac:dyDescent="0.25">
      <c r="A1126" s="859"/>
      <c r="B1126" s="859"/>
      <c r="C1126" s="92" t="s">
        <v>374</v>
      </c>
      <c r="D1126" s="180" t="s">
        <v>37</v>
      </c>
      <c r="E1126" s="180">
        <v>80</v>
      </c>
      <c r="F1126" s="180"/>
      <c r="G1126" s="183"/>
      <c r="H1126" s="183"/>
      <c r="I1126" s="155">
        <f t="shared" si="66"/>
        <v>80</v>
      </c>
      <c r="J1126" s="183">
        <v>100</v>
      </c>
      <c r="K1126" s="183"/>
      <c r="L1126" s="183"/>
      <c r="M1126" s="183"/>
      <c r="N1126" s="153">
        <f t="shared" si="64"/>
        <v>100</v>
      </c>
      <c r="O1126" s="154">
        <f t="shared" si="65"/>
        <v>180</v>
      </c>
      <c r="P1126" s="180">
        <v>0.73</v>
      </c>
    </row>
    <row r="1127" spans="1:16" x14ac:dyDescent="0.25">
      <c r="A1127" s="859"/>
      <c r="B1127" s="859"/>
      <c r="C1127" s="92" t="s">
        <v>375</v>
      </c>
      <c r="D1127" s="180" t="s">
        <v>37</v>
      </c>
      <c r="E1127" s="180">
        <v>100</v>
      </c>
      <c r="F1127" s="180">
        <v>80</v>
      </c>
      <c r="G1127" s="183"/>
      <c r="H1127" s="183"/>
      <c r="I1127" s="155">
        <f t="shared" si="66"/>
        <v>180</v>
      </c>
      <c r="J1127" s="183">
        <v>120</v>
      </c>
      <c r="K1127" s="183"/>
      <c r="L1127" s="183"/>
      <c r="M1127" s="183"/>
      <c r="N1127" s="153">
        <f t="shared" si="64"/>
        <v>120</v>
      </c>
      <c r="O1127" s="154">
        <f t="shared" si="65"/>
        <v>300</v>
      </c>
      <c r="P1127" s="180">
        <v>2.75</v>
      </c>
    </row>
    <row r="1128" spans="1:16" x14ac:dyDescent="0.25">
      <c r="A1128" s="859"/>
      <c r="B1128" s="859"/>
      <c r="C1128" s="92" t="s">
        <v>379</v>
      </c>
      <c r="D1128" s="180" t="s">
        <v>37</v>
      </c>
      <c r="E1128" s="180"/>
      <c r="F1128" s="180">
        <v>200</v>
      </c>
      <c r="G1128" s="183"/>
      <c r="H1128" s="183"/>
      <c r="I1128" s="155">
        <f t="shared" si="66"/>
        <v>200</v>
      </c>
      <c r="J1128" s="183">
        <v>100</v>
      </c>
      <c r="K1128" s="183"/>
      <c r="L1128" s="183"/>
      <c r="M1128" s="183"/>
      <c r="N1128" s="153">
        <f t="shared" si="64"/>
        <v>100</v>
      </c>
      <c r="O1128" s="154">
        <f t="shared" si="65"/>
        <v>300</v>
      </c>
      <c r="P1128" s="180">
        <v>0.71</v>
      </c>
    </row>
    <row r="1129" spans="1:16" x14ac:dyDescent="0.25">
      <c r="A1129" s="859"/>
      <c r="B1129" s="859"/>
      <c r="C1129" s="92" t="s">
        <v>382</v>
      </c>
      <c r="D1129" s="180" t="s">
        <v>37</v>
      </c>
      <c r="E1129" s="180"/>
      <c r="F1129" s="180">
        <v>200</v>
      </c>
      <c r="G1129" s="183"/>
      <c r="H1129" s="183"/>
      <c r="I1129" s="155">
        <f t="shared" si="66"/>
        <v>200</v>
      </c>
      <c r="J1129" s="183">
        <v>300</v>
      </c>
      <c r="K1129" s="183"/>
      <c r="L1129" s="183"/>
      <c r="M1129" s="183"/>
      <c r="N1129" s="153">
        <f t="shared" si="64"/>
        <v>300</v>
      </c>
      <c r="O1129" s="154">
        <f t="shared" si="65"/>
        <v>500</v>
      </c>
      <c r="P1129" s="180">
        <v>0.67</v>
      </c>
    </row>
    <row r="1130" spans="1:16" x14ac:dyDescent="0.25">
      <c r="A1130" s="859"/>
      <c r="B1130" s="859"/>
      <c r="C1130" s="92" t="s">
        <v>383</v>
      </c>
      <c r="D1130" s="180" t="s">
        <v>37</v>
      </c>
      <c r="E1130" s="180"/>
      <c r="F1130" s="180"/>
      <c r="G1130" s="183"/>
      <c r="H1130" s="183"/>
      <c r="I1130" s="155">
        <f t="shared" si="66"/>
        <v>0</v>
      </c>
      <c r="J1130" s="183"/>
      <c r="K1130" s="183"/>
      <c r="L1130" s="183"/>
      <c r="M1130" s="183"/>
      <c r="N1130" s="153">
        <f t="shared" si="64"/>
        <v>0</v>
      </c>
      <c r="O1130" s="154">
        <f t="shared" si="65"/>
        <v>0</v>
      </c>
      <c r="P1130" s="180">
        <v>1.7</v>
      </c>
    </row>
    <row r="1131" spans="1:16" x14ac:dyDescent="0.25">
      <c r="A1131" s="859"/>
      <c r="B1131" s="859"/>
      <c r="C1131" s="92" t="s">
        <v>384</v>
      </c>
      <c r="D1131" s="180" t="s">
        <v>37</v>
      </c>
      <c r="E1131" s="180"/>
      <c r="F1131" s="180"/>
      <c r="G1131" s="183"/>
      <c r="H1131" s="183"/>
      <c r="I1131" s="155">
        <f t="shared" si="66"/>
        <v>0</v>
      </c>
      <c r="J1131" s="183"/>
      <c r="K1131" s="183"/>
      <c r="L1131" s="183"/>
      <c r="M1131" s="183"/>
      <c r="N1131" s="153">
        <f t="shared" si="64"/>
        <v>0</v>
      </c>
      <c r="O1131" s="154">
        <f t="shared" si="65"/>
        <v>0</v>
      </c>
      <c r="P1131" s="180">
        <v>0.9</v>
      </c>
    </row>
    <row r="1132" spans="1:16" x14ac:dyDescent="0.25">
      <c r="A1132" s="859"/>
      <c r="B1132" s="859"/>
      <c r="C1132" s="92" t="s">
        <v>385</v>
      </c>
      <c r="D1132" s="180" t="s">
        <v>37</v>
      </c>
      <c r="E1132" s="180"/>
      <c r="F1132" s="180"/>
      <c r="G1132" s="183"/>
      <c r="H1132" s="183"/>
      <c r="I1132" s="155">
        <f t="shared" si="66"/>
        <v>0</v>
      </c>
      <c r="J1132" s="183">
        <v>30</v>
      </c>
      <c r="K1132" s="183"/>
      <c r="L1132" s="183"/>
      <c r="M1132" s="183"/>
      <c r="N1132" s="153">
        <f t="shared" si="64"/>
        <v>30</v>
      </c>
      <c r="O1132" s="154">
        <f t="shared" si="65"/>
        <v>30</v>
      </c>
      <c r="P1132" s="180">
        <v>0.86</v>
      </c>
    </row>
    <row r="1133" spans="1:16" x14ac:dyDescent="0.25">
      <c r="A1133" s="859"/>
      <c r="B1133" s="859"/>
      <c r="C1133" s="92" t="s">
        <v>386</v>
      </c>
      <c r="D1133" s="180" t="s">
        <v>37</v>
      </c>
      <c r="E1133" s="180"/>
      <c r="F1133" s="180"/>
      <c r="G1133" s="183"/>
      <c r="H1133" s="183"/>
      <c r="I1133" s="155">
        <f t="shared" si="66"/>
        <v>0</v>
      </c>
      <c r="J1133" s="183">
        <v>80</v>
      </c>
      <c r="K1133" s="183"/>
      <c r="L1133" s="183"/>
      <c r="M1133" s="183"/>
      <c r="N1133" s="153">
        <f t="shared" si="64"/>
        <v>80</v>
      </c>
      <c r="O1133" s="154">
        <f t="shared" si="65"/>
        <v>80</v>
      </c>
      <c r="P1133" s="180">
        <v>0.14000000000000001</v>
      </c>
    </row>
    <row r="1134" spans="1:16" x14ac:dyDescent="0.25">
      <c r="A1134" s="859"/>
      <c r="B1134" s="859"/>
      <c r="C1134" s="92" t="s">
        <v>388</v>
      </c>
      <c r="D1134" s="180" t="s">
        <v>37</v>
      </c>
      <c r="E1134" s="180"/>
      <c r="F1134" s="180"/>
      <c r="G1134" s="183"/>
      <c r="H1134" s="183"/>
      <c r="I1134" s="155">
        <f t="shared" si="66"/>
        <v>0</v>
      </c>
      <c r="J1134" s="183"/>
      <c r="K1134" s="183"/>
      <c r="L1134" s="183"/>
      <c r="M1134" s="183"/>
      <c r="N1134" s="153">
        <f t="shared" si="64"/>
        <v>0</v>
      </c>
      <c r="O1134" s="154">
        <f t="shared" si="65"/>
        <v>0</v>
      </c>
      <c r="P1134" s="180">
        <v>1.1000000000000001</v>
      </c>
    </row>
    <row r="1135" spans="1:16" x14ac:dyDescent="0.25">
      <c r="A1135" s="859"/>
      <c r="B1135" s="859"/>
      <c r="C1135" s="92" t="s">
        <v>390</v>
      </c>
      <c r="D1135" s="180" t="s">
        <v>37</v>
      </c>
      <c r="E1135" s="180"/>
      <c r="F1135" s="180"/>
      <c r="G1135" s="183"/>
      <c r="H1135" s="183"/>
      <c r="I1135" s="155">
        <f t="shared" si="66"/>
        <v>0</v>
      </c>
      <c r="J1135" s="183"/>
      <c r="K1135" s="183"/>
      <c r="L1135" s="183"/>
      <c r="M1135" s="183"/>
      <c r="N1135" s="153">
        <f t="shared" si="64"/>
        <v>0</v>
      </c>
      <c r="O1135" s="154">
        <f t="shared" si="65"/>
        <v>0</v>
      </c>
      <c r="P1135" s="180">
        <v>3</v>
      </c>
    </row>
    <row r="1136" spans="1:16" x14ac:dyDescent="0.25">
      <c r="A1136" s="859">
        <v>86</v>
      </c>
      <c r="B1136" s="859" t="s">
        <v>889</v>
      </c>
      <c r="C1136" s="92" t="s">
        <v>1755</v>
      </c>
      <c r="D1136" s="180" t="s">
        <v>37</v>
      </c>
      <c r="E1136" s="180">
        <v>40</v>
      </c>
      <c r="F1136" s="180"/>
      <c r="G1136" s="180"/>
      <c r="H1136" s="183"/>
      <c r="I1136" s="155">
        <f t="shared" si="66"/>
        <v>40</v>
      </c>
      <c r="J1136" s="183">
        <v>60</v>
      </c>
      <c r="K1136" s="183"/>
      <c r="L1136" s="183"/>
      <c r="M1136" s="183"/>
      <c r="N1136" s="153">
        <f t="shared" si="64"/>
        <v>60</v>
      </c>
      <c r="O1136" s="154">
        <f t="shared" si="65"/>
        <v>100</v>
      </c>
      <c r="P1136" s="180">
        <v>0.76</v>
      </c>
    </row>
    <row r="1137" spans="1:16" x14ac:dyDescent="0.25">
      <c r="A1137" s="859"/>
      <c r="B1137" s="859"/>
      <c r="C1137" s="92" t="s">
        <v>1756</v>
      </c>
      <c r="D1137" s="180" t="s">
        <v>37</v>
      </c>
      <c r="E1137" s="119">
        <v>100</v>
      </c>
      <c r="F1137" s="180"/>
      <c r="G1137" s="180"/>
      <c r="H1137" s="183"/>
      <c r="I1137" s="155">
        <f t="shared" si="66"/>
        <v>100</v>
      </c>
      <c r="J1137" s="183">
        <v>150</v>
      </c>
      <c r="K1137" s="183"/>
      <c r="L1137" s="183"/>
      <c r="M1137" s="183"/>
      <c r="N1137" s="153">
        <f t="shared" si="64"/>
        <v>150</v>
      </c>
      <c r="O1137" s="154">
        <f t="shared" si="65"/>
        <v>250</v>
      </c>
      <c r="P1137" s="180">
        <v>0.31</v>
      </c>
    </row>
    <row r="1138" spans="1:16" x14ac:dyDescent="0.25">
      <c r="A1138" s="859"/>
      <c r="B1138" s="859"/>
      <c r="C1138" s="92" t="s">
        <v>357</v>
      </c>
      <c r="D1138" s="180" t="s">
        <v>37</v>
      </c>
      <c r="E1138" s="180">
        <v>80</v>
      </c>
      <c r="F1138" s="180"/>
      <c r="G1138" s="180"/>
      <c r="H1138" s="183"/>
      <c r="I1138" s="155">
        <f t="shared" si="66"/>
        <v>80</v>
      </c>
      <c r="J1138" s="183">
        <v>100</v>
      </c>
      <c r="K1138" s="183"/>
      <c r="L1138" s="183"/>
      <c r="M1138" s="183"/>
      <c r="N1138" s="153">
        <f t="shared" si="64"/>
        <v>100</v>
      </c>
      <c r="O1138" s="154">
        <f t="shared" si="65"/>
        <v>180</v>
      </c>
      <c r="P1138" s="180">
        <v>2</v>
      </c>
    </row>
    <row r="1139" spans="1:16" x14ac:dyDescent="0.25">
      <c r="A1139" s="859"/>
      <c r="B1139" s="859"/>
      <c r="C1139" s="92" t="s">
        <v>360</v>
      </c>
      <c r="D1139" s="180" t="s">
        <v>37</v>
      </c>
      <c r="E1139" s="119">
        <v>100</v>
      </c>
      <c r="F1139" s="180"/>
      <c r="G1139" s="180"/>
      <c r="H1139" s="183"/>
      <c r="I1139" s="155">
        <f t="shared" si="66"/>
        <v>100</v>
      </c>
      <c r="J1139" s="183">
        <v>300</v>
      </c>
      <c r="K1139" s="183"/>
      <c r="L1139" s="183"/>
      <c r="M1139" s="183"/>
      <c r="N1139" s="153">
        <f t="shared" si="64"/>
        <v>300</v>
      </c>
      <c r="O1139" s="154">
        <f t="shared" si="65"/>
        <v>400</v>
      </c>
      <c r="P1139" s="180">
        <v>0.43</v>
      </c>
    </row>
    <row r="1140" spans="1:16" x14ac:dyDescent="0.25">
      <c r="A1140" s="859"/>
      <c r="B1140" s="859"/>
      <c r="C1140" s="92" t="s">
        <v>156</v>
      </c>
      <c r="D1140" s="180" t="s">
        <v>37</v>
      </c>
      <c r="E1140" s="119">
        <v>100</v>
      </c>
      <c r="F1140" s="180">
        <v>200</v>
      </c>
      <c r="G1140" s="180"/>
      <c r="H1140" s="183"/>
      <c r="I1140" s="155">
        <f t="shared" si="66"/>
        <v>300</v>
      </c>
      <c r="J1140" s="183">
        <v>400</v>
      </c>
      <c r="K1140" s="183"/>
      <c r="L1140" s="183"/>
      <c r="M1140" s="183"/>
      <c r="N1140" s="153">
        <f t="shared" si="64"/>
        <v>400</v>
      </c>
      <c r="O1140" s="154">
        <f t="shared" si="65"/>
        <v>700</v>
      </c>
      <c r="P1140" s="180">
        <v>1.9</v>
      </c>
    </row>
    <row r="1141" spans="1:16" x14ac:dyDescent="0.25">
      <c r="A1141" s="859"/>
      <c r="B1141" s="859"/>
      <c r="C1141" s="92" t="s">
        <v>366</v>
      </c>
      <c r="D1141" s="180" t="s">
        <v>37</v>
      </c>
      <c r="E1141" s="119">
        <v>100</v>
      </c>
      <c r="F1141" s="180"/>
      <c r="G1141" s="180"/>
      <c r="H1141" s="183"/>
      <c r="I1141" s="155">
        <f t="shared" si="66"/>
        <v>100</v>
      </c>
      <c r="J1141" s="183">
        <v>400</v>
      </c>
      <c r="K1141" s="183"/>
      <c r="L1141" s="183"/>
      <c r="M1141" s="183"/>
      <c r="N1141" s="153">
        <f t="shared" si="64"/>
        <v>400</v>
      </c>
      <c r="O1141" s="154">
        <f t="shared" si="65"/>
        <v>500</v>
      </c>
      <c r="P1141" s="180">
        <v>0.21</v>
      </c>
    </row>
    <row r="1142" spans="1:16" x14ac:dyDescent="0.25">
      <c r="A1142" s="859"/>
      <c r="B1142" s="859"/>
      <c r="C1142" s="92" t="s">
        <v>368</v>
      </c>
      <c r="D1142" s="180" t="s">
        <v>37</v>
      </c>
      <c r="E1142" s="119">
        <v>100</v>
      </c>
      <c r="F1142" s="180"/>
      <c r="G1142" s="180"/>
      <c r="H1142" s="183"/>
      <c r="I1142" s="155">
        <f t="shared" si="66"/>
        <v>100</v>
      </c>
      <c r="J1142" s="183">
        <v>400</v>
      </c>
      <c r="K1142" s="183"/>
      <c r="L1142" s="183"/>
      <c r="M1142" s="183"/>
      <c r="N1142" s="153">
        <f t="shared" si="64"/>
        <v>400</v>
      </c>
      <c r="O1142" s="154">
        <f t="shared" si="65"/>
        <v>500</v>
      </c>
      <c r="P1142" s="180">
        <v>0.19</v>
      </c>
    </row>
    <row r="1143" spans="1:16" x14ac:dyDescent="0.25">
      <c r="A1143" s="859"/>
      <c r="B1143" s="859"/>
      <c r="C1143" s="92" t="s">
        <v>157</v>
      </c>
      <c r="D1143" s="180" t="s">
        <v>37</v>
      </c>
      <c r="E1143" s="180">
        <v>30</v>
      </c>
      <c r="F1143" s="180">
        <v>200</v>
      </c>
      <c r="G1143" s="180"/>
      <c r="H1143" s="183"/>
      <c r="I1143" s="155">
        <f t="shared" si="66"/>
        <v>230</v>
      </c>
      <c r="J1143" s="183">
        <v>60</v>
      </c>
      <c r="K1143" s="183"/>
      <c r="L1143" s="183"/>
      <c r="M1143" s="183"/>
      <c r="N1143" s="153">
        <f t="shared" si="64"/>
        <v>60</v>
      </c>
      <c r="O1143" s="154">
        <f t="shared" si="65"/>
        <v>290</v>
      </c>
      <c r="P1143" s="180">
        <v>2.4700000000000002</v>
      </c>
    </row>
    <row r="1144" spans="1:16" x14ac:dyDescent="0.25">
      <c r="A1144" s="859"/>
      <c r="B1144" s="859"/>
      <c r="C1144" s="92" t="s">
        <v>370</v>
      </c>
      <c r="D1144" s="180" t="s">
        <v>37</v>
      </c>
      <c r="E1144" s="180">
        <v>150</v>
      </c>
      <c r="F1144" s="180"/>
      <c r="G1144" s="180"/>
      <c r="H1144" s="183"/>
      <c r="I1144" s="155">
        <f t="shared" si="66"/>
        <v>150</v>
      </c>
      <c r="J1144" s="183">
        <v>350</v>
      </c>
      <c r="K1144" s="183"/>
      <c r="L1144" s="183"/>
      <c r="M1144" s="183"/>
      <c r="N1144" s="153">
        <f t="shared" si="64"/>
        <v>350</v>
      </c>
      <c r="O1144" s="154">
        <f t="shared" si="65"/>
        <v>500</v>
      </c>
      <c r="P1144" s="180">
        <v>0.18</v>
      </c>
    </row>
    <row r="1145" spans="1:16" x14ac:dyDescent="0.25">
      <c r="A1145" s="859"/>
      <c r="B1145" s="859"/>
      <c r="C1145" s="92" t="s">
        <v>373</v>
      </c>
      <c r="D1145" s="180" t="s">
        <v>37</v>
      </c>
      <c r="E1145" s="180">
        <v>150</v>
      </c>
      <c r="F1145" s="180"/>
      <c r="G1145" s="180"/>
      <c r="H1145" s="183"/>
      <c r="I1145" s="155">
        <f t="shared" si="66"/>
        <v>150</v>
      </c>
      <c r="J1145" s="183">
        <v>120</v>
      </c>
      <c r="K1145" s="183"/>
      <c r="L1145" s="183"/>
      <c r="M1145" s="183"/>
      <c r="N1145" s="153">
        <f t="shared" si="64"/>
        <v>120</v>
      </c>
      <c r="O1145" s="154">
        <f t="shared" si="65"/>
        <v>270</v>
      </c>
      <c r="P1145" s="180">
        <v>0.14000000000000001</v>
      </c>
    </row>
    <row r="1146" spans="1:16" x14ac:dyDescent="0.25">
      <c r="A1146" s="859"/>
      <c r="B1146" s="859"/>
      <c r="C1146" s="92" t="s">
        <v>376</v>
      </c>
      <c r="D1146" s="180" t="s">
        <v>37</v>
      </c>
      <c r="E1146" s="180">
        <v>250</v>
      </c>
      <c r="F1146" s="180">
        <v>200</v>
      </c>
      <c r="G1146" s="180">
        <v>20</v>
      </c>
      <c r="H1146" s="183"/>
      <c r="I1146" s="155">
        <f t="shared" si="66"/>
        <v>470</v>
      </c>
      <c r="J1146" s="183">
        <v>1000</v>
      </c>
      <c r="K1146" s="183"/>
      <c r="L1146" s="183">
        <v>50</v>
      </c>
      <c r="M1146" s="183"/>
      <c r="N1146" s="153">
        <f t="shared" si="64"/>
        <v>1050</v>
      </c>
      <c r="O1146" s="154">
        <f t="shared" si="65"/>
        <v>1520</v>
      </c>
      <c r="P1146" s="180">
        <v>0.8</v>
      </c>
    </row>
    <row r="1147" spans="1:16" x14ac:dyDescent="0.25">
      <c r="A1147" s="859"/>
      <c r="B1147" s="859"/>
      <c r="C1147" s="92" t="s">
        <v>377</v>
      </c>
      <c r="D1147" s="180" t="s">
        <v>37</v>
      </c>
      <c r="E1147" s="180">
        <v>100</v>
      </c>
      <c r="F1147" s="180"/>
      <c r="G1147" s="180"/>
      <c r="H1147" s="183"/>
      <c r="I1147" s="155">
        <f t="shared" si="66"/>
        <v>100</v>
      </c>
      <c r="J1147" s="183">
        <v>800</v>
      </c>
      <c r="K1147" s="183"/>
      <c r="L1147" s="183"/>
      <c r="M1147" s="183"/>
      <c r="N1147" s="153">
        <f t="shared" si="64"/>
        <v>800</v>
      </c>
      <c r="O1147" s="154">
        <f t="shared" si="65"/>
        <v>900</v>
      </c>
      <c r="P1147" s="180">
        <v>0.12</v>
      </c>
    </row>
    <row r="1148" spans="1:16" x14ac:dyDescent="0.25">
      <c r="A1148" s="859"/>
      <c r="B1148" s="859"/>
      <c r="C1148" s="92" t="s">
        <v>891</v>
      </c>
      <c r="D1148" s="180" t="s">
        <v>37</v>
      </c>
      <c r="E1148" s="180">
        <v>250</v>
      </c>
      <c r="F1148" s="180">
        <v>200</v>
      </c>
      <c r="G1148" s="180">
        <v>20</v>
      </c>
      <c r="H1148" s="183"/>
      <c r="I1148" s="155">
        <f t="shared" si="66"/>
        <v>470</v>
      </c>
      <c r="J1148" s="183">
        <v>800</v>
      </c>
      <c r="K1148" s="183"/>
      <c r="L1148" s="183">
        <v>50</v>
      </c>
      <c r="M1148" s="183"/>
      <c r="N1148" s="153">
        <f t="shared" si="64"/>
        <v>850</v>
      </c>
      <c r="O1148" s="154">
        <f t="shared" si="65"/>
        <v>1320</v>
      </c>
      <c r="P1148" s="180">
        <v>0.23</v>
      </c>
    </row>
    <row r="1149" spans="1:16" x14ac:dyDescent="0.25">
      <c r="A1149" s="859"/>
      <c r="B1149" s="859"/>
      <c r="C1149" s="92" t="s">
        <v>380</v>
      </c>
      <c r="D1149" s="180" t="s">
        <v>37</v>
      </c>
      <c r="E1149" s="180"/>
      <c r="F1149" s="180"/>
      <c r="G1149" s="180"/>
      <c r="H1149" s="183"/>
      <c r="I1149" s="155">
        <f t="shared" si="66"/>
        <v>0</v>
      </c>
      <c r="J1149" s="183">
        <v>200</v>
      </c>
      <c r="K1149" s="183"/>
      <c r="L1149" s="183"/>
      <c r="M1149" s="183"/>
      <c r="N1149" s="153">
        <f t="shared" si="64"/>
        <v>200</v>
      </c>
      <c r="O1149" s="154">
        <f t="shared" si="65"/>
        <v>200</v>
      </c>
      <c r="P1149" s="180">
        <v>0.54</v>
      </c>
    </row>
    <row r="1150" spans="1:16" x14ac:dyDescent="0.25">
      <c r="A1150" s="859"/>
      <c r="B1150" s="859"/>
      <c r="C1150" s="92" t="s">
        <v>2192</v>
      </c>
      <c r="D1150" s="180" t="s">
        <v>37</v>
      </c>
      <c r="E1150" s="119">
        <v>200</v>
      </c>
      <c r="F1150" s="180"/>
      <c r="G1150" s="180"/>
      <c r="H1150" s="183"/>
      <c r="I1150" s="155">
        <f t="shared" si="66"/>
        <v>200</v>
      </c>
      <c r="J1150" s="183"/>
      <c r="K1150" s="183"/>
      <c r="L1150" s="183"/>
      <c r="M1150" s="183"/>
      <c r="N1150" s="153">
        <f t="shared" si="64"/>
        <v>0</v>
      </c>
      <c r="O1150" s="154">
        <f t="shared" si="65"/>
        <v>200</v>
      </c>
      <c r="P1150" s="180">
        <v>0.14000000000000001</v>
      </c>
    </row>
    <row r="1151" spans="1:16" x14ac:dyDescent="0.25">
      <c r="A1151" s="859"/>
      <c r="B1151" s="859"/>
      <c r="C1151" s="92" t="s">
        <v>158</v>
      </c>
      <c r="D1151" s="180" t="s">
        <v>37</v>
      </c>
      <c r="E1151" s="180"/>
      <c r="F1151" s="180">
        <v>200</v>
      </c>
      <c r="G1151" s="180"/>
      <c r="H1151" s="183"/>
      <c r="I1151" s="155">
        <f t="shared" si="66"/>
        <v>200</v>
      </c>
      <c r="J1151" s="183">
        <v>100</v>
      </c>
      <c r="K1151" s="183"/>
      <c r="L1151" s="183"/>
      <c r="M1151" s="183"/>
      <c r="N1151" s="153">
        <f t="shared" si="64"/>
        <v>100</v>
      </c>
      <c r="O1151" s="154">
        <f t="shared" si="65"/>
        <v>300</v>
      </c>
      <c r="P1151" s="180">
        <v>0.2</v>
      </c>
    </row>
    <row r="1152" spans="1:16" x14ac:dyDescent="0.25">
      <c r="A1152" s="859">
        <v>87</v>
      </c>
      <c r="B1152" s="859" t="s">
        <v>890</v>
      </c>
      <c r="C1152" s="92" t="s">
        <v>356</v>
      </c>
      <c r="D1152" s="180" t="s">
        <v>37</v>
      </c>
      <c r="E1152" s="119">
        <v>60</v>
      </c>
      <c r="F1152" s="183"/>
      <c r="G1152" s="183"/>
      <c r="H1152" s="183"/>
      <c r="I1152" s="155">
        <f t="shared" si="66"/>
        <v>60</v>
      </c>
      <c r="J1152" s="183">
        <v>300</v>
      </c>
      <c r="K1152" s="183"/>
      <c r="L1152" s="183"/>
      <c r="M1152" s="183"/>
      <c r="N1152" s="153">
        <f t="shared" si="64"/>
        <v>300</v>
      </c>
      <c r="O1152" s="154">
        <f t="shared" si="65"/>
        <v>360</v>
      </c>
      <c r="P1152" s="180">
        <v>2.75</v>
      </c>
    </row>
    <row r="1153" spans="1:16" x14ac:dyDescent="0.25">
      <c r="A1153" s="859"/>
      <c r="B1153" s="859"/>
      <c r="C1153" s="92" t="s">
        <v>378</v>
      </c>
      <c r="D1153" s="180" t="s">
        <v>37</v>
      </c>
      <c r="E1153" s="180"/>
      <c r="F1153" s="183"/>
      <c r="G1153" s="183"/>
      <c r="H1153" s="183"/>
      <c r="I1153" s="155">
        <f t="shared" si="66"/>
        <v>0</v>
      </c>
      <c r="J1153" s="183">
        <v>100</v>
      </c>
      <c r="K1153" s="183"/>
      <c r="L1153" s="183"/>
      <c r="M1153" s="183"/>
      <c r="N1153" s="153">
        <f t="shared" si="64"/>
        <v>100</v>
      </c>
      <c r="O1153" s="154">
        <f t="shared" si="65"/>
        <v>100</v>
      </c>
      <c r="P1153" s="180">
        <v>5.87</v>
      </c>
    </row>
    <row r="1154" spans="1:16" x14ac:dyDescent="0.25">
      <c r="A1154" s="859"/>
      <c r="B1154" s="859"/>
      <c r="C1154" s="92" t="s">
        <v>363</v>
      </c>
      <c r="D1154" s="180" t="s">
        <v>37</v>
      </c>
      <c r="E1154" s="119">
        <v>20</v>
      </c>
      <c r="F1154" s="183"/>
      <c r="G1154" s="183"/>
      <c r="H1154" s="183"/>
      <c r="I1154" s="155">
        <f t="shared" si="66"/>
        <v>20</v>
      </c>
      <c r="J1154" s="183">
        <v>100</v>
      </c>
      <c r="K1154" s="183"/>
      <c r="L1154" s="183"/>
      <c r="M1154" s="183"/>
      <c r="N1154" s="153">
        <f t="shared" si="64"/>
        <v>100</v>
      </c>
      <c r="O1154" s="154">
        <f t="shared" si="65"/>
        <v>120</v>
      </c>
      <c r="P1154" s="180">
        <v>3.91</v>
      </c>
    </row>
    <row r="1155" spans="1:16" x14ac:dyDescent="0.25">
      <c r="A1155" s="859"/>
      <c r="B1155" s="859"/>
      <c r="C1155" s="92" t="s">
        <v>365</v>
      </c>
      <c r="D1155" s="180" t="s">
        <v>37</v>
      </c>
      <c r="E1155" s="119">
        <v>80</v>
      </c>
      <c r="F1155" s="183"/>
      <c r="G1155" s="183"/>
      <c r="H1155" s="183"/>
      <c r="I1155" s="155">
        <f t="shared" si="66"/>
        <v>80</v>
      </c>
      <c r="J1155" s="183">
        <v>180</v>
      </c>
      <c r="K1155" s="183"/>
      <c r="L1155" s="183"/>
      <c r="M1155" s="183"/>
      <c r="N1155" s="153">
        <f t="shared" si="64"/>
        <v>180</v>
      </c>
      <c r="O1155" s="154">
        <f t="shared" si="65"/>
        <v>260</v>
      </c>
      <c r="P1155" s="180">
        <v>3.78</v>
      </c>
    </row>
    <row r="1156" spans="1:16" x14ac:dyDescent="0.25">
      <c r="A1156" s="859"/>
      <c r="B1156" s="859"/>
      <c r="C1156" s="92" t="s">
        <v>369</v>
      </c>
      <c r="D1156" s="180" t="s">
        <v>37</v>
      </c>
      <c r="E1156" s="119">
        <v>80</v>
      </c>
      <c r="F1156" s="183"/>
      <c r="G1156" s="183"/>
      <c r="H1156" s="183"/>
      <c r="I1156" s="155">
        <f t="shared" si="66"/>
        <v>80</v>
      </c>
      <c r="J1156" s="183">
        <v>360</v>
      </c>
      <c r="K1156" s="183"/>
      <c r="L1156" s="183"/>
      <c r="M1156" s="183"/>
      <c r="N1156" s="153">
        <f t="shared" si="64"/>
        <v>360</v>
      </c>
      <c r="O1156" s="154">
        <f t="shared" si="65"/>
        <v>440</v>
      </c>
      <c r="P1156" s="180">
        <v>2.82</v>
      </c>
    </row>
    <row r="1157" spans="1:16" x14ac:dyDescent="0.25">
      <c r="A1157" s="859"/>
      <c r="B1157" s="859"/>
      <c r="C1157" s="92" t="s">
        <v>371</v>
      </c>
      <c r="D1157" s="180" t="s">
        <v>37</v>
      </c>
      <c r="E1157" s="119">
        <v>10</v>
      </c>
      <c r="F1157" s="183"/>
      <c r="G1157" s="183"/>
      <c r="H1157" s="183"/>
      <c r="I1157" s="155">
        <f t="shared" si="66"/>
        <v>10</v>
      </c>
      <c r="J1157" s="183">
        <v>30</v>
      </c>
      <c r="K1157" s="183"/>
      <c r="L1157" s="183"/>
      <c r="M1157" s="183"/>
      <c r="N1157" s="153">
        <f t="shared" si="64"/>
        <v>30</v>
      </c>
      <c r="O1157" s="154">
        <f t="shared" si="65"/>
        <v>40</v>
      </c>
      <c r="P1157" s="180">
        <v>0.28999999999999998</v>
      </c>
    </row>
    <row r="1158" spans="1:16" ht="15" customHeight="1" x14ac:dyDescent="0.25">
      <c r="A1158" s="861">
        <v>88</v>
      </c>
      <c r="B1158" s="864" t="s">
        <v>1653</v>
      </c>
      <c r="C1158" s="100" t="s">
        <v>524</v>
      </c>
      <c r="D1158" s="180" t="s">
        <v>37</v>
      </c>
      <c r="E1158" s="183"/>
      <c r="F1158" s="183"/>
      <c r="G1158" s="105">
        <v>80</v>
      </c>
      <c r="H1158" s="183"/>
      <c r="I1158" s="155">
        <f t="shared" si="66"/>
        <v>80</v>
      </c>
      <c r="J1158" s="183"/>
      <c r="K1158" s="183"/>
      <c r="L1158" s="183">
        <v>140</v>
      </c>
      <c r="M1158" s="183"/>
      <c r="N1158" s="153">
        <f t="shared" si="64"/>
        <v>140</v>
      </c>
      <c r="O1158" s="154">
        <f t="shared" si="65"/>
        <v>220</v>
      </c>
      <c r="P1158" s="180">
        <v>14.68</v>
      </c>
    </row>
    <row r="1159" spans="1:16" ht="15" customHeight="1" x14ac:dyDescent="0.25">
      <c r="A1159" s="862"/>
      <c r="B1159" s="865"/>
      <c r="C1159" s="100" t="s">
        <v>525</v>
      </c>
      <c r="D1159" s="180" t="s">
        <v>37</v>
      </c>
      <c r="E1159" s="183"/>
      <c r="F1159" s="183"/>
      <c r="G1159" s="105">
        <v>20</v>
      </c>
      <c r="H1159" s="183"/>
      <c r="I1159" s="155">
        <f t="shared" si="66"/>
        <v>20</v>
      </c>
      <c r="J1159" s="183"/>
      <c r="K1159" s="183"/>
      <c r="L1159" s="183">
        <v>40</v>
      </c>
      <c r="M1159" s="183"/>
      <c r="N1159" s="153">
        <f t="shared" si="64"/>
        <v>40</v>
      </c>
      <c r="O1159" s="154">
        <f t="shared" si="65"/>
        <v>60</v>
      </c>
      <c r="P1159" s="180">
        <v>2</v>
      </c>
    </row>
    <row r="1160" spans="1:16" ht="15" customHeight="1" x14ac:dyDescent="0.25">
      <c r="A1160" s="862"/>
      <c r="B1160" s="865"/>
      <c r="C1160" s="100" t="s">
        <v>526</v>
      </c>
      <c r="D1160" s="180" t="s">
        <v>37</v>
      </c>
      <c r="E1160" s="183"/>
      <c r="F1160" s="183"/>
      <c r="G1160" s="105">
        <v>20</v>
      </c>
      <c r="H1160" s="183"/>
      <c r="I1160" s="155">
        <f t="shared" si="66"/>
        <v>20</v>
      </c>
      <c r="J1160" s="183"/>
      <c r="K1160" s="183"/>
      <c r="L1160" s="183">
        <v>40</v>
      </c>
      <c r="M1160" s="183"/>
      <c r="N1160" s="153">
        <f t="shared" si="64"/>
        <v>40</v>
      </c>
      <c r="O1160" s="154">
        <f t="shared" si="65"/>
        <v>60</v>
      </c>
      <c r="P1160" s="180">
        <v>2</v>
      </c>
    </row>
    <row r="1161" spans="1:16" ht="15" customHeight="1" x14ac:dyDescent="0.25">
      <c r="A1161" s="862"/>
      <c r="B1161" s="865"/>
      <c r="C1161" s="100" t="s">
        <v>521</v>
      </c>
      <c r="D1161" s="180" t="s">
        <v>37</v>
      </c>
      <c r="E1161" s="183"/>
      <c r="F1161" s="183"/>
      <c r="G1161" s="180">
        <v>15</v>
      </c>
      <c r="H1161" s="183"/>
      <c r="I1161" s="155">
        <f t="shared" si="66"/>
        <v>15</v>
      </c>
      <c r="J1161" s="183"/>
      <c r="K1161" s="183"/>
      <c r="L1161" s="183">
        <v>25</v>
      </c>
      <c r="M1161" s="183"/>
      <c r="N1161" s="153">
        <f t="shared" si="64"/>
        <v>25</v>
      </c>
      <c r="O1161" s="154">
        <f t="shared" si="65"/>
        <v>40</v>
      </c>
      <c r="P1161" s="180">
        <v>15.01</v>
      </c>
    </row>
    <row r="1162" spans="1:16" ht="15.75" customHeight="1" x14ac:dyDescent="0.25">
      <c r="A1162" s="862"/>
      <c r="B1162" s="865"/>
      <c r="C1162" s="262" t="s">
        <v>826</v>
      </c>
      <c r="D1162" s="96" t="s">
        <v>686</v>
      </c>
      <c r="E1162" s="183"/>
      <c r="F1162" s="183"/>
      <c r="G1162" s="180">
        <v>20</v>
      </c>
      <c r="H1162" s="183"/>
      <c r="I1162" s="155">
        <f t="shared" si="66"/>
        <v>20</v>
      </c>
      <c r="J1162" s="183"/>
      <c r="K1162" s="183"/>
      <c r="L1162" s="183">
        <v>40</v>
      </c>
      <c r="M1162" s="183"/>
      <c r="N1162" s="153">
        <f t="shared" si="64"/>
        <v>40</v>
      </c>
      <c r="O1162" s="154">
        <f t="shared" si="65"/>
        <v>60</v>
      </c>
      <c r="P1162" s="180">
        <v>3</v>
      </c>
    </row>
    <row r="1163" spans="1:16" ht="15.75" customHeight="1" x14ac:dyDescent="0.25">
      <c r="A1163" s="862"/>
      <c r="B1163" s="865"/>
      <c r="C1163" s="262" t="s">
        <v>827</v>
      </c>
      <c r="D1163" s="96" t="s">
        <v>669</v>
      </c>
      <c r="E1163" s="183"/>
      <c r="F1163" s="183"/>
      <c r="G1163" s="105">
        <v>3</v>
      </c>
      <c r="H1163" s="183"/>
      <c r="I1163" s="155">
        <f t="shared" si="66"/>
        <v>3</v>
      </c>
      <c r="J1163" s="183"/>
      <c r="K1163" s="183"/>
      <c r="L1163" s="183">
        <v>15</v>
      </c>
      <c r="M1163" s="183"/>
      <c r="N1163" s="153">
        <f t="shared" si="64"/>
        <v>15</v>
      </c>
      <c r="O1163" s="154">
        <f t="shared" si="65"/>
        <v>18</v>
      </c>
      <c r="P1163" s="180">
        <v>1</v>
      </c>
    </row>
    <row r="1164" spans="1:16" ht="15.75" customHeight="1" x14ac:dyDescent="0.25">
      <c r="A1164" s="862"/>
      <c r="B1164" s="865"/>
      <c r="C1164" s="262" t="s">
        <v>828</v>
      </c>
      <c r="D1164" s="96" t="s">
        <v>686</v>
      </c>
      <c r="E1164" s="183"/>
      <c r="F1164" s="183"/>
      <c r="G1164" s="124">
        <v>0</v>
      </c>
      <c r="H1164" s="183"/>
      <c r="I1164" s="155">
        <f t="shared" si="66"/>
        <v>0</v>
      </c>
      <c r="J1164" s="183"/>
      <c r="K1164" s="183"/>
      <c r="L1164" s="183">
        <v>10</v>
      </c>
      <c r="M1164" s="183"/>
      <c r="N1164" s="153">
        <f t="shared" si="64"/>
        <v>10</v>
      </c>
      <c r="O1164" s="154">
        <f t="shared" si="65"/>
        <v>10</v>
      </c>
      <c r="P1164" s="180">
        <v>3</v>
      </c>
    </row>
    <row r="1165" spans="1:16" ht="15.75" customHeight="1" x14ac:dyDescent="0.25">
      <c r="A1165" s="863"/>
      <c r="B1165" s="866"/>
      <c r="C1165" s="262" t="s">
        <v>829</v>
      </c>
      <c r="D1165" s="96" t="s">
        <v>647</v>
      </c>
      <c r="E1165" s="183"/>
      <c r="F1165" s="183"/>
      <c r="G1165" s="105">
        <v>5</v>
      </c>
      <c r="H1165" s="183"/>
      <c r="I1165" s="155">
        <f t="shared" si="66"/>
        <v>5</v>
      </c>
      <c r="J1165" s="183"/>
      <c r="K1165" s="183"/>
      <c r="L1165" s="183">
        <v>15</v>
      </c>
      <c r="M1165" s="183"/>
      <c r="N1165" s="153">
        <f t="shared" si="64"/>
        <v>15</v>
      </c>
      <c r="O1165" s="154">
        <f t="shared" si="65"/>
        <v>20</v>
      </c>
      <c r="P1165" s="180">
        <v>1</v>
      </c>
    </row>
    <row r="1166" spans="1:16" ht="30" customHeight="1" x14ac:dyDescent="0.25">
      <c r="A1166" s="859">
        <v>89</v>
      </c>
      <c r="B1166" s="860" t="s">
        <v>1646</v>
      </c>
      <c r="C1166" s="93" t="s">
        <v>845</v>
      </c>
      <c r="D1166" s="180" t="s">
        <v>846</v>
      </c>
      <c r="E1166" s="180"/>
      <c r="F1166" s="180" t="e">
        <f>SUM(#REF!:#REF!)</f>
        <v>#REF!</v>
      </c>
      <c r="G1166" s="180"/>
      <c r="H1166" s="183"/>
      <c r="I1166" s="155" t="e">
        <f t="shared" si="66"/>
        <v>#REF!</v>
      </c>
      <c r="J1166" s="183"/>
      <c r="K1166" s="183"/>
      <c r="L1166" s="183"/>
      <c r="M1166" s="183"/>
      <c r="N1166" s="153">
        <f t="shared" si="64"/>
        <v>0</v>
      </c>
      <c r="O1166" s="154" t="e">
        <f t="shared" si="65"/>
        <v>#REF!</v>
      </c>
      <c r="P1166" s="104">
        <v>9</v>
      </c>
    </row>
    <row r="1167" spans="1:16" x14ac:dyDescent="0.25">
      <c r="A1167" s="859"/>
      <c r="B1167" s="860"/>
      <c r="C1167" s="93" t="s">
        <v>151</v>
      </c>
      <c r="D1167" s="180" t="s">
        <v>846</v>
      </c>
      <c r="E1167" s="180"/>
      <c r="F1167" s="180" t="e">
        <f>SUM(#REF!:#REF!)</f>
        <v>#REF!</v>
      </c>
      <c r="G1167" s="180"/>
      <c r="H1167" s="183"/>
      <c r="I1167" s="155" t="e">
        <f t="shared" si="66"/>
        <v>#REF!</v>
      </c>
      <c r="J1167" s="183"/>
      <c r="K1167" s="183"/>
      <c r="L1167" s="183"/>
      <c r="M1167" s="183"/>
      <c r="N1167" s="153">
        <f t="shared" si="64"/>
        <v>0</v>
      </c>
      <c r="O1167" s="154" t="e">
        <f t="shared" si="65"/>
        <v>#REF!</v>
      </c>
      <c r="P1167" s="104">
        <v>9</v>
      </c>
    </row>
    <row r="1168" spans="1:16" x14ac:dyDescent="0.25">
      <c r="A1168" s="859"/>
      <c r="B1168" s="860"/>
      <c r="C1168" s="93" t="s">
        <v>845</v>
      </c>
      <c r="D1168" s="180" t="s">
        <v>32</v>
      </c>
      <c r="E1168" s="180"/>
      <c r="F1168" s="180"/>
      <c r="G1168" s="180">
        <v>5</v>
      </c>
      <c r="H1168" s="183"/>
      <c r="I1168" s="155">
        <f t="shared" si="66"/>
        <v>5</v>
      </c>
      <c r="J1168" s="183"/>
      <c r="K1168" s="183"/>
      <c r="L1168" s="183">
        <v>15</v>
      </c>
      <c r="M1168" s="183"/>
      <c r="N1168" s="153">
        <f t="shared" si="64"/>
        <v>15</v>
      </c>
      <c r="O1168" s="154">
        <f t="shared" si="65"/>
        <v>20</v>
      </c>
      <c r="P1168" s="104">
        <v>7.7</v>
      </c>
    </row>
    <row r="1169" spans="1:16" x14ac:dyDescent="0.25">
      <c r="A1169" s="859"/>
      <c r="B1169" s="860"/>
      <c r="C1169" s="93" t="s">
        <v>580</v>
      </c>
      <c r="D1169" s="180" t="s">
        <v>32</v>
      </c>
      <c r="E1169" s="180"/>
      <c r="F1169" s="180"/>
      <c r="G1169" s="119">
        <v>10</v>
      </c>
      <c r="H1169" s="183"/>
      <c r="I1169" s="155">
        <f t="shared" si="66"/>
        <v>10</v>
      </c>
      <c r="J1169" s="183"/>
      <c r="K1169" s="183"/>
      <c r="L1169" s="183">
        <v>30</v>
      </c>
      <c r="M1169" s="183"/>
      <c r="N1169" s="153">
        <f t="shared" si="64"/>
        <v>30</v>
      </c>
      <c r="O1169" s="154">
        <f t="shared" si="65"/>
        <v>40</v>
      </c>
      <c r="P1169" s="104">
        <v>7.7</v>
      </c>
    </row>
    <row r="1170" spans="1:16" x14ac:dyDescent="0.25">
      <c r="A1170" s="859"/>
      <c r="B1170" s="860"/>
      <c r="C1170" s="100" t="s">
        <v>578</v>
      </c>
      <c r="D1170" s="180" t="s">
        <v>37</v>
      </c>
      <c r="E1170" s="96">
        <v>10</v>
      </c>
      <c r="F1170" s="180">
        <v>8</v>
      </c>
      <c r="G1170" s="180"/>
      <c r="H1170" s="183"/>
      <c r="I1170" s="155">
        <f t="shared" si="66"/>
        <v>18</v>
      </c>
      <c r="J1170" s="183">
        <v>50</v>
      </c>
      <c r="K1170" s="183"/>
      <c r="L1170" s="183"/>
      <c r="M1170" s="183"/>
      <c r="N1170" s="153">
        <f t="shared" si="64"/>
        <v>50</v>
      </c>
      <c r="O1170" s="154">
        <f t="shared" si="65"/>
        <v>68</v>
      </c>
      <c r="P1170" s="180">
        <v>7</v>
      </c>
    </row>
    <row r="1171" spans="1:16" x14ac:dyDescent="0.25">
      <c r="A1171" s="859"/>
      <c r="B1171" s="860"/>
      <c r="C1171" s="100" t="s">
        <v>579</v>
      </c>
      <c r="D1171" s="180" t="s">
        <v>37</v>
      </c>
      <c r="E1171" s="122">
        <v>10</v>
      </c>
      <c r="F1171" s="180"/>
      <c r="G1171" s="180"/>
      <c r="H1171" s="183"/>
      <c r="I1171" s="155">
        <f t="shared" si="66"/>
        <v>10</v>
      </c>
      <c r="J1171" s="183">
        <v>40</v>
      </c>
      <c r="K1171" s="183"/>
      <c r="L1171" s="183"/>
      <c r="M1171" s="183"/>
      <c r="N1171" s="153">
        <f t="shared" si="64"/>
        <v>40</v>
      </c>
      <c r="O1171" s="154">
        <f t="shared" si="65"/>
        <v>50</v>
      </c>
      <c r="P1171" s="180">
        <v>7</v>
      </c>
    </row>
    <row r="1172" spans="1:16" x14ac:dyDescent="0.25">
      <c r="A1172" s="859"/>
      <c r="B1172" s="860"/>
      <c r="C1172" s="100" t="s">
        <v>580</v>
      </c>
      <c r="D1172" s="180" t="s">
        <v>37</v>
      </c>
      <c r="E1172" s="96">
        <v>10</v>
      </c>
      <c r="F1172" s="180"/>
      <c r="G1172" s="180"/>
      <c r="H1172" s="183"/>
      <c r="I1172" s="155">
        <f t="shared" si="66"/>
        <v>10</v>
      </c>
      <c r="J1172" s="183">
        <v>30</v>
      </c>
      <c r="K1172" s="183"/>
      <c r="L1172" s="183"/>
      <c r="M1172" s="183"/>
      <c r="N1172" s="153">
        <f t="shared" si="64"/>
        <v>30</v>
      </c>
      <c r="O1172" s="154">
        <f t="shared" si="65"/>
        <v>40</v>
      </c>
      <c r="P1172" s="180">
        <v>7</v>
      </c>
    </row>
    <row r="1173" spans="1:16" x14ac:dyDescent="0.25">
      <c r="A1173" s="859"/>
      <c r="B1173" s="860"/>
      <c r="C1173" s="100" t="s">
        <v>151</v>
      </c>
      <c r="D1173" s="180" t="s">
        <v>37</v>
      </c>
      <c r="E1173" s="96"/>
      <c r="F1173" s="180">
        <v>8</v>
      </c>
      <c r="G1173" s="180"/>
      <c r="H1173" s="183"/>
      <c r="I1173" s="155">
        <f t="shared" si="66"/>
        <v>8</v>
      </c>
      <c r="J1173" s="183"/>
      <c r="K1173" s="183"/>
      <c r="L1173" s="183">
        <v>30</v>
      </c>
      <c r="M1173" s="183"/>
      <c r="N1173" s="153">
        <f t="shared" si="64"/>
        <v>30</v>
      </c>
      <c r="O1173" s="154">
        <f t="shared" si="65"/>
        <v>38</v>
      </c>
      <c r="P1173" s="180">
        <v>7</v>
      </c>
    </row>
    <row r="1174" spans="1:16" ht="30" customHeight="1" x14ac:dyDescent="0.25">
      <c r="A1174" s="859">
        <v>90</v>
      </c>
      <c r="B1174" s="860" t="s">
        <v>1647</v>
      </c>
      <c r="C1174" s="100" t="s">
        <v>812</v>
      </c>
      <c r="D1174" s="96" t="s">
        <v>686</v>
      </c>
      <c r="E1174" s="180"/>
      <c r="F1174" s="183"/>
      <c r="G1174" s="180"/>
      <c r="H1174" s="96">
        <v>20</v>
      </c>
      <c r="I1174" s="155">
        <f t="shared" si="66"/>
        <v>20</v>
      </c>
      <c r="J1174" s="183"/>
      <c r="K1174" s="183"/>
      <c r="L1174" s="183"/>
      <c r="M1174" s="183"/>
      <c r="N1174" s="153">
        <f t="shared" si="64"/>
        <v>0</v>
      </c>
      <c r="O1174" s="154">
        <f t="shared" si="65"/>
        <v>20</v>
      </c>
      <c r="P1174" s="180">
        <v>8</v>
      </c>
    </row>
    <row r="1175" spans="1:16" x14ac:dyDescent="0.25">
      <c r="A1175" s="859"/>
      <c r="B1175" s="860"/>
      <c r="C1175" s="100" t="s">
        <v>813</v>
      </c>
      <c r="D1175" s="96" t="s">
        <v>686</v>
      </c>
      <c r="E1175" s="180"/>
      <c r="F1175" s="183"/>
      <c r="G1175" s="180"/>
      <c r="H1175" s="96">
        <v>15</v>
      </c>
      <c r="I1175" s="155">
        <f t="shared" si="66"/>
        <v>15</v>
      </c>
      <c r="J1175" s="183"/>
      <c r="K1175" s="183"/>
      <c r="L1175" s="183"/>
      <c r="M1175" s="183"/>
      <c r="N1175" s="153">
        <f t="shared" si="64"/>
        <v>0</v>
      </c>
      <c r="O1175" s="154">
        <f t="shared" si="65"/>
        <v>15</v>
      </c>
      <c r="P1175" s="180">
        <v>8</v>
      </c>
    </row>
    <row r="1176" spans="1:16" x14ac:dyDescent="0.25">
      <c r="A1176" s="859"/>
      <c r="B1176" s="860"/>
      <c r="C1176" s="100" t="s">
        <v>814</v>
      </c>
      <c r="D1176" s="96" t="s">
        <v>686</v>
      </c>
      <c r="E1176" s="96"/>
      <c r="F1176" s="183"/>
      <c r="G1176" s="180"/>
      <c r="H1176" s="96">
        <v>15</v>
      </c>
      <c r="I1176" s="155">
        <f t="shared" si="66"/>
        <v>15</v>
      </c>
      <c r="J1176" s="183">
        <v>15</v>
      </c>
      <c r="K1176" s="183"/>
      <c r="L1176" s="183"/>
      <c r="M1176" s="183"/>
      <c r="N1176" s="153">
        <f t="shared" si="64"/>
        <v>15</v>
      </c>
      <c r="O1176" s="154">
        <f t="shared" si="65"/>
        <v>30</v>
      </c>
      <c r="P1176" s="180">
        <v>8</v>
      </c>
    </row>
    <row r="1177" spans="1:16" x14ac:dyDescent="0.25">
      <c r="A1177" s="859"/>
      <c r="B1177" s="860"/>
      <c r="C1177" s="100" t="s">
        <v>815</v>
      </c>
      <c r="D1177" s="96" t="s">
        <v>686</v>
      </c>
      <c r="E1177" s="96"/>
      <c r="F1177" s="183"/>
      <c r="G1177" s="180"/>
      <c r="H1177" s="96">
        <v>8</v>
      </c>
      <c r="I1177" s="155">
        <f t="shared" si="66"/>
        <v>8</v>
      </c>
      <c r="J1177" s="183"/>
      <c r="K1177" s="183"/>
      <c r="L1177" s="183"/>
      <c r="M1177" s="183"/>
      <c r="N1177" s="153">
        <f t="shared" si="64"/>
        <v>0</v>
      </c>
      <c r="O1177" s="154">
        <f t="shared" si="65"/>
        <v>8</v>
      </c>
      <c r="P1177" s="180">
        <v>8</v>
      </c>
    </row>
    <row r="1178" spans="1:16" x14ac:dyDescent="0.25">
      <c r="A1178" s="859"/>
      <c r="B1178" s="860"/>
      <c r="C1178" s="100" t="s">
        <v>832</v>
      </c>
      <c r="D1178" s="96" t="s">
        <v>32</v>
      </c>
      <c r="E1178" s="180">
        <v>40</v>
      </c>
      <c r="F1178" s="183"/>
      <c r="G1178" s="105"/>
      <c r="H1178" s="180"/>
      <c r="I1178" s="155">
        <f t="shared" si="66"/>
        <v>40</v>
      </c>
      <c r="J1178" s="183">
        <v>350</v>
      </c>
      <c r="K1178" s="183"/>
      <c r="L1178" s="183">
        <v>150</v>
      </c>
      <c r="M1178" s="183"/>
      <c r="N1178" s="153">
        <f t="shared" si="64"/>
        <v>500</v>
      </c>
      <c r="O1178" s="154">
        <f t="shared" si="65"/>
        <v>540</v>
      </c>
      <c r="P1178" s="180">
        <v>2</v>
      </c>
    </row>
    <row r="1179" spans="1:16" x14ac:dyDescent="0.25">
      <c r="A1179" s="859"/>
      <c r="B1179" s="860"/>
      <c r="C1179" s="100" t="s">
        <v>833</v>
      </c>
      <c r="D1179" s="180" t="s">
        <v>37</v>
      </c>
      <c r="E1179" s="119">
        <v>20</v>
      </c>
      <c r="F1179" s="183"/>
      <c r="G1179" s="105"/>
      <c r="H1179" s="180"/>
      <c r="I1179" s="155">
        <f t="shared" si="66"/>
        <v>20</v>
      </c>
      <c r="J1179" s="183">
        <v>40</v>
      </c>
      <c r="K1179" s="183"/>
      <c r="L1179" s="183"/>
      <c r="M1179" s="183"/>
      <c r="N1179" s="153">
        <f t="shared" si="64"/>
        <v>40</v>
      </c>
      <c r="O1179" s="154">
        <f t="shared" si="65"/>
        <v>60</v>
      </c>
      <c r="P1179" s="180">
        <v>15</v>
      </c>
    </row>
    <row r="1180" spans="1:16" x14ac:dyDescent="0.25">
      <c r="A1180" s="859"/>
      <c r="B1180" s="860"/>
      <c r="C1180" s="100" t="s">
        <v>834</v>
      </c>
      <c r="D1180" s="180" t="s">
        <v>37</v>
      </c>
      <c r="E1180" s="180">
        <v>8</v>
      </c>
      <c r="F1180" s="183"/>
      <c r="G1180" s="105"/>
      <c r="H1180" s="180"/>
      <c r="I1180" s="155">
        <f t="shared" si="66"/>
        <v>8</v>
      </c>
      <c r="J1180" s="183">
        <v>12</v>
      </c>
      <c r="K1180" s="183"/>
      <c r="L1180" s="183"/>
      <c r="M1180" s="183"/>
      <c r="N1180" s="153">
        <f t="shared" si="64"/>
        <v>12</v>
      </c>
      <c r="O1180" s="154">
        <f t="shared" si="65"/>
        <v>20</v>
      </c>
      <c r="P1180" s="180">
        <v>30</v>
      </c>
    </row>
    <row r="1181" spans="1:16" x14ac:dyDescent="0.25">
      <c r="A1181" s="859"/>
      <c r="B1181" s="860"/>
      <c r="C1181" s="100" t="s">
        <v>528</v>
      </c>
      <c r="D1181" s="180" t="s">
        <v>37</v>
      </c>
      <c r="E1181" s="180"/>
      <c r="F1181" s="183"/>
      <c r="G1181" s="124">
        <v>50</v>
      </c>
      <c r="H1181" s="180"/>
      <c r="I1181" s="155">
        <f t="shared" si="66"/>
        <v>50</v>
      </c>
      <c r="J1181" s="183">
        <v>70</v>
      </c>
      <c r="K1181" s="183"/>
      <c r="L1181" s="183"/>
      <c r="M1181" s="183"/>
      <c r="N1181" s="153">
        <f t="shared" si="64"/>
        <v>70</v>
      </c>
      <c r="O1181" s="154">
        <f t="shared" si="65"/>
        <v>120</v>
      </c>
      <c r="P1181" s="180">
        <v>2.52</v>
      </c>
    </row>
    <row r="1182" spans="1:16" x14ac:dyDescent="0.25">
      <c r="A1182" s="859"/>
      <c r="B1182" s="860"/>
      <c r="C1182" s="100" t="s">
        <v>850</v>
      </c>
      <c r="D1182" s="96" t="s">
        <v>716</v>
      </c>
      <c r="E1182" s="180"/>
      <c r="F1182" s="183"/>
      <c r="G1182" s="180"/>
      <c r="H1182" s="96">
        <v>100</v>
      </c>
      <c r="I1182" s="155">
        <f t="shared" si="66"/>
        <v>100</v>
      </c>
      <c r="J1182" s="183"/>
      <c r="K1182" s="183"/>
      <c r="L1182" s="183"/>
      <c r="M1182" s="183"/>
      <c r="N1182" s="153">
        <f t="shared" si="64"/>
        <v>0</v>
      </c>
      <c r="O1182" s="154">
        <f t="shared" si="65"/>
        <v>100</v>
      </c>
      <c r="P1182" s="180">
        <v>9</v>
      </c>
    </row>
    <row r="1183" spans="1:16" x14ac:dyDescent="0.25">
      <c r="A1183" s="859"/>
      <c r="B1183" s="860"/>
      <c r="C1183" s="100" t="s">
        <v>851</v>
      </c>
      <c r="D1183" s="96" t="s">
        <v>716</v>
      </c>
      <c r="E1183" s="180"/>
      <c r="F1183" s="183"/>
      <c r="G1183" s="180"/>
      <c r="H1183" s="96">
        <v>95</v>
      </c>
      <c r="I1183" s="155">
        <f t="shared" si="66"/>
        <v>95</v>
      </c>
      <c r="J1183" s="183"/>
      <c r="K1183" s="183"/>
      <c r="L1183" s="183"/>
      <c r="M1183" s="183"/>
      <c r="N1183" s="153">
        <f t="shared" ref="N1183:N1246" si="67">SUM(J1183:M1183)</f>
        <v>0</v>
      </c>
      <c r="O1183" s="154">
        <f t="shared" ref="O1183:O1247" si="68">I1183+N1183</f>
        <v>95</v>
      </c>
      <c r="P1183" s="180">
        <v>15</v>
      </c>
    </row>
    <row r="1184" spans="1:16" x14ac:dyDescent="0.25">
      <c r="A1184" s="859"/>
      <c r="B1184" s="860"/>
      <c r="C1184" s="100" t="s">
        <v>535</v>
      </c>
      <c r="D1184" s="180" t="s">
        <v>37</v>
      </c>
      <c r="E1184" s="180"/>
      <c r="F1184" s="183"/>
      <c r="G1184" s="105">
        <v>10</v>
      </c>
      <c r="H1184" s="180"/>
      <c r="I1184" s="155">
        <f t="shared" ref="I1184:I1247" si="69">SUM(E1184:H1184)</f>
        <v>10</v>
      </c>
      <c r="J1184" s="183"/>
      <c r="K1184" s="183"/>
      <c r="L1184" s="183">
        <v>50</v>
      </c>
      <c r="M1184" s="183"/>
      <c r="N1184" s="153">
        <f t="shared" si="67"/>
        <v>50</v>
      </c>
      <c r="O1184" s="154">
        <f t="shared" si="68"/>
        <v>60</v>
      </c>
      <c r="P1184" s="180">
        <v>3.64</v>
      </c>
    </row>
    <row r="1185" spans="1:16" x14ac:dyDescent="0.25">
      <c r="A1185" s="859"/>
      <c r="B1185" s="860"/>
      <c r="C1185" s="100" t="s">
        <v>816</v>
      </c>
      <c r="D1185" s="96" t="s">
        <v>686</v>
      </c>
      <c r="E1185" s="96"/>
      <c r="F1185" s="183"/>
      <c r="G1185" s="180"/>
      <c r="H1185" s="96">
        <v>3</v>
      </c>
      <c r="I1185" s="155">
        <f t="shared" si="69"/>
        <v>3</v>
      </c>
      <c r="J1185" s="183"/>
      <c r="K1185" s="183"/>
      <c r="L1185" s="183"/>
      <c r="M1185" s="183"/>
      <c r="N1185" s="153">
        <f t="shared" si="67"/>
        <v>0</v>
      </c>
      <c r="O1185" s="154">
        <f t="shared" si="68"/>
        <v>3</v>
      </c>
      <c r="P1185" s="180">
        <v>8</v>
      </c>
    </row>
    <row r="1186" spans="1:16" x14ac:dyDescent="0.25">
      <c r="A1186" s="859"/>
      <c r="B1186" s="860"/>
      <c r="C1186" s="100" t="s">
        <v>817</v>
      </c>
      <c r="D1186" s="96" t="s">
        <v>686</v>
      </c>
      <c r="E1186" s="96"/>
      <c r="F1186" s="183"/>
      <c r="G1186" s="180"/>
      <c r="H1186" s="96">
        <v>5</v>
      </c>
      <c r="I1186" s="155">
        <f t="shared" si="69"/>
        <v>5</v>
      </c>
      <c r="J1186" s="183"/>
      <c r="K1186" s="183"/>
      <c r="L1186" s="183"/>
      <c r="M1186" s="183"/>
      <c r="N1186" s="153">
        <f t="shared" si="67"/>
        <v>0</v>
      </c>
      <c r="O1186" s="154">
        <f t="shared" si="68"/>
        <v>5</v>
      </c>
      <c r="P1186" s="180">
        <v>8</v>
      </c>
    </row>
    <row r="1187" spans="1:16" ht="30" customHeight="1" x14ac:dyDescent="0.25">
      <c r="A1187" s="859">
        <v>91</v>
      </c>
      <c r="B1187" s="860" t="s">
        <v>893</v>
      </c>
      <c r="C1187" s="100" t="s">
        <v>818</v>
      </c>
      <c r="D1187" s="180" t="s">
        <v>37</v>
      </c>
      <c r="E1187" s="183"/>
      <c r="F1187" s="183"/>
      <c r="G1187" s="119">
        <v>10</v>
      </c>
      <c r="H1187" s="183"/>
      <c r="I1187" s="155">
        <f t="shared" si="69"/>
        <v>10</v>
      </c>
      <c r="J1187" s="183">
        <v>30</v>
      </c>
      <c r="K1187" s="183"/>
      <c r="L1187" s="183">
        <v>40</v>
      </c>
      <c r="M1187" s="183"/>
      <c r="N1187" s="153">
        <f t="shared" si="67"/>
        <v>70</v>
      </c>
      <c r="O1187" s="154">
        <f t="shared" si="68"/>
        <v>80</v>
      </c>
      <c r="P1187" s="152">
        <v>10</v>
      </c>
    </row>
    <row r="1188" spans="1:16" x14ac:dyDescent="0.25">
      <c r="A1188" s="859"/>
      <c r="B1188" s="860"/>
      <c r="C1188" s="100" t="s">
        <v>819</v>
      </c>
      <c r="D1188" s="180" t="s">
        <v>37</v>
      </c>
      <c r="E1188" s="183"/>
      <c r="F1188" s="183"/>
      <c r="G1188" s="119">
        <v>10</v>
      </c>
      <c r="H1188" s="183"/>
      <c r="I1188" s="155">
        <f t="shared" si="69"/>
        <v>10</v>
      </c>
      <c r="J1188" s="183">
        <v>10</v>
      </c>
      <c r="K1188" s="183"/>
      <c r="L1188" s="183">
        <v>20</v>
      </c>
      <c r="M1188" s="183"/>
      <c r="N1188" s="153">
        <f t="shared" si="67"/>
        <v>30</v>
      </c>
      <c r="O1188" s="154">
        <f t="shared" si="68"/>
        <v>40</v>
      </c>
      <c r="P1188" s="152">
        <v>10</v>
      </c>
    </row>
    <row r="1189" spans="1:16" x14ac:dyDescent="0.25">
      <c r="A1189" s="859"/>
      <c r="B1189" s="860"/>
      <c r="C1189" s="100" t="s">
        <v>820</v>
      </c>
      <c r="D1189" s="180" t="s">
        <v>37</v>
      </c>
      <c r="E1189" s="183"/>
      <c r="F1189" s="183"/>
      <c r="G1189" s="119">
        <v>8</v>
      </c>
      <c r="H1189" s="183"/>
      <c r="I1189" s="155">
        <f t="shared" si="69"/>
        <v>8</v>
      </c>
      <c r="J1189" s="183"/>
      <c r="K1189" s="183"/>
      <c r="L1189" s="183">
        <v>15</v>
      </c>
      <c r="M1189" s="183"/>
      <c r="N1189" s="153">
        <f t="shared" si="67"/>
        <v>15</v>
      </c>
      <c r="O1189" s="154">
        <f t="shared" si="68"/>
        <v>23</v>
      </c>
      <c r="P1189" s="152">
        <v>10</v>
      </c>
    </row>
    <row r="1190" spans="1:16" x14ac:dyDescent="0.25">
      <c r="A1190" s="859"/>
      <c r="B1190" s="860"/>
      <c r="C1190" s="100" t="s">
        <v>821</v>
      </c>
      <c r="D1190" s="180" t="s">
        <v>37</v>
      </c>
      <c r="E1190" s="183"/>
      <c r="F1190" s="183"/>
      <c r="G1190" s="119">
        <v>5</v>
      </c>
      <c r="H1190" s="183"/>
      <c r="I1190" s="155">
        <f t="shared" si="69"/>
        <v>5</v>
      </c>
      <c r="J1190" s="183"/>
      <c r="K1190" s="183"/>
      <c r="L1190" s="183">
        <v>10</v>
      </c>
      <c r="M1190" s="183"/>
      <c r="N1190" s="153">
        <f t="shared" si="67"/>
        <v>10</v>
      </c>
      <c r="O1190" s="154">
        <f t="shared" si="68"/>
        <v>15</v>
      </c>
      <c r="P1190" s="152">
        <v>10</v>
      </c>
    </row>
    <row r="1191" spans="1:16" x14ac:dyDescent="0.25">
      <c r="A1191" s="859"/>
      <c r="B1191" s="860"/>
      <c r="C1191" s="100" t="s">
        <v>822</v>
      </c>
      <c r="D1191" s="180" t="s">
        <v>37</v>
      </c>
      <c r="E1191" s="183"/>
      <c r="F1191" s="183"/>
      <c r="G1191" s="180">
        <v>8</v>
      </c>
      <c r="H1191" s="183"/>
      <c r="I1191" s="155">
        <f t="shared" si="69"/>
        <v>8</v>
      </c>
      <c r="J1191" s="183"/>
      <c r="K1191" s="183"/>
      <c r="L1191" s="183">
        <v>15</v>
      </c>
      <c r="M1191" s="183"/>
      <c r="N1191" s="153">
        <f t="shared" si="67"/>
        <v>15</v>
      </c>
      <c r="O1191" s="154">
        <f t="shared" si="68"/>
        <v>23</v>
      </c>
      <c r="P1191" s="152">
        <v>10</v>
      </c>
    </row>
    <row r="1192" spans="1:16" x14ac:dyDescent="0.25">
      <c r="A1192" s="859">
        <v>92</v>
      </c>
      <c r="B1192" s="859" t="s">
        <v>1648</v>
      </c>
      <c r="C1192" s="100" t="s">
        <v>823</v>
      </c>
      <c r="D1192" s="180" t="s">
        <v>37</v>
      </c>
      <c r="E1192" s="183"/>
      <c r="F1192" s="183"/>
      <c r="G1192" s="119">
        <v>20</v>
      </c>
      <c r="H1192" s="183"/>
      <c r="I1192" s="155">
        <f t="shared" si="69"/>
        <v>20</v>
      </c>
      <c r="J1192" s="183"/>
      <c r="K1192" s="183"/>
      <c r="L1192" s="183">
        <v>40</v>
      </c>
      <c r="M1192" s="183"/>
      <c r="N1192" s="153">
        <f t="shared" si="67"/>
        <v>40</v>
      </c>
      <c r="O1192" s="154">
        <f t="shared" si="68"/>
        <v>60</v>
      </c>
      <c r="P1192" s="152">
        <v>79</v>
      </c>
    </row>
    <row r="1193" spans="1:16" x14ac:dyDescent="0.25">
      <c r="A1193" s="859"/>
      <c r="B1193" s="859"/>
      <c r="C1193" s="100" t="s">
        <v>824</v>
      </c>
      <c r="D1193" s="180" t="s">
        <v>37</v>
      </c>
      <c r="E1193" s="183"/>
      <c r="F1193" s="183"/>
      <c r="G1193" s="119">
        <v>30</v>
      </c>
      <c r="H1193" s="183"/>
      <c r="I1193" s="155">
        <f t="shared" si="69"/>
        <v>30</v>
      </c>
      <c r="J1193" s="183"/>
      <c r="K1193" s="183"/>
      <c r="L1193" s="183">
        <v>65</v>
      </c>
      <c r="M1193" s="183"/>
      <c r="N1193" s="153">
        <f t="shared" si="67"/>
        <v>65</v>
      </c>
      <c r="O1193" s="154">
        <f t="shared" si="68"/>
        <v>95</v>
      </c>
      <c r="P1193" s="152">
        <v>70</v>
      </c>
    </row>
    <row r="1194" spans="1:16" x14ac:dyDescent="0.25">
      <c r="A1194" s="859"/>
      <c r="B1194" s="859"/>
      <c r="C1194" s="100" t="s">
        <v>825</v>
      </c>
      <c r="D1194" s="180" t="s">
        <v>37</v>
      </c>
      <c r="E1194" s="183"/>
      <c r="F1194" s="183"/>
      <c r="G1194" s="180">
        <v>8</v>
      </c>
      <c r="H1194" s="183"/>
      <c r="I1194" s="155">
        <f t="shared" si="69"/>
        <v>8</v>
      </c>
      <c r="J1194" s="183"/>
      <c r="K1194" s="183"/>
      <c r="L1194" s="183">
        <v>20</v>
      </c>
      <c r="M1194" s="183"/>
      <c r="N1194" s="153">
        <f t="shared" si="67"/>
        <v>20</v>
      </c>
      <c r="O1194" s="154">
        <f t="shared" si="68"/>
        <v>28</v>
      </c>
      <c r="P1194" s="152">
        <v>30</v>
      </c>
    </row>
    <row r="1195" spans="1:16" x14ac:dyDescent="0.25">
      <c r="A1195" s="859">
        <v>93</v>
      </c>
      <c r="B1195" s="859" t="s">
        <v>894</v>
      </c>
      <c r="C1195" s="100" t="s">
        <v>843</v>
      </c>
      <c r="D1195" s="96" t="s">
        <v>507</v>
      </c>
      <c r="E1195" s="183"/>
      <c r="F1195" s="183"/>
      <c r="G1195" s="183">
        <v>3</v>
      </c>
      <c r="H1195" s="183"/>
      <c r="I1195" s="155">
        <f t="shared" si="69"/>
        <v>3</v>
      </c>
      <c r="J1195" s="183"/>
      <c r="K1195" s="183"/>
      <c r="L1195" s="183">
        <v>10</v>
      </c>
      <c r="M1195" s="183"/>
      <c r="N1195" s="153">
        <f t="shared" si="67"/>
        <v>10</v>
      </c>
      <c r="O1195" s="154">
        <f t="shared" si="68"/>
        <v>13</v>
      </c>
      <c r="P1195" s="152">
        <v>20</v>
      </c>
    </row>
    <row r="1196" spans="1:16" x14ac:dyDescent="0.25">
      <c r="A1196" s="859"/>
      <c r="B1196" s="859"/>
      <c r="C1196" s="100" t="s">
        <v>844</v>
      </c>
      <c r="D1196" s="96" t="s">
        <v>686</v>
      </c>
      <c r="E1196" s="183"/>
      <c r="F1196" s="183"/>
      <c r="G1196" s="183"/>
      <c r="H1196" s="183"/>
      <c r="I1196" s="155">
        <f t="shared" si="69"/>
        <v>0</v>
      </c>
      <c r="J1196" s="183"/>
      <c r="K1196" s="183"/>
      <c r="L1196" s="183">
        <v>5</v>
      </c>
      <c r="M1196" s="183"/>
      <c r="N1196" s="153">
        <f t="shared" si="67"/>
        <v>5</v>
      </c>
      <c r="O1196" s="154">
        <f t="shared" si="68"/>
        <v>5</v>
      </c>
      <c r="P1196" s="152">
        <v>100</v>
      </c>
    </row>
    <row r="1197" spans="1:16" x14ac:dyDescent="0.25">
      <c r="A1197" s="859">
        <v>94</v>
      </c>
      <c r="B1197" s="859" t="s">
        <v>1649</v>
      </c>
      <c r="C1197" s="93" t="s">
        <v>2193</v>
      </c>
      <c r="D1197" s="180" t="s">
        <v>37</v>
      </c>
      <c r="E1197" s="183"/>
      <c r="F1197" s="183"/>
      <c r="G1197" s="180">
        <v>20</v>
      </c>
      <c r="H1197" s="183"/>
      <c r="I1197" s="155">
        <f t="shared" si="69"/>
        <v>20</v>
      </c>
      <c r="J1197" s="183">
        <v>40</v>
      </c>
      <c r="K1197" s="183"/>
      <c r="L1197" s="183">
        <v>50</v>
      </c>
      <c r="M1197" s="183"/>
      <c r="N1197" s="153">
        <f t="shared" si="67"/>
        <v>90</v>
      </c>
      <c r="O1197" s="154">
        <f t="shared" si="68"/>
        <v>110</v>
      </c>
      <c r="P1197" s="152">
        <v>12</v>
      </c>
    </row>
    <row r="1198" spans="1:16" x14ac:dyDescent="0.25">
      <c r="A1198" s="859"/>
      <c r="B1198" s="859"/>
      <c r="C1198" s="93" t="s">
        <v>847</v>
      </c>
      <c r="D1198" s="180" t="s">
        <v>37</v>
      </c>
      <c r="E1198" s="183"/>
      <c r="F1198" s="183"/>
      <c r="G1198" s="180">
        <v>20</v>
      </c>
      <c r="H1198" s="183"/>
      <c r="I1198" s="155">
        <f t="shared" si="69"/>
        <v>20</v>
      </c>
      <c r="J1198" s="183"/>
      <c r="K1198" s="183"/>
      <c r="L1198" s="183">
        <v>40</v>
      </c>
      <c r="M1198" s="183"/>
      <c r="N1198" s="153">
        <f t="shared" si="67"/>
        <v>40</v>
      </c>
      <c r="O1198" s="154">
        <f t="shared" si="68"/>
        <v>60</v>
      </c>
      <c r="P1198" s="152">
        <v>38</v>
      </c>
    </row>
    <row r="1199" spans="1:16" x14ac:dyDescent="0.25">
      <c r="A1199" s="859"/>
      <c r="B1199" s="859"/>
      <c r="C1199" s="93" t="s">
        <v>2194</v>
      </c>
      <c r="D1199" s="180" t="s">
        <v>37</v>
      </c>
      <c r="E1199" s="183"/>
      <c r="F1199" s="183"/>
      <c r="G1199" s="180">
        <v>40</v>
      </c>
      <c r="H1199" s="183"/>
      <c r="I1199" s="155">
        <f t="shared" si="69"/>
        <v>40</v>
      </c>
      <c r="J1199" s="183">
        <v>70</v>
      </c>
      <c r="K1199" s="183"/>
      <c r="L1199" s="183">
        <v>100</v>
      </c>
      <c r="M1199" s="183"/>
      <c r="N1199" s="153">
        <f t="shared" si="67"/>
        <v>170</v>
      </c>
      <c r="O1199" s="154">
        <f t="shared" si="68"/>
        <v>210</v>
      </c>
      <c r="P1199" s="152">
        <v>10</v>
      </c>
    </row>
    <row r="1200" spans="1:16" x14ac:dyDescent="0.25">
      <c r="A1200" s="859"/>
      <c r="B1200" s="859"/>
      <c r="C1200" s="93" t="s">
        <v>2195</v>
      </c>
      <c r="D1200" s="180" t="s">
        <v>37</v>
      </c>
      <c r="E1200" s="183"/>
      <c r="F1200" s="183"/>
      <c r="G1200" s="180">
        <v>10</v>
      </c>
      <c r="H1200" s="183"/>
      <c r="I1200" s="155">
        <f t="shared" si="69"/>
        <v>10</v>
      </c>
      <c r="J1200" s="183">
        <v>10</v>
      </c>
      <c r="K1200" s="183"/>
      <c r="L1200" s="183">
        <v>15</v>
      </c>
      <c r="M1200" s="183"/>
      <c r="N1200" s="153">
        <f t="shared" si="67"/>
        <v>25</v>
      </c>
      <c r="O1200" s="154">
        <f t="shared" si="68"/>
        <v>35</v>
      </c>
      <c r="P1200" s="152">
        <v>15</v>
      </c>
    </row>
    <row r="1201" spans="1:16" x14ac:dyDescent="0.25">
      <c r="A1201" s="859"/>
      <c r="B1201" s="859"/>
      <c r="C1201" s="93" t="s">
        <v>848</v>
      </c>
      <c r="D1201" s="180" t="s">
        <v>37</v>
      </c>
      <c r="E1201" s="183"/>
      <c r="F1201" s="183"/>
      <c r="G1201" s="180">
        <v>20</v>
      </c>
      <c r="H1201" s="183"/>
      <c r="I1201" s="155">
        <f t="shared" si="69"/>
        <v>20</v>
      </c>
      <c r="J1201" s="183">
        <v>6</v>
      </c>
      <c r="K1201" s="183"/>
      <c r="L1201" s="183">
        <v>30</v>
      </c>
      <c r="M1201" s="183"/>
      <c r="N1201" s="153">
        <f t="shared" si="67"/>
        <v>36</v>
      </c>
      <c r="O1201" s="154">
        <f t="shared" si="68"/>
        <v>56</v>
      </c>
      <c r="P1201" s="257">
        <v>15</v>
      </c>
    </row>
    <row r="1202" spans="1:16" ht="30" x14ac:dyDescent="0.25">
      <c r="A1202" s="859"/>
      <c r="B1202" s="859"/>
      <c r="C1202" s="97" t="s">
        <v>849</v>
      </c>
      <c r="D1202" s="180" t="s">
        <v>37</v>
      </c>
      <c r="E1202" s="183"/>
      <c r="F1202" s="183">
        <v>8</v>
      </c>
      <c r="G1202" s="180"/>
      <c r="H1202" s="183"/>
      <c r="I1202" s="155">
        <f t="shared" si="69"/>
        <v>8</v>
      </c>
      <c r="J1202" s="183">
        <v>10</v>
      </c>
      <c r="K1202" s="183"/>
      <c r="L1202" s="183">
        <v>10</v>
      </c>
      <c r="M1202" s="183"/>
      <c r="N1202" s="153">
        <f t="shared" si="67"/>
        <v>20</v>
      </c>
      <c r="O1202" s="154">
        <f t="shared" si="68"/>
        <v>28</v>
      </c>
      <c r="P1202" s="152">
        <v>20</v>
      </c>
    </row>
    <row r="1203" spans="1:16" ht="30" customHeight="1" x14ac:dyDescent="0.25">
      <c r="A1203" s="859">
        <v>95</v>
      </c>
      <c r="B1203" s="860" t="s">
        <v>895</v>
      </c>
      <c r="C1203" s="101" t="s">
        <v>856</v>
      </c>
      <c r="D1203" s="180" t="s">
        <v>37</v>
      </c>
      <c r="E1203" s="183"/>
      <c r="F1203" s="183"/>
      <c r="G1203" s="105">
        <v>50</v>
      </c>
      <c r="H1203" s="183"/>
      <c r="I1203" s="155">
        <f t="shared" si="69"/>
        <v>50</v>
      </c>
      <c r="J1203" s="183"/>
      <c r="K1203" s="183"/>
      <c r="L1203" s="183">
        <v>120</v>
      </c>
      <c r="M1203" s="183"/>
      <c r="N1203" s="153">
        <f t="shared" si="67"/>
        <v>120</v>
      </c>
      <c r="O1203" s="154">
        <f t="shared" si="68"/>
        <v>170</v>
      </c>
      <c r="P1203" s="233">
        <v>25</v>
      </c>
    </row>
    <row r="1204" spans="1:16" x14ac:dyDescent="0.25">
      <c r="A1204" s="859"/>
      <c r="B1204" s="860"/>
      <c r="C1204" s="101" t="s">
        <v>857</v>
      </c>
      <c r="D1204" s="180" t="s">
        <v>112</v>
      </c>
      <c r="E1204" s="183"/>
      <c r="F1204" s="183"/>
      <c r="G1204" s="105">
        <v>150</v>
      </c>
      <c r="H1204" s="183"/>
      <c r="I1204" s="155">
        <f t="shared" si="69"/>
        <v>150</v>
      </c>
      <c r="J1204" s="183"/>
      <c r="K1204" s="183"/>
      <c r="L1204" s="183">
        <v>450</v>
      </c>
      <c r="M1204" s="183"/>
      <c r="N1204" s="153">
        <f t="shared" si="67"/>
        <v>450</v>
      </c>
      <c r="O1204" s="154">
        <f t="shared" si="68"/>
        <v>600</v>
      </c>
      <c r="P1204" s="233">
        <v>28.2</v>
      </c>
    </row>
    <row r="1205" spans="1:16" x14ac:dyDescent="0.25">
      <c r="A1205" s="859"/>
      <c r="B1205" s="860"/>
      <c r="C1205" s="101" t="s">
        <v>858</v>
      </c>
      <c r="D1205" s="180" t="s">
        <v>112</v>
      </c>
      <c r="E1205" s="183"/>
      <c r="F1205" s="183"/>
      <c r="G1205" s="105">
        <v>150</v>
      </c>
      <c r="H1205" s="183"/>
      <c r="I1205" s="155">
        <f t="shared" si="69"/>
        <v>150</v>
      </c>
      <c r="J1205" s="183"/>
      <c r="K1205" s="183"/>
      <c r="L1205" s="183">
        <v>450</v>
      </c>
      <c r="M1205" s="183"/>
      <c r="N1205" s="153">
        <f t="shared" si="67"/>
        <v>450</v>
      </c>
      <c r="O1205" s="154">
        <f t="shared" si="68"/>
        <v>600</v>
      </c>
      <c r="P1205" s="233">
        <v>28.2</v>
      </c>
    </row>
    <row r="1206" spans="1:16" x14ac:dyDescent="0.25">
      <c r="A1206" s="859"/>
      <c r="B1206" s="860"/>
      <c r="C1206" s="101" t="s">
        <v>859</v>
      </c>
      <c r="D1206" s="180" t="s">
        <v>112</v>
      </c>
      <c r="E1206" s="183"/>
      <c r="F1206" s="183"/>
      <c r="G1206" s="105">
        <v>50</v>
      </c>
      <c r="H1206" s="183"/>
      <c r="I1206" s="155">
        <f t="shared" si="69"/>
        <v>50</v>
      </c>
      <c r="J1206" s="183"/>
      <c r="K1206" s="183"/>
      <c r="L1206" s="183">
        <v>200</v>
      </c>
      <c r="M1206" s="183"/>
      <c r="N1206" s="153">
        <f t="shared" si="67"/>
        <v>200</v>
      </c>
      <c r="O1206" s="154">
        <f t="shared" si="68"/>
        <v>250</v>
      </c>
      <c r="P1206" s="233">
        <v>8</v>
      </c>
    </row>
    <row r="1207" spans="1:16" x14ac:dyDescent="0.25">
      <c r="A1207" s="859"/>
      <c r="B1207" s="860"/>
      <c r="C1207" s="101" t="s">
        <v>860</v>
      </c>
      <c r="D1207" s="180" t="s">
        <v>112</v>
      </c>
      <c r="E1207" s="183"/>
      <c r="F1207" s="183"/>
      <c r="G1207" s="105">
        <v>200</v>
      </c>
      <c r="H1207" s="183"/>
      <c r="I1207" s="155">
        <f t="shared" si="69"/>
        <v>200</v>
      </c>
      <c r="J1207" s="183"/>
      <c r="K1207" s="183"/>
      <c r="L1207" s="183">
        <v>600</v>
      </c>
      <c r="M1207" s="183"/>
      <c r="N1207" s="153">
        <f t="shared" si="67"/>
        <v>600</v>
      </c>
      <c r="O1207" s="154">
        <f t="shared" si="68"/>
        <v>800</v>
      </c>
      <c r="P1207" s="233">
        <v>20.8</v>
      </c>
    </row>
    <row r="1208" spans="1:16" x14ac:dyDescent="0.25">
      <c r="A1208" s="859"/>
      <c r="B1208" s="860"/>
      <c r="C1208" s="101" t="s">
        <v>861</v>
      </c>
      <c r="D1208" s="180" t="s">
        <v>112</v>
      </c>
      <c r="E1208" s="183"/>
      <c r="F1208" s="183"/>
      <c r="G1208" s="105">
        <v>50</v>
      </c>
      <c r="H1208" s="183"/>
      <c r="I1208" s="155">
        <f t="shared" si="69"/>
        <v>50</v>
      </c>
      <c r="J1208" s="183"/>
      <c r="K1208" s="183"/>
      <c r="L1208" s="183">
        <v>150</v>
      </c>
      <c r="M1208" s="183"/>
      <c r="N1208" s="153">
        <f t="shared" si="67"/>
        <v>150</v>
      </c>
      <c r="O1208" s="154">
        <f t="shared" si="68"/>
        <v>200</v>
      </c>
      <c r="P1208" s="233">
        <v>7.8</v>
      </c>
    </row>
    <row r="1209" spans="1:16" ht="30" x14ac:dyDescent="0.25">
      <c r="A1209" s="244">
        <v>96</v>
      </c>
      <c r="B1209" s="259" t="s">
        <v>897</v>
      </c>
      <c r="C1209" s="100" t="s">
        <v>863</v>
      </c>
      <c r="D1209" s="180" t="s">
        <v>864</v>
      </c>
      <c r="E1209" s="183"/>
      <c r="F1209" s="183"/>
      <c r="G1209" s="183"/>
      <c r="H1209" s="180">
        <v>3</v>
      </c>
      <c r="I1209" s="155">
        <f t="shared" si="69"/>
        <v>3</v>
      </c>
      <c r="J1209" s="183"/>
      <c r="K1209" s="183"/>
      <c r="L1209" s="183"/>
      <c r="M1209" s="183"/>
      <c r="N1209" s="153">
        <f t="shared" si="67"/>
        <v>0</v>
      </c>
      <c r="O1209" s="154">
        <f t="shared" si="68"/>
        <v>3</v>
      </c>
      <c r="P1209" s="180">
        <v>192.75</v>
      </c>
    </row>
    <row r="1210" spans="1:16" x14ac:dyDescent="0.25">
      <c r="A1210" s="859">
        <v>97</v>
      </c>
      <c r="B1210" s="859" t="s">
        <v>3</v>
      </c>
      <c r="C1210" s="97" t="s">
        <v>31</v>
      </c>
      <c r="D1210" s="180" t="s">
        <v>32</v>
      </c>
      <c r="E1210" s="180"/>
      <c r="F1210" s="180" t="e">
        <f>SUM(#REF!:#REF!)</f>
        <v>#REF!</v>
      </c>
      <c r="G1210" s="180"/>
      <c r="H1210" s="183"/>
      <c r="I1210" s="155" t="e">
        <f t="shared" si="69"/>
        <v>#REF!</v>
      </c>
      <c r="J1210" s="183"/>
      <c r="K1210" s="183"/>
      <c r="L1210" s="183"/>
      <c r="M1210" s="183"/>
      <c r="N1210" s="153">
        <f t="shared" si="67"/>
        <v>0</v>
      </c>
      <c r="O1210" s="154" t="e">
        <f t="shared" si="68"/>
        <v>#REF!</v>
      </c>
      <c r="P1210" s="180">
        <v>1.27</v>
      </c>
    </row>
    <row r="1211" spans="1:16" x14ac:dyDescent="0.25">
      <c r="A1211" s="859"/>
      <c r="B1211" s="859"/>
      <c r="C1211" s="97" t="s">
        <v>33</v>
      </c>
      <c r="D1211" s="180" t="s">
        <v>32</v>
      </c>
      <c r="E1211" s="180"/>
      <c r="F1211" s="180" t="e">
        <f>SUM(#REF!:#REF!)</f>
        <v>#REF!</v>
      </c>
      <c r="G1211" s="180"/>
      <c r="H1211" s="183"/>
      <c r="I1211" s="155" t="e">
        <f t="shared" si="69"/>
        <v>#REF!</v>
      </c>
      <c r="J1211" s="183"/>
      <c r="K1211" s="183"/>
      <c r="L1211" s="183"/>
      <c r="M1211" s="183"/>
      <c r="N1211" s="153">
        <f t="shared" si="67"/>
        <v>0</v>
      </c>
      <c r="O1211" s="154" t="e">
        <f t="shared" si="68"/>
        <v>#REF!</v>
      </c>
      <c r="P1211" s="180">
        <v>0.185</v>
      </c>
    </row>
    <row r="1212" spans="1:16" x14ac:dyDescent="0.25">
      <c r="A1212" s="859"/>
      <c r="B1212" s="859"/>
      <c r="C1212" s="97" t="s">
        <v>63</v>
      </c>
      <c r="D1212" s="180" t="s">
        <v>62</v>
      </c>
      <c r="E1212" s="119">
        <v>100</v>
      </c>
      <c r="F1212" s="180">
        <v>300</v>
      </c>
      <c r="G1212" s="119">
        <v>200</v>
      </c>
      <c r="H1212" s="183"/>
      <c r="I1212" s="155">
        <f t="shared" si="69"/>
        <v>600</v>
      </c>
      <c r="J1212" s="183">
        <v>400</v>
      </c>
      <c r="K1212" s="183"/>
      <c r="L1212" s="183">
        <v>600</v>
      </c>
      <c r="M1212" s="183"/>
      <c r="N1212" s="153">
        <f t="shared" si="67"/>
        <v>1000</v>
      </c>
      <c r="O1212" s="154">
        <f t="shared" si="68"/>
        <v>1600</v>
      </c>
      <c r="P1212" s="180">
        <v>1.1399999999999999</v>
      </c>
    </row>
    <row r="1213" spans="1:16" x14ac:dyDescent="0.25">
      <c r="A1213" s="859"/>
      <c r="B1213" s="859"/>
      <c r="C1213" s="97" t="s">
        <v>146</v>
      </c>
      <c r="D1213" s="180" t="s">
        <v>62</v>
      </c>
      <c r="E1213" s="180"/>
      <c r="F1213" s="180" t="e">
        <f>SUM(#REF!:#REF!)</f>
        <v>#REF!</v>
      </c>
      <c r="G1213" s="180"/>
      <c r="H1213" s="183"/>
      <c r="I1213" s="155" t="e">
        <f t="shared" si="69"/>
        <v>#REF!</v>
      </c>
      <c r="J1213" s="183">
        <v>25</v>
      </c>
      <c r="K1213" s="183"/>
      <c r="L1213" s="183"/>
      <c r="M1213" s="183"/>
      <c r="N1213" s="153">
        <f t="shared" si="67"/>
        <v>25</v>
      </c>
      <c r="O1213" s="154" t="e">
        <f t="shared" si="68"/>
        <v>#REF!</v>
      </c>
      <c r="P1213" s="107">
        <v>1.24</v>
      </c>
    </row>
    <row r="1214" spans="1:16" x14ac:dyDescent="0.25">
      <c r="A1214" s="859"/>
      <c r="B1214" s="859"/>
      <c r="C1214" s="97" t="s">
        <v>147</v>
      </c>
      <c r="D1214" s="180" t="s">
        <v>62</v>
      </c>
      <c r="E1214" s="119">
        <v>200</v>
      </c>
      <c r="F1214" s="180" t="e">
        <f>SUM(#REF!:#REF!)</f>
        <v>#REF!</v>
      </c>
      <c r="G1214" s="180"/>
      <c r="H1214" s="183"/>
      <c r="I1214" s="155" t="e">
        <f t="shared" si="69"/>
        <v>#REF!</v>
      </c>
      <c r="J1214" s="183">
        <v>600</v>
      </c>
      <c r="K1214" s="183"/>
      <c r="L1214" s="183"/>
      <c r="M1214" s="183"/>
      <c r="N1214" s="153">
        <f t="shared" si="67"/>
        <v>600</v>
      </c>
      <c r="O1214" s="154" t="e">
        <f t="shared" si="68"/>
        <v>#REF!</v>
      </c>
      <c r="P1214" s="180">
        <v>1.1499999999999999</v>
      </c>
    </row>
    <row r="1215" spans="1:16" x14ac:dyDescent="0.25">
      <c r="A1215" s="859"/>
      <c r="B1215" s="859"/>
      <c r="C1215" s="97" t="s">
        <v>197</v>
      </c>
      <c r="D1215" s="180" t="s">
        <v>37</v>
      </c>
      <c r="E1215" s="180">
        <v>50</v>
      </c>
      <c r="F1215" s="180" t="e">
        <f>SUM(#REF!:#REF!)</f>
        <v>#REF!</v>
      </c>
      <c r="G1215" s="180"/>
      <c r="H1215" s="183"/>
      <c r="I1215" s="155" t="e">
        <f t="shared" si="69"/>
        <v>#REF!</v>
      </c>
      <c r="J1215" s="183">
        <v>70</v>
      </c>
      <c r="K1215" s="183"/>
      <c r="L1215" s="183">
        <v>120</v>
      </c>
      <c r="M1215" s="183"/>
      <c r="N1215" s="153">
        <f t="shared" si="67"/>
        <v>190</v>
      </c>
      <c r="O1215" s="154" t="e">
        <f t="shared" si="68"/>
        <v>#REF!</v>
      </c>
      <c r="P1215" s="180">
        <v>3.39</v>
      </c>
    </row>
    <row r="1216" spans="1:16" x14ac:dyDescent="0.25">
      <c r="A1216" s="859"/>
      <c r="B1216" s="859"/>
      <c r="C1216" s="97" t="s">
        <v>661</v>
      </c>
      <c r="D1216" s="180" t="s">
        <v>62</v>
      </c>
      <c r="E1216" s="119">
        <v>200</v>
      </c>
      <c r="F1216" s="180"/>
      <c r="G1216" s="180"/>
      <c r="H1216" s="183"/>
      <c r="I1216" s="155">
        <f t="shared" si="69"/>
        <v>200</v>
      </c>
      <c r="J1216" s="183">
        <v>400</v>
      </c>
      <c r="K1216" s="183"/>
      <c r="L1216" s="183"/>
      <c r="M1216" s="183"/>
      <c r="N1216" s="153">
        <f t="shared" si="67"/>
        <v>400</v>
      </c>
      <c r="O1216" s="154">
        <f t="shared" si="68"/>
        <v>600</v>
      </c>
      <c r="P1216" s="180">
        <v>1.3</v>
      </c>
    </row>
    <row r="1217" spans="1:16" x14ac:dyDescent="0.25">
      <c r="A1217" s="859"/>
      <c r="B1217" s="859"/>
      <c r="C1217" s="97" t="s">
        <v>95</v>
      </c>
      <c r="D1217" s="180" t="s">
        <v>32</v>
      </c>
      <c r="E1217" s="180"/>
      <c r="F1217" s="180" t="e">
        <f>SUM(#REF!:#REF!)</f>
        <v>#REF!</v>
      </c>
      <c r="G1217" s="180"/>
      <c r="H1217" s="183"/>
      <c r="I1217" s="155" t="e">
        <f t="shared" si="69"/>
        <v>#REF!</v>
      </c>
      <c r="J1217" s="183"/>
      <c r="K1217" s="183"/>
      <c r="L1217" s="183"/>
      <c r="M1217" s="183"/>
      <c r="N1217" s="153">
        <f t="shared" si="67"/>
        <v>0</v>
      </c>
      <c r="O1217" s="154" t="e">
        <f t="shared" si="68"/>
        <v>#REF!</v>
      </c>
      <c r="P1217" s="180">
        <v>0.13</v>
      </c>
    </row>
    <row r="1218" spans="1:16" x14ac:dyDescent="0.25">
      <c r="A1218" s="859"/>
      <c r="B1218" s="859"/>
      <c r="C1218" s="97" t="s">
        <v>663</v>
      </c>
      <c r="D1218" s="180" t="s">
        <v>62</v>
      </c>
      <c r="E1218" s="180">
        <v>80</v>
      </c>
      <c r="F1218" s="180"/>
      <c r="G1218" s="180">
        <v>80</v>
      </c>
      <c r="H1218" s="183"/>
      <c r="I1218" s="155">
        <f t="shared" si="69"/>
        <v>160</v>
      </c>
      <c r="J1218" s="183">
        <v>200</v>
      </c>
      <c r="K1218" s="183"/>
      <c r="L1218" s="183">
        <v>150</v>
      </c>
      <c r="M1218" s="183"/>
      <c r="N1218" s="153">
        <f t="shared" si="67"/>
        <v>350</v>
      </c>
      <c r="O1218" s="154">
        <f t="shared" si="68"/>
        <v>510</v>
      </c>
      <c r="P1218" s="180">
        <v>0.96</v>
      </c>
    </row>
    <row r="1219" spans="1:16" x14ac:dyDescent="0.25">
      <c r="A1219" s="859"/>
      <c r="B1219" s="859"/>
      <c r="C1219" s="97" t="s">
        <v>197</v>
      </c>
      <c r="D1219" s="180" t="s">
        <v>37</v>
      </c>
      <c r="E1219" s="180"/>
      <c r="F1219" s="180"/>
      <c r="G1219" s="180">
        <v>80</v>
      </c>
      <c r="H1219" s="183"/>
      <c r="I1219" s="155">
        <f t="shared" si="69"/>
        <v>80</v>
      </c>
      <c r="J1219" s="183"/>
      <c r="K1219" s="183"/>
      <c r="L1219" s="183"/>
      <c r="M1219" s="183"/>
      <c r="N1219" s="153">
        <f t="shared" si="67"/>
        <v>0</v>
      </c>
      <c r="O1219" s="154">
        <f t="shared" si="68"/>
        <v>80</v>
      </c>
      <c r="P1219" s="180">
        <v>3.4</v>
      </c>
    </row>
    <row r="1220" spans="1:16" x14ac:dyDescent="0.25">
      <c r="A1220" s="859"/>
      <c r="B1220" s="859"/>
      <c r="C1220" s="97" t="s">
        <v>667</v>
      </c>
      <c r="D1220" s="180" t="s">
        <v>37</v>
      </c>
      <c r="E1220" s="180"/>
      <c r="F1220" s="180"/>
      <c r="G1220" s="180">
        <v>40</v>
      </c>
      <c r="H1220" s="183"/>
      <c r="I1220" s="155">
        <f t="shared" si="69"/>
        <v>40</v>
      </c>
      <c r="J1220" s="183">
        <v>15</v>
      </c>
      <c r="K1220" s="183"/>
      <c r="L1220" s="183">
        <v>100</v>
      </c>
      <c r="M1220" s="183"/>
      <c r="N1220" s="153">
        <f t="shared" si="67"/>
        <v>115</v>
      </c>
      <c r="O1220" s="154">
        <f t="shared" si="68"/>
        <v>155</v>
      </c>
      <c r="P1220" s="152">
        <v>10</v>
      </c>
    </row>
    <row r="1221" spans="1:16" x14ac:dyDescent="0.25">
      <c r="A1221" s="859"/>
      <c r="B1221" s="859"/>
      <c r="C1221" s="97" t="s">
        <v>668</v>
      </c>
      <c r="D1221" s="180" t="s">
        <v>62</v>
      </c>
      <c r="E1221" s="119">
        <v>200</v>
      </c>
      <c r="F1221" s="180"/>
      <c r="G1221" s="119">
        <v>400</v>
      </c>
      <c r="H1221" s="183"/>
      <c r="I1221" s="155">
        <f t="shared" si="69"/>
        <v>600</v>
      </c>
      <c r="J1221" s="183">
        <v>600</v>
      </c>
      <c r="K1221" s="183"/>
      <c r="L1221" s="183">
        <v>1000</v>
      </c>
      <c r="M1221" s="183"/>
      <c r="N1221" s="153">
        <f t="shared" si="67"/>
        <v>1600</v>
      </c>
      <c r="O1221" s="154">
        <f t="shared" si="68"/>
        <v>2200</v>
      </c>
      <c r="P1221" s="180">
        <v>1.3</v>
      </c>
    </row>
    <row r="1222" spans="1:16" x14ac:dyDescent="0.25">
      <c r="A1222" s="859"/>
      <c r="B1222" s="859"/>
      <c r="C1222" s="100" t="s">
        <v>146</v>
      </c>
      <c r="D1222" s="96" t="s">
        <v>669</v>
      </c>
      <c r="E1222" s="180"/>
      <c r="F1222" s="180"/>
      <c r="G1222" s="180"/>
      <c r="H1222" s="183"/>
      <c r="I1222" s="155">
        <f t="shared" si="69"/>
        <v>0</v>
      </c>
      <c r="J1222" s="183"/>
      <c r="K1222" s="183"/>
      <c r="L1222" s="183"/>
      <c r="M1222" s="183"/>
      <c r="N1222" s="153">
        <f t="shared" si="67"/>
        <v>0</v>
      </c>
      <c r="O1222" s="154">
        <f t="shared" si="68"/>
        <v>0</v>
      </c>
      <c r="P1222" s="180">
        <v>1.28</v>
      </c>
    </row>
    <row r="1223" spans="1:16" x14ac:dyDescent="0.25">
      <c r="A1223" s="859"/>
      <c r="B1223" s="859"/>
      <c r="C1223" s="100" t="s">
        <v>670</v>
      </c>
      <c r="D1223" s="96" t="s">
        <v>669</v>
      </c>
      <c r="E1223" s="180"/>
      <c r="F1223" s="180"/>
      <c r="G1223" s="180"/>
      <c r="H1223" s="183"/>
      <c r="I1223" s="155">
        <f t="shared" si="69"/>
        <v>0</v>
      </c>
      <c r="J1223" s="183"/>
      <c r="K1223" s="183"/>
      <c r="L1223" s="183"/>
      <c r="M1223" s="183"/>
      <c r="N1223" s="153">
        <f t="shared" si="67"/>
        <v>0</v>
      </c>
      <c r="O1223" s="154">
        <f t="shared" si="68"/>
        <v>0</v>
      </c>
      <c r="P1223" s="180">
        <v>3.05</v>
      </c>
    </row>
    <row r="1224" spans="1:16" x14ac:dyDescent="0.25">
      <c r="A1224" s="859"/>
      <c r="B1224" s="859"/>
      <c r="C1224" s="100" t="s">
        <v>671</v>
      </c>
      <c r="D1224" s="96" t="s">
        <v>32</v>
      </c>
      <c r="E1224" s="180"/>
      <c r="F1224" s="180">
        <v>96</v>
      </c>
      <c r="G1224" s="180"/>
      <c r="H1224" s="183"/>
      <c r="I1224" s="155">
        <f t="shared" si="69"/>
        <v>96</v>
      </c>
      <c r="J1224" s="183"/>
      <c r="K1224" s="183"/>
      <c r="L1224" s="183"/>
      <c r="M1224" s="183"/>
      <c r="N1224" s="153">
        <f t="shared" si="67"/>
        <v>0</v>
      </c>
      <c r="O1224" s="154">
        <f t="shared" si="68"/>
        <v>96</v>
      </c>
      <c r="P1224" s="180">
        <v>0.85</v>
      </c>
    </row>
    <row r="1225" spans="1:16" x14ac:dyDescent="0.25">
      <c r="A1225" s="859"/>
      <c r="B1225" s="859"/>
      <c r="C1225" s="100" t="s">
        <v>672</v>
      </c>
      <c r="D1225" s="96" t="s">
        <v>32</v>
      </c>
      <c r="E1225" s="180"/>
      <c r="F1225" s="180">
        <v>250</v>
      </c>
      <c r="G1225" s="180"/>
      <c r="H1225" s="183"/>
      <c r="I1225" s="155">
        <f t="shared" si="69"/>
        <v>250</v>
      </c>
      <c r="J1225" s="183"/>
      <c r="K1225" s="183"/>
      <c r="L1225" s="183"/>
      <c r="M1225" s="183"/>
      <c r="N1225" s="153">
        <f t="shared" si="67"/>
        <v>0</v>
      </c>
      <c r="O1225" s="154">
        <f t="shared" si="68"/>
        <v>250</v>
      </c>
      <c r="P1225" s="180">
        <v>1.95</v>
      </c>
    </row>
    <row r="1226" spans="1:16" x14ac:dyDescent="0.25">
      <c r="A1226" s="859"/>
      <c r="B1226" s="859"/>
      <c r="C1226" s="100" t="s">
        <v>673</v>
      </c>
      <c r="D1226" s="96" t="s">
        <v>669</v>
      </c>
      <c r="E1226" s="180"/>
      <c r="F1226" s="180"/>
      <c r="G1226" s="180"/>
      <c r="H1226" s="183"/>
      <c r="I1226" s="155">
        <f t="shared" si="69"/>
        <v>0</v>
      </c>
      <c r="J1226" s="183"/>
      <c r="K1226" s="183"/>
      <c r="L1226" s="183"/>
      <c r="M1226" s="183"/>
      <c r="N1226" s="153">
        <f t="shared" si="67"/>
        <v>0</v>
      </c>
      <c r="O1226" s="154">
        <f t="shared" si="68"/>
        <v>0</v>
      </c>
      <c r="P1226" s="180"/>
    </row>
    <row r="1227" spans="1:16" x14ac:dyDescent="0.25">
      <c r="A1227" s="859"/>
      <c r="B1227" s="859"/>
      <c r="C1227" s="97" t="s">
        <v>674</v>
      </c>
      <c r="D1227" s="96" t="s">
        <v>32</v>
      </c>
      <c r="E1227" s="180"/>
      <c r="F1227" s="180"/>
      <c r="G1227" s="180"/>
      <c r="H1227" s="183"/>
      <c r="I1227" s="155">
        <f t="shared" si="69"/>
        <v>0</v>
      </c>
      <c r="J1227" s="183"/>
      <c r="K1227" s="183"/>
      <c r="L1227" s="183"/>
      <c r="M1227" s="183"/>
      <c r="N1227" s="153">
        <f t="shared" si="67"/>
        <v>0</v>
      </c>
      <c r="O1227" s="154">
        <f t="shared" si="68"/>
        <v>0</v>
      </c>
      <c r="P1227" s="180">
        <v>0.9</v>
      </c>
    </row>
    <row r="1228" spans="1:16" x14ac:dyDescent="0.25">
      <c r="A1228" s="859"/>
      <c r="B1228" s="859"/>
      <c r="C1228" s="97" t="s">
        <v>675</v>
      </c>
      <c r="D1228" s="96"/>
      <c r="E1228" s="180"/>
      <c r="F1228" s="180">
        <v>200</v>
      </c>
      <c r="G1228" s="180"/>
      <c r="H1228" s="183"/>
      <c r="I1228" s="155">
        <f t="shared" si="69"/>
        <v>200</v>
      </c>
      <c r="J1228" s="183"/>
      <c r="K1228" s="183"/>
      <c r="L1228" s="183">
        <v>100</v>
      </c>
      <c r="M1228" s="183"/>
      <c r="N1228" s="153">
        <f t="shared" si="67"/>
        <v>100</v>
      </c>
      <c r="O1228" s="154">
        <f t="shared" si="68"/>
        <v>300</v>
      </c>
      <c r="P1228" s="180">
        <v>1.1000000000000001</v>
      </c>
    </row>
    <row r="1229" spans="1:16" x14ac:dyDescent="0.25">
      <c r="A1229" s="859"/>
      <c r="B1229" s="859"/>
      <c r="C1229" s="97" t="s">
        <v>676</v>
      </c>
      <c r="D1229" s="180" t="s">
        <v>62</v>
      </c>
      <c r="E1229" s="180"/>
      <c r="F1229" s="180">
        <v>200</v>
      </c>
      <c r="G1229" s="180"/>
      <c r="H1229" s="183"/>
      <c r="I1229" s="155">
        <f t="shared" si="69"/>
        <v>200</v>
      </c>
      <c r="J1229" s="183"/>
      <c r="K1229" s="183"/>
      <c r="L1229" s="183">
        <v>100</v>
      </c>
      <c r="M1229" s="183"/>
      <c r="N1229" s="153">
        <f t="shared" si="67"/>
        <v>100</v>
      </c>
      <c r="O1229" s="154">
        <f t="shared" si="68"/>
        <v>300</v>
      </c>
      <c r="P1229" s="180">
        <v>2.2000000000000002</v>
      </c>
    </row>
    <row r="1230" spans="1:16" x14ac:dyDescent="0.25">
      <c r="A1230" s="859">
        <v>98</v>
      </c>
      <c r="B1230" s="859" t="s">
        <v>896</v>
      </c>
      <c r="C1230" s="100" t="s">
        <v>598</v>
      </c>
      <c r="D1230" s="180" t="s">
        <v>32</v>
      </c>
      <c r="E1230" s="96">
        <v>20</v>
      </c>
      <c r="F1230" s="183"/>
      <c r="G1230" s="183"/>
      <c r="H1230" s="183"/>
      <c r="I1230" s="155">
        <f t="shared" si="69"/>
        <v>20</v>
      </c>
      <c r="J1230" s="183">
        <v>10</v>
      </c>
      <c r="K1230" s="183"/>
      <c r="L1230" s="183"/>
      <c r="M1230" s="183"/>
      <c r="N1230" s="153">
        <f t="shared" si="67"/>
        <v>10</v>
      </c>
      <c r="O1230" s="154">
        <f t="shared" si="68"/>
        <v>30</v>
      </c>
      <c r="P1230" s="180">
        <v>5.5</v>
      </c>
    </row>
    <row r="1231" spans="1:16" x14ac:dyDescent="0.25">
      <c r="A1231" s="859"/>
      <c r="B1231" s="859"/>
      <c r="C1231" s="100" t="s">
        <v>599</v>
      </c>
      <c r="D1231" s="180" t="s">
        <v>32</v>
      </c>
      <c r="E1231" s="96">
        <v>5</v>
      </c>
      <c r="F1231" s="183"/>
      <c r="G1231" s="183"/>
      <c r="H1231" s="183"/>
      <c r="I1231" s="155">
        <f t="shared" si="69"/>
        <v>5</v>
      </c>
      <c r="J1231" s="183">
        <v>5</v>
      </c>
      <c r="K1231" s="183"/>
      <c r="L1231" s="183"/>
      <c r="M1231" s="183"/>
      <c r="N1231" s="153">
        <f t="shared" si="67"/>
        <v>5</v>
      </c>
      <c r="O1231" s="154">
        <f t="shared" si="68"/>
        <v>10</v>
      </c>
      <c r="P1231" s="180">
        <v>4.5</v>
      </c>
    </row>
    <row r="1232" spans="1:16" x14ac:dyDescent="0.25">
      <c r="A1232" s="859"/>
      <c r="B1232" s="859"/>
      <c r="C1232" s="100" t="s">
        <v>600</v>
      </c>
      <c r="D1232" s="180" t="s">
        <v>32</v>
      </c>
      <c r="E1232" s="96">
        <v>10</v>
      </c>
      <c r="F1232" s="183"/>
      <c r="G1232" s="183"/>
      <c r="H1232" s="183"/>
      <c r="I1232" s="155">
        <f t="shared" si="69"/>
        <v>10</v>
      </c>
      <c r="J1232" s="183"/>
      <c r="K1232" s="183"/>
      <c r="L1232" s="183"/>
      <c r="M1232" s="183"/>
      <c r="N1232" s="153">
        <f t="shared" si="67"/>
        <v>0</v>
      </c>
      <c r="O1232" s="154">
        <f t="shared" si="68"/>
        <v>10</v>
      </c>
      <c r="P1232" s="180">
        <v>9.5</v>
      </c>
    </row>
    <row r="1233" spans="1:16" ht="15.75" customHeight="1" x14ac:dyDescent="0.25">
      <c r="A1233" s="859">
        <v>99</v>
      </c>
      <c r="B1233" s="859" t="s">
        <v>6</v>
      </c>
      <c r="C1233" s="263" t="s">
        <v>953</v>
      </c>
      <c r="D1233" s="264" t="s">
        <v>954</v>
      </c>
      <c r="E1233" s="265">
        <v>0</v>
      </c>
      <c r="F1233" s="265">
        <v>24</v>
      </c>
      <c r="G1233" s="183"/>
      <c r="H1233" s="183"/>
      <c r="I1233" s="155">
        <f t="shared" si="69"/>
        <v>24</v>
      </c>
      <c r="J1233" s="183">
        <v>20</v>
      </c>
      <c r="K1233" s="183"/>
      <c r="L1233" s="183"/>
      <c r="M1233" s="183"/>
      <c r="N1233" s="153">
        <f t="shared" si="67"/>
        <v>20</v>
      </c>
      <c r="O1233" s="154">
        <f t="shared" si="68"/>
        <v>44</v>
      </c>
      <c r="P1233" s="43">
        <v>10.93</v>
      </c>
    </row>
    <row r="1234" spans="1:16" ht="15.75" customHeight="1" x14ac:dyDescent="0.25">
      <c r="A1234" s="859"/>
      <c r="B1234" s="859"/>
      <c r="C1234" s="201" t="s">
        <v>955</v>
      </c>
      <c r="D1234" s="264" t="s">
        <v>956</v>
      </c>
      <c r="E1234" s="265">
        <v>0</v>
      </c>
      <c r="F1234" s="265"/>
      <c r="G1234" s="183"/>
      <c r="H1234" s="183"/>
      <c r="I1234" s="155">
        <f t="shared" si="69"/>
        <v>0</v>
      </c>
      <c r="J1234" s="183">
        <v>35</v>
      </c>
      <c r="K1234" s="183"/>
      <c r="L1234" s="183"/>
      <c r="M1234" s="183"/>
      <c r="N1234" s="153">
        <f t="shared" si="67"/>
        <v>35</v>
      </c>
      <c r="O1234" s="154">
        <f t="shared" si="68"/>
        <v>35</v>
      </c>
      <c r="P1234" s="176">
        <v>11.5</v>
      </c>
    </row>
    <row r="1235" spans="1:16" x14ac:dyDescent="0.25">
      <c r="A1235" s="859"/>
      <c r="B1235" s="859"/>
      <c r="C1235" s="201" t="s">
        <v>1307</v>
      </c>
      <c r="D1235" s="264" t="s">
        <v>1319</v>
      </c>
      <c r="E1235" s="266">
        <v>0</v>
      </c>
      <c r="F1235" s="180"/>
      <c r="G1235" s="183"/>
      <c r="H1235" s="183"/>
      <c r="I1235" s="155">
        <f t="shared" si="69"/>
        <v>0</v>
      </c>
      <c r="J1235" s="215">
        <v>3600</v>
      </c>
      <c r="K1235" s="183"/>
      <c r="L1235" s="183"/>
      <c r="M1235" s="183"/>
      <c r="N1235" s="153">
        <f t="shared" si="67"/>
        <v>3600</v>
      </c>
      <c r="O1235" s="154">
        <f t="shared" si="68"/>
        <v>3600</v>
      </c>
      <c r="P1235" s="265">
        <v>0.78</v>
      </c>
    </row>
    <row r="1236" spans="1:16" x14ac:dyDescent="0.25">
      <c r="A1236" s="859"/>
      <c r="B1236" s="859"/>
      <c r="C1236" s="201" t="s">
        <v>1308</v>
      </c>
      <c r="D1236" s="264" t="s">
        <v>1309</v>
      </c>
      <c r="E1236" s="265">
        <v>50</v>
      </c>
      <c r="F1236" s="180">
        <v>60</v>
      </c>
      <c r="G1236" s="183"/>
      <c r="H1236" s="183"/>
      <c r="I1236" s="155">
        <f t="shared" si="69"/>
        <v>110</v>
      </c>
      <c r="J1236" s="183">
        <v>120</v>
      </c>
      <c r="K1236" s="183"/>
      <c r="L1236" s="183"/>
      <c r="M1236" s="183"/>
      <c r="N1236" s="153">
        <f t="shared" si="67"/>
        <v>120</v>
      </c>
      <c r="O1236" s="154">
        <f t="shared" si="68"/>
        <v>230</v>
      </c>
      <c r="P1236" s="265">
        <v>3.1</v>
      </c>
    </row>
    <row r="1237" spans="1:16" x14ac:dyDescent="0.25">
      <c r="A1237" s="859"/>
      <c r="B1237" s="859"/>
      <c r="C1237" s="201" t="s">
        <v>560</v>
      </c>
      <c r="D1237" s="264"/>
      <c r="E1237" s="265">
        <v>60</v>
      </c>
      <c r="F1237" s="180"/>
      <c r="G1237" s="183"/>
      <c r="H1237" s="183"/>
      <c r="I1237" s="155">
        <f t="shared" si="69"/>
        <v>60</v>
      </c>
      <c r="J1237" s="183">
        <v>30</v>
      </c>
      <c r="K1237" s="183"/>
      <c r="L1237" s="183"/>
      <c r="M1237" s="183"/>
      <c r="N1237" s="153">
        <f t="shared" si="67"/>
        <v>30</v>
      </c>
      <c r="O1237" s="154">
        <f t="shared" si="68"/>
        <v>90</v>
      </c>
      <c r="P1237" s="265">
        <v>4.25</v>
      </c>
    </row>
    <row r="1238" spans="1:16" x14ac:dyDescent="0.25">
      <c r="A1238" s="859"/>
      <c r="B1238" s="859"/>
      <c r="C1238" s="201" t="s">
        <v>1310</v>
      </c>
      <c r="D1238" s="264" t="s">
        <v>1311</v>
      </c>
      <c r="E1238" s="265">
        <v>100</v>
      </c>
      <c r="F1238" s="180"/>
      <c r="G1238" s="183"/>
      <c r="H1238" s="183"/>
      <c r="I1238" s="155">
        <f t="shared" si="69"/>
        <v>100</v>
      </c>
      <c r="J1238" s="183">
        <v>260</v>
      </c>
      <c r="K1238" s="183"/>
      <c r="L1238" s="183"/>
      <c r="M1238" s="183"/>
      <c r="N1238" s="153">
        <f t="shared" si="67"/>
        <v>260</v>
      </c>
      <c r="O1238" s="154">
        <f t="shared" si="68"/>
        <v>360</v>
      </c>
      <c r="P1238" s="265">
        <v>1.82</v>
      </c>
    </row>
    <row r="1239" spans="1:16" x14ac:dyDescent="0.25">
      <c r="A1239" s="859"/>
      <c r="B1239" s="859"/>
      <c r="C1239" s="201" t="s">
        <v>1312</v>
      </c>
      <c r="D1239" s="264" t="s">
        <v>1313</v>
      </c>
      <c r="E1239" s="265">
        <v>40</v>
      </c>
      <c r="F1239" s="180"/>
      <c r="G1239" s="183"/>
      <c r="H1239" s="183"/>
      <c r="I1239" s="155">
        <f t="shared" si="69"/>
        <v>40</v>
      </c>
      <c r="J1239" s="183">
        <v>200</v>
      </c>
      <c r="K1239" s="183"/>
      <c r="L1239" s="183"/>
      <c r="M1239" s="183"/>
      <c r="N1239" s="153">
        <f t="shared" si="67"/>
        <v>200</v>
      </c>
      <c r="O1239" s="154">
        <f t="shared" si="68"/>
        <v>240</v>
      </c>
      <c r="P1239" s="265">
        <v>0.78</v>
      </c>
    </row>
    <row r="1240" spans="1:16" x14ac:dyDescent="0.25">
      <c r="A1240" s="859"/>
      <c r="B1240" s="859"/>
      <c r="C1240" s="201" t="s">
        <v>1310</v>
      </c>
      <c r="D1240" s="264" t="s">
        <v>1314</v>
      </c>
      <c r="E1240" s="265"/>
      <c r="F1240" s="180">
        <v>20</v>
      </c>
      <c r="G1240" s="183"/>
      <c r="H1240" s="183"/>
      <c r="I1240" s="155">
        <f t="shared" si="69"/>
        <v>20</v>
      </c>
      <c r="J1240" s="183">
        <v>20</v>
      </c>
      <c r="K1240" s="183"/>
      <c r="L1240" s="183"/>
      <c r="M1240" s="183"/>
      <c r="N1240" s="153">
        <f t="shared" si="67"/>
        <v>20</v>
      </c>
      <c r="O1240" s="154">
        <f t="shared" si="68"/>
        <v>40</v>
      </c>
      <c r="P1240" s="265">
        <v>3.92</v>
      </c>
    </row>
    <row r="1241" spans="1:16" x14ac:dyDescent="0.25">
      <c r="A1241" s="859"/>
      <c r="B1241" s="859"/>
      <c r="C1241" s="201" t="s">
        <v>561</v>
      </c>
      <c r="D1241" s="264"/>
      <c r="E1241" s="265"/>
      <c r="F1241" s="180"/>
      <c r="G1241" s="183"/>
      <c r="H1241" s="183"/>
      <c r="I1241" s="155">
        <f t="shared" si="69"/>
        <v>0</v>
      </c>
      <c r="J1241" s="183">
        <v>45</v>
      </c>
      <c r="K1241" s="183"/>
      <c r="L1241" s="183"/>
      <c r="M1241" s="183"/>
      <c r="N1241" s="153">
        <f t="shared" si="67"/>
        <v>45</v>
      </c>
      <c r="O1241" s="154">
        <f t="shared" si="68"/>
        <v>45</v>
      </c>
      <c r="P1241" s="265">
        <v>28.19</v>
      </c>
    </row>
    <row r="1242" spans="1:16" x14ac:dyDescent="0.25">
      <c r="A1242" s="859"/>
      <c r="B1242" s="859"/>
      <c r="C1242" s="201" t="s">
        <v>1310</v>
      </c>
      <c r="D1242" s="264" t="s">
        <v>1315</v>
      </c>
      <c r="E1242" s="265"/>
      <c r="F1242" s="180"/>
      <c r="G1242" s="183"/>
      <c r="H1242" s="183"/>
      <c r="I1242" s="155">
        <f t="shared" si="69"/>
        <v>0</v>
      </c>
      <c r="J1242" s="183">
        <v>20</v>
      </c>
      <c r="K1242" s="183"/>
      <c r="L1242" s="183"/>
      <c r="M1242" s="183"/>
      <c r="N1242" s="153">
        <f t="shared" si="67"/>
        <v>20</v>
      </c>
      <c r="O1242" s="154">
        <f t="shared" si="68"/>
        <v>20</v>
      </c>
      <c r="P1242" s="265">
        <v>3.97</v>
      </c>
    </row>
    <row r="1243" spans="1:16" x14ac:dyDescent="0.25">
      <c r="A1243" s="859"/>
      <c r="B1243" s="859"/>
      <c r="C1243" s="201" t="s">
        <v>1310</v>
      </c>
      <c r="D1243" s="264" t="s">
        <v>1316</v>
      </c>
      <c r="E1243" s="265">
        <v>100</v>
      </c>
      <c r="F1243" s="180"/>
      <c r="G1243" s="183"/>
      <c r="H1243" s="183"/>
      <c r="I1243" s="155">
        <f t="shared" si="69"/>
        <v>100</v>
      </c>
      <c r="J1243" s="183">
        <v>120</v>
      </c>
      <c r="K1243" s="183"/>
      <c r="L1243" s="183"/>
      <c r="M1243" s="183"/>
      <c r="N1243" s="153">
        <f t="shared" si="67"/>
        <v>120</v>
      </c>
      <c r="O1243" s="154">
        <f t="shared" si="68"/>
        <v>220</v>
      </c>
      <c r="P1243" s="265">
        <v>1.68</v>
      </c>
    </row>
    <row r="1244" spans="1:16" x14ac:dyDescent="0.25">
      <c r="A1244" s="859"/>
      <c r="B1244" s="859"/>
      <c r="C1244" s="201" t="s">
        <v>1317</v>
      </c>
      <c r="D1244" s="264" t="s">
        <v>1318</v>
      </c>
      <c r="E1244" s="265">
        <v>120</v>
      </c>
      <c r="F1244" s="180"/>
      <c r="G1244" s="183"/>
      <c r="H1244" s="183"/>
      <c r="I1244" s="155">
        <f t="shared" si="69"/>
        <v>120</v>
      </c>
      <c r="J1244" s="183">
        <v>260</v>
      </c>
      <c r="K1244" s="183"/>
      <c r="L1244" s="183"/>
      <c r="M1244" s="183"/>
      <c r="N1244" s="153">
        <f t="shared" si="67"/>
        <v>260</v>
      </c>
      <c r="O1244" s="154">
        <f t="shared" si="68"/>
        <v>380</v>
      </c>
      <c r="P1244" s="265">
        <v>2.3199999999999998</v>
      </c>
    </row>
    <row r="1245" spans="1:16" ht="15.75" customHeight="1" x14ac:dyDescent="0.25">
      <c r="A1245" s="859"/>
      <c r="B1245" s="859"/>
      <c r="C1245" s="201" t="s">
        <v>957</v>
      </c>
      <c r="D1245" s="264" t="s">
        <v>958</v>
      </c>
      <c r="E1245" s="265">
        <v>0</v>
      </c>
      <c r="F1245" s="265"/>
      <c r="G1245" s="183"/>
      <c r="H1245" s="183"/>
      <c r="I1245" s="155">
        <f t="shared" si="69"/>
        <v>0</v>
      </c>
      <c r="J1245" s="183">
        <v>20</v>
      </c>
      <c r="K1245" s="183"/>
      <c r="L1245" s="183"/>
      <c r="M1245" s="183"/>
      <c r="N1245" s="153">
        <f t="shared" si="67"/>
        <v>20</v>
      </c>
      <c r="O1245" s="154">
        <f t="shared" si="68"/>
        <v>20</v>
      </c>
      <c r="P1245" s="96">
        <v>10.72</v>
      </c>
    </row>
    <row r="1246" spans="1:16" ht="15.75" customHeight="1" x14ac:dyDescent="0.25">
      <c r="A1246" s="859"/>
      <c r="B1246" s="859"/>
      <c r="C1246" s="201" t="s">
        <v>959</v>
      </c>
      <c r="D1246" s="264" t="s">
        <v>960</v>
      </c>
      <c r="E1246" s="265">
        <v>20</v>
      </c>
      <c r="F1246" s="265"/>
      <c r="G1246" s="183"/>
      <c r="H1246" s="183"/>
      <c r="I1246" s="155">
        <f t="shared" si="69"/>
        <v>20</v>
      </c>
      <c r="J1246" s="183">
        <v>30</v>
      </c>
      <c r="K1246" s="183"/>
      <c r="L1246" s="183"/>
      <c r="M1246" s="183"/>
      <c r="N1246" s="153">
        <f t="shared" si="67"/>
        <v>30</v>
      </c>
      <c r="O1246" s="154">
        <f t="shared" si="68"/>
        <v>50</v>
      </c>
      <c r="P1246" s="176">
        <v>6.44</v>
      </c>
    </row>
    <row r="1247" spans="1:16" ht="15.75" customHeight="1" x14ac:dyDescent="0.25">
      <c r="A1247" s="859"/>
      <c r="B1247" s="859"/>
      <c r="C1247" s="201" t="s">
        <v>959</v>
      </c>
      <c r="D1247" s="264" t="s">
        <v>961</v>
      </c>
      <c r="E1247" s="265">
        <v>20</v>
      </c>
      <c r="F1247" s="265">
        <v>20</v>
      </c>
      <c r="G1247" s="183"/>
      <c r="H1247" s="183"/>
      <c r="I1247" s="155">
        <f t="shared" si="69"/>
        <v>40</v>
      </c>
      <c r="J1247" s="183">
        <v>65</v>
      </c>
      <c r="K1247" s="183"/>
      <c r="L1247" s="183"/>
      <c r="M1247" s="183"/>
      <c r="N1247" s="153">
        <f>SUM(J1247:M1247)</f>
        <v>65</v>
      </c>
      <c r="O1247" s="154">
        <f t="shared" si="68"/>
        <v>105</v>
      </c>
      <c r="P1247" s="43">
        <v>6.2</v>
      </c>
    </row>
  </sheetData>
  <mergeCells count="201">
    <mergeCell ref="E3:I3"/>
    <mergeCell ref="J3:N3"/>
    <mergeCell ref="O3:O4"/>
    <mergeCell ref="P3:P4"/>
    <mergeCell ref="A5:A43"/>
    <mergeCell ref="B5:B43"/>
    <mergeCell ref="A44:A52"/>
    <mergeCell ref="B44:B52"/>
    <mergeCell ref="A3:A4"/>
    <mergeCell ref="B3:B4"/>
    <mergeCell ref="C3:C4"/>
    <mergeCell ref="D3:D4"/>
    <mergeCell ref="A53:A65"/>
    <mergeCell ref="B53:B65"/>
    <mergeCell ref="A66:A67"/>
    <mergeCell ref="B66:B67"/>
    <mergeCell ref="A68:A85"/>
    <mergeCell ref="B68:B85"/>
    <mergeCell ref="A86:A94"/>
    <mergeCell ref="B86:B94"/>
    <mergeCell ref="A95:A101"/>
    <mergeCell ref="B95:B101"/>
    <mergeCell ref="A102:A158"/>
    <mergeCell ref="B102:B158"/>
    <mergeCell ref="D104:D105"/>
    <mergeCell ref="I104:I105"/>
    <mergeCell ref="N104:N105"/>
    <mergeCell ref="O104:O105"/>
    <mergeCell ref="P104:P105"/>
    <mergeCell ref="D134:D135"/>
    <mergeCell ref="I134:I135"/>
    <mergeCell ref="N134:N135"/>
    <mergeCell ref="P134:P135"/>
    <mergeCell ref="A159:A163"/>
    <mergeCell ref="B159:B163"/>
    <mergeCell ref="A164:A180"/>
    <mergeCell ref="B164:B180"/>
    <mergeCell ref="A181:A183"/>
    <mergeCell ref="B181:B183"/>
    <mergeCell ref="A184:A187"/>
    <mergeCell ref="B184:B187"/>
    <mergeCell ref="A188:A201"/>
    <mergeCell ref="B188:B201"/>
    <mergeCell ref="A202:A203"/>
    <mergeCell ref="B202:B203"/>
    <mergeCell ref="A204:A231"/>
    <mergeCell ref="B204:B231"/>
    <mergeCell ref="A232:A245"/>
    <mergeCell ref="B232:B245"/>
    <mergeCell ref="A246:A255"/>
    <mergeCell ref="B246:B255"/>
    <mergeCell ref="A256:A266"/>
    <mergeCell ref="B256:B266"/>
    <mergeCell ref="A267:A289"/>
    <mergeCell ref="B267:B289"/>
    <mergeCell ref="C290:O290"/>
    <mergeCell ref="A291:A303"/>
    <mergeCell ref="B291:B303"/>
    <mergeCell ref="A304:A359"/>
    <mergeCell ref="B304:B359"/>
    <mergeCell ref="A360:A366"/>
    <mergeCell ref="B360:B366"/>
    <mergeCell ref="A367:A394"/>
    <mergeCell ref="B367:B394"/>
    <mergeCell ref="A395:A400"/>
    <mergeCell ref="B395:B400"/>
    <mergeCell ref="A401:A412"/>
    <mergeCell ref="B401:B412"/>
    <mergeCell ref="A414:A476"/>
    <mergeCell ref="B414:B476"/>
    <mergeCell ref="A477:A500"/>
    <mergeCell ref="B477:B500"/>
    <mergeCell ref="A501:A514"/>
    <mergeCell ref="B501:B514"/>
    <mergeCell ref="A515:A518"/>
    <mergeCell ref="B515:B518"/>
    <mergeCell ref="A519:A536"/>
    <mergeCell ref="B519:B536"/>
    <mergeCell ref="A537:A542"/>
    <mergeCell ref="B537:B542"/>
    <mergeCell ref="A543:A566"/>
    <mergeCell ref="B543:B566"/>
    <mergeCell ref="A567:A574"/>
    <mergeCell ref="B567:B574"/>
    <mergeCell ref="A575:A605"/>
    <mergeCell ref="B575:B605"/>
    <mergeCell ref="A606:A638"/>
    <mergeCell ref="B606:B638"/>
    <mergeCell ref="A639:A648"/>
    <mergeCell ref="B639:B648"/>
    <mergeCell ref="A649:A656"/>
    <mergeCell ref="B649:B656"/>
    <mergeCell ref="A657:A665"/>
    <mergeCell ref="B657:B665"/>
    <mergeCell ref="A666:A772"/>
    <mergeCell ref="B666:B772"/>
    <mergeCell ref="C773:O773"/>
    <mergeCell ref="A774:A775"/>
    <mergeCell ref="B774:B775"/>
    <mergeCell ref="A776:A788"/>
    <mergeCell ref="B776:B788"/>
    <mergeCell ref="A789:A790"/>
    <mergeCell ref="B789:C790"/>
    <mergeCell ref="D789:O789"/>
    <mergeCell ref="D790:O790"/>
    <mergeCell ref="A791:A796"/>
    <mergeCell ref="B791:B796"/>
    <mergeCell ref="A797:A860"/>
    <mergeCell ref="B797:B860"/>
    <mergeCell ref="A861:A865"/>
    <mergeCell ref="B861:B865"/>
    <mergeCell ref="A866:A871"/>
    <mergeCell ref="B866:B871"/>
    <mergeCell ref="A872:A875"/>
    <mergeCell ref="B872:B875"/>
    <mergeCell ref="A876:A878"/>
    <mergeCell ref="B876:B878"/>
    <mergeCell ref="A879:A880"/>
    <mergeCell ref="A881:A882"/>
    <mergeCell ref="B881:B882"/>
    <mergeCell ref="A883:A885"/>
    <mergeCell ref="B883:B885"/>
    <mergeCell ref="A886:A888"/>
    <mergeCell ref="B886:B888"/>
    <mergeCell ref="A889:A897"/>
    <mergeCell ref="B889:B897"/>
    <mergeCell ref="A898:A899"/>
    <mergeCell ref="B898:B899"/>
    <mergeCell ref="C898:N898"/>
    <mergeCell ref="C899:N899"/>
    <mergeCell ref="A900:A915"/>
    <mergeCell ref="B900:B915"/>
    <mergeCell ref="P900:P915"/>
    <mergeCell ref="A916:A935"/>
    <mergeCell ref="B916:B935"/>
    <mergeCell ref="A936:A949"/>
    <mergeCell ref="B936:B949"/>
    <mergeCell ref="A950:A973"/>
    <mergeCell ref="B950:B973"/>
    <mergeCell ref="A974:A981"/>
    <mergeCell ref="B974:B981"/>
    <mergeCell ref="A983:A984"/>
    <mergeCell ref="B983:B984"/>
    <mergeCell ref="A986:A998"/>
    <mergeCell ref="B986:B998"/>
    <mergeCell ref="A999:A1025"/>
    <mergeCell ref="B999:B1025"/>
    <mergeCell ref="A1026:A1036"/>
    <mergeCell ref="B1026:B1036"/>
    <mergeCell ref="A1039:A1044"/>
    <mergeCell ref="B1039:B1044"/>
    <mergeCell ref="A1045:A1054"/>
    <mergeCell ref="B1045:B1054"/>
    <mergeCell ref="A1056:A1060"/>
    <mergeCell ref="B1056:B1060"/>
    <mergeCell ref="A1061:A1063"/>
    <mergeCell ref="B1061:B1063"/>
    <mergeCell ref="A1064:A1067"/>
    <mergeCell ref="B1064:B1067"/>
    <mergeCell ref="A1068:A1069"/>
    <mergeCell ref="B1068:B1069"/>
    <mergeCell ref="A1070:A1079"/>
    <mergeCell ref="B1070:B1079"/>
    <mergeCell ref="A1080:A1090"/>
    <mergeCell ref="B1080:B1090"/>
    <mergeCell ref="A1091:A1093"/>
    <mergeCell ref="B1091:B1093"/>
    <mergeCell ref="A1094:A1109"/>
    <mergeCell ref="B1094:B1109"/>
    <mergeCell ref="A1110:A1112"/>
    <mergeCell ref="B1110:B1112"/>
    <mergeCell ref="A1113:A1114"/>
    <mergeCell ref="B1113:B1114"/>
    <mergeCell ref="A1115:A1135"/>
    <mergeCell ref="B1115:B1135"/>
    <mergeCell ref="A1136:A1151"/>
    <mergeCell ref="B1136:B1151"/>
    <mergeCell ref="A1152:A1157"/>
    <mergeCell ref="B1152:B1157"/>
    <mergeCell ref="A1158:A1165"/>
    <mergeCell ref="B1158:B1165"/>
    <mergeCell ref="A1166:A1173"/>
    <mergeCell ref="B1166:B1173"/>
    <mergeCell ref="A1174:A1186"/>
    <mergeCell ref="B1174:B1186"/>
    <mergeCell ref="A1187:A1191"/>
    <mergeCell ref="B1187:B1191"/>
    <mergeCell ref="A1192:A1194"/>
    <mergeCell ref="B1192:B1194"/>
    <mergeCell ref="A1195:A1196"/>
    <mergeCell ref="B1195:B1196"/>
    <mergeCell ref="A1197:A1202"/>
    <mergeCell ref="B1197:B1202"/>
    <mergeCell ref="A1233:A1247"/>
    <mergeCell ref="B1233:B1247"/>
    <mergeCell ref="A1203:A1208"/>
    <mergeCell ref="B1203:B1208"/>
    <mergeCell ref="A1210:A1229"/>
    <mergeCell ref="B1210:B1229"/>
    <mergeCell ref="A1230:A1232"/>
    <mergeCell ref="B1230:B1232"/>
  </mergeCells>
  <conditionalFormatting sqref="C1:C1048576">
    <cfRule type="duplicateValues" dxfId="0"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B1426"/>
  <sheetViews>
    <sheetView zoomScale="85" zoomScaleNormal="85" workbookViewId="0">
      <selection activeCell="M5" sqref="M5"/>
    </sheetView>
  </sheetViews>
  <sheetFormatPr defaultColWidth="9.140625" defaultRowHeight="15" x14ac:dyDescent="0.25"/>
  <cols>
    <col min="1" max="1" width="9.28515625" style="114" bestFit="1" customWidth="1"/>
    <col min="2" max="2" width="17" style="114" customWidth="1"/>
    <col min="3" max="3" width="44.42578125" style="108" customWidth="1"/>
    <col min="4" max="5" width="14.28515625" style="108" customWidth="1"/>
    <col min="6" max="6" width="12" style="106" customWidth="1"/>
    <col min="7" max="10" width="9.28515625" style="106" bestFit="1" customWidth="1"/>
    <col min="11" max="11" width="13.5703125" style="109" customWidth="1"/>
    <col min="12" max="15" width="9.28515625" style="106" bestFit="1" customWidth="1"/>
    <col min="16" max="16" width="13.42578125" style="46" customWidth="1"/>
    <col min="17" max="17" width="13.140625" style="47" customWidth="1"/>
    <col min="18" max="18" width="9.5703125" style="106" hidden="1" customWidth="1"/>
    <col min="19" max="19" width="14" style="44" hidden="1" customWidth="1"/>
    <col min="20" max="20" width="14" style="80" hidden="1" customWidth="1"/>
    <col min="21" max="21" width="14.140625" style="50" hidden="1" customWidth="1"/>
    <col min="22" max="22" width="14.140625" style="81" hidden="1" customWidth="1"/>
    <col min="23" max="23" width="13.5703125" style="90" hidden="1" customWidth="1"/>
    <col min="24" max="24" width="14.28515625" style="48" hidden="1" customWidth="1"/>
    <col min="25" max="28" width="9.140625" style="150" hidden="1" customWidth="1"/>
    <col min="29" max="16384" width="9.140625" style="150"/>
  </cols>
  <sheetData>
    <row r="1" spans="1:26" x14ac:dyDescent="0.25">
      <c r="A1" s="113" t="s">
        <v>1320</v>
      </c>
    </row>
    <row r="2" spans="1:26" ht="15.75" thickBot="1" x14ac:dyDescent="0.3"/>
    <row r="3" spans="1:26" ht="15" customHeight="1" x14ac:dyDescent="0.25">
      <c r="A3" s="943" t="s">
        <v>0</v>
      </c>
      <c r="B3" s="943" t="s">
        <v>1321</v>
      </c>
      <c r="C3" s="945" t="s">
        <v>1629</v>
      </c>
      <c r="D3" s="177"/>
      <c r="E3" s="177"/>
      <c r="F3" s="943" t="s">
        <v>1322</v>
      </c>
      <c r="G3" s="948" t="s">
        <v>1323</v>
      </c>
      <c r="H3" s="949"/>
      <c r="I3" s="950"/>
      <c r="J3" s="951"/>
      <c r="K3" s="952"/>
      <c r="L3" s="953" t="s">
        <v>1324</v>
      </c>
      <c r="M3" s="954"/>
      <c r="N3" s="955"/>
      <c r="O3" s="956"/>
      <c r="P3" s="957"/>
      <c r="Q3" s="935" t="s">
        <v>1325</v>
      </c>
      <c r="R3" s="888" t="s">
        <v>1326</v>
      </c>
      <c r="S3" s="937" t="s">
        <v>1869</v>
      </c>
      <c r="T3" s="938" t="s">
        <v>1872</v>
      </c>
      <c r="U3" s="940" t="s">
        <v>1869</v>
      </c>
      <c r="V3" s="941" t="s">
        <v>1873</v>
      </c>
      <c r="W3" s="932" t="s">
        <v>1871</v>
      </c>
      <c r="X3" s="933" t="s">
        <v>1870</v>
      </c>
    </row>
    <row r="4" spans="1:26" ht="102.75" customHeight="1" x14ac:dyDescent="0.25">
      <c r="A4" s="944"/>
      <c r="B4" s="944"/>
      <c r="C4" s="946"/>
      <c r="D4" s="334"/>
      <c r="E4" s="334"/>
      <c r="F4" s="947"/>
      <c r="G4" s="270" t="s">
        <v>1327</v>
      </c>
      <c r="H4" s="270" t="s">
        <v>1328</v>
      </c>
      <c r="I4" s="87" t="s">
        <v>1329</v>
      </c>
      <c r="J4" s="88" t="s">
        <v>1330</v>
      </c>
      <c r="K4" s="91" t="s">
        <v>1331</v>
      </c>
      <c r="L4" s="277" t="s">
        <v>1327</v>
      </c>
      <c r="M4" s="110" t="s">
        <v>1328</v>
      </c>
      <c r="N4" s="87" t="s">
        <v>1329</v>
      </c>
      <c r="O4" s="88" t="s">
        <v>1330</v>
      </c>
      <c r="P4" s="5" t="s">
        <v>1331</v>
      </c>
      <c r="Q4" s="936"/>
      <c r="R4" s="903"/>
      <c r="S4" s="937"/>
      <c r="T4" s="939"/>
      <c r="U4" s="940"/>
      <c r="V4" s="942"/>
      <c r="W4" s="932"/>
      <c r="X4" s="934"/>
    </row>
    <row r="5" spans="1:26" x14ac:dyDescent="0.25">
      <c r="A5" s="928">
        <v>1</v>
      </c>
      <c r="B5" s="928" t="s">
        <v>1332</v>
      </c>
      <c r="C5" s="93" t="s">
        <v>275</v>
      </c>
      <c r="D5" s="93"/>
      <c r="E5" s="93"/>
      <c r="F5" s="270" t="s">
        <v>112</v>
      </c>
      <c r="G5" s="269"/>
      <c r="H5" s="270"/>
      <c r="I5" s="269"/>
      <c r="J5" s="89"/>
      <c r="K5" s="155">
        <f>G5+H5+I5+J5</f>
        <v>0</v>
      </c>
      <c r="L5" s="274"/>
      <c r="M5" s="270"/>
      <c r="N5" s="274"/>
      <c r="O5" s="89"/>
      <c r="P5" s="153">
        <f>L5+M5+N5+O5</f>
        <v>0</v>
      </c>
      <c r="Q5" s="154">
        <f>K5+P5</f>
        <v>0</v>
      </c>
      <c r="R5" s="85">
        <v>5.86</v>
      </c>
      <c r="S5" s="45">
        <f t="shared" ref="S5:S68" si="0">R5*K5</f>
        <v>0</v>
      </c>
      <c r="T5" s="909">
        <f>SUM(S5:S44)</f>
        <v>8513.2000000000007</v>
      </c>
      <c r="U5" s="49">
        <f t="shared" ref="U5:U68" si="1">R5*P5</f>
        <v>0</v>
      </c>
      <c r="V5" s="912">
        <f>SUM(U5:U44)</f>
        <v>19217.221999999998</v>
      </c>
      <c r="W5" s="151">
        <f>S5+U5</f>
        <v>0</v>
      </c>
      <c r="X5" s="908">
        <f>SUM(W5:W44)</f>
        <v>27730.421999999999</v>
      </c>
      <c r="Z5" s="85">
        <v>5.86</v>
      </c>
    </row>
    <row r="6" spans="1:26" x14ac:dyDescent="0.25">
      <c r="A6" s="928"/>
      <c r="B6" s="928"/>
      <c r="C6" s="93" t="s">
        <v>274</v>
      </c>
      <c r="D6" s="93"/>
      <c r="E6" s="93"/>
      <c r="F6" s="270" t="s">
        <v>112</v>
      </c>
      <c r="G6" s="269"/>
      <c r="H6" s="270"/>
      <c r="I6" s="269"/>
      <c r="J6" s="89"/>
      <c r="K6" s="155">
        <f t="shared" ref="K6:K102" si="2">G6+H6+I6+J6</f>
        <v>0</v>
      </c>
      <c r="L6" s="274"/>
      <c r="M6" s="270"/>
      <c r="N6" s="274">
        <v>50</v>
      </c>
      <c r="O6" s="89"/>
      <c r="P6" s="153">
        <f t="shared" ref="P6:P102" si="3">L6+M6+N6+O6</f>
        <v>50</v>
      </c>
      <c r="Q6" s="154">
        <f t="shared" ref="Q6:Q76" si="4">K6+P6</f>
        <v>50</v>
      </c>
      <c r="R6" s="85">
        <v>9.68</v>
      </c>
      <c r="S6" s="45">
        <f t="shared" si="0"/>
        <v>0</v>
      </c>
      <c r="T6" s="910"/>
      <c r="U6" s="49">
        <f t="shared" si="1"/>
        <v>484</v>
      </c>
      <c r="V6" s="913"/>
      <c r="W6" s="151">
        <f t="shared" ref="W6:W78" si="5">S6+U6</f>
        <v>484</v>
      </c>
      <c r="X6" s="908"/>
      <c r="Z6" s="85">
        <v>9.68</v>
      </c>
    </row>
    <row r="7" spans="1:26" x14ac:dyDescent="0.25">
      <c r="A7" s="928"/>
      <c r="B7" s="928"/>
      <c r="C7" s="93" t="s">
        <v>271</v>
      </c>
      <c r="D7" s="93"/>
      <c r="E7" s="93"/>
      <c r="F7" s="270" t="s">
        <v>112</v>
      </c>
      <c r="G7" s="269"/>
      <c r="H7" s="270"/>
      <c r="I7" s="269"/>
      <c r="J7" s="269"/>
      <c r="K7" s="155">
        <f t="shared" si="2"/>
        <v>0</v>
      </c>
      <c r="L7" s="274"/>
      <c r="M7" s="270"/>
      <c r="N7" s="274"/>
      <c r="O7" s="269">
        <v>50</v>
      </c>
      <c r="P7" s="153">
        <f t="shared" si="3"/>
        <v>50</v>
      </c>
      <c r="Q7" s="154">
        <f t="shared" si="4"/>
        <v>50</v>
      </c>
      <c r="R7" s="85">
        <v>1.88</v>
      </c>
      <c r="S7" s="45">
        <f t="shared" si="0"/>
        <v>0</v>
      </c>
      <c r="T7" s="910"/>
      <c r="U7" s="49">
        <f t="shared" si="1"/>
        <v>94</v>
      </c>
      <c r="V7" s="913"/>
      <c r="W7" s="151">
        <f t="shared" si="5"/>
        <v>94</v>
      </c>
      <c r="X7" s="908"/>
      <c r="Z7" s="85">
        <v>1.88</v>
      </c>
    </row>
    <row r="8" spans="1:26" x14ac:dyDescent="0.25">
      <c r="A8" s="928"/>
      <c r="B8" s="928"/>
      <c r="C8" s="93" t="s">
        <v>272</v>
      </c>
      <c r="D8" s="93"/>
      <c r="E8" s="93"/>
      <c r="F8" s="270" t="s">
        <v>112</v>
      </c>
      <c r="G8" s="269">
        <v>1000</v>
      </c>
      <c r="H8" s="270"/>
      <c r="I8" s="269"/>
      <c r="J8" s="269"/>
      <c r="K8" s="155">
        <f t="shared" si="2"/>
        <v>1000</v>
      </c>
      <c r="L8" s="274">
        <v>3000</v>
      </c>
      <c r="M8" s="270"/>
      <c r="N8" s="274">
        <v>2000</v>
      </c>
      <c r="O8" s="269"/>
      <c r="P8" s="153">
        <f t="shared" si="3"/>
        <v>5000</v>
      </c>
      <c r="Q8" s="154">
        <f t="shared" si="4"/>
        <v>6000</v>
      </c>
      <c r="R8" s="85">
        <v>0.18</v>
      </c>
      <c r="S8" s="45">
        <f t="shared" si="0"/>
        <v>180</v>
      </c>
      <c r="T8" s="910"/>
      <c r="U8" s="49">
        <f t="shared" si="1"/>
        <v>900</v>
      </c>
      <c r="V8" s="913"/>
      <c r="W8" s="151">
        <f t="shared" si="5"/>
        <v>1080</v>
      </c>
      <c r="X8" s="908"/>
      <c r="Z8" s="85">
        <v>0.18</v>
      </c>
    </row>
    <row r="9" spans="1:26" x14ac:dyDescent="0.25">
      <c r="A9" s="928"/>
      <c r="B9" s="928"/>
      <c r="C9" s="93" t="s">
        <v>273</v>
      </c>
      <c r="D9" s="93"/>
      <c r="E9" s="93"/>
      <c r="F9" s="270" t="s">
        <v>112</v>
      </c>
      <c r="G9" s="269"/>
      <c r="H9" s="270"/>
      <c r="I9" s="269"/>
      <c r="J9" s="269"/>
      <c r="K9" s="155">
        <f t="shared" si="2"/>
        <v>0</v>
      </c>
      <c r="L9" s="274"/>
      <c r="M9" s="270"/>
      <c r="N9" s="274">
        <v>100</v>
      </c>
      <c r="O9" s="269"/>
      <c r="P9" s="153">
        <f t="shared" si="3"/>
        <v>100</v>
      </c>
      <c r="Q9" s="154">
        <f t="shared" si="4"/>
        <v>100</v>
      </c>
      <c r="R9" s="85">
        <v>0.52</v>
      </c>
      <c r="S9" s="45">
        <f t="shared" si="0"/>
        <v>0</v>
      </c>
      <c r="T9" s="910"/>
      <c r="U9" s="49">
        <f t="shared" si="1"/>
        <v>52</v>
      </c>
      <c r="V9" s="913"/>
      <c r="W9" s="151">
        <f t="shared" si="5"/>
        <v>52</v>
      </c>
      <c r="X9" s="908"/>
      <c r="Z9" s="85">
        <v>0.52</v>
      </c>
    </row>
    <row r="10" spans="1:26" x14ac:dyDescent="0.25">
      <c r="A10" s="928"/>
      <c r="B10" s="928"/>
      <c r="C10" s="93" t="s">
        <v>269</v>
      </c>
      <c r="D10" s="93"/>
      <c r="E10" s="93"/>
      <c r="F10" s="270" t="s">
        <v>112</v>
      </c>
      <c r="G10" s="269"/>
      <c r="H10" s="270"/>
      <c r="I10" s="269"/>
      <c r="J10" s="269"/>
      <c r="K10" s="155">
        <f t="shared" si="2"/>
        <v>0</v>
      </c>
      <c r="L10" s="274"/>
      <c r="M10" s="270"/>
      <c r="N10" s="274"/>
      <c r="O10" s="269"/>
      <c r="P10" s="153">
        <f t="shared" si="3"/>
        <v>0</v>
      </c>
      <c r="Q10" s="154">
        <f t="shared" si="4"/>
        <v>0</v>
      </c>
      <c r="R10" s="85">
        <v>7.9</v>
      </c>
      <c r="S10" s="45">
        <f t="shared" si="0"/>
        <v>0</v>
      </c>
      <c r="T10" s="910"/>
      <c r="U10" s="49">
        <f t="shared" si="1"/>
        <v>0</v>
      </c>
      <c r="V10" s="913"/>
      <c r="W10" s="151">
        <f t="shared" si="5"/>
        <v>0</v>
      </c>
      <c r="X10" s="908"/>
      <c r="Z10" s="85">
        <v>7.9</v>
      </c>
    </row>
    <row r="11" spans="1:26" x14ac:dyDescent="0.25">
      <c r="A11" s="928"/>
      <c r="B11" s="928"/>
      <c r="C11" s="93" t="s">
        <v>270</v>
      </c>
      <c r="D11" s="93"/>
      <c r="E11" s="93"/>
      <c r="F11" s="270" t="s">
        <v>112</v>
      </c>
      <c r="G11" s="269"/>
      <c r="H11" s="270"/>
      <c r="I11" s="269"/>
      <c r="J11" s="269"/>
      <c r="K11" s="155">
        <f t="shared" si="2"/>
        <v>0</v>
      </c>
      <c r="L11" s="274"/>
      <c r="M11" s="270"/>
      <c r="N11" s="274">
        <v>100</v>
      </c>
      <c r="O11" s="269"/>
      <c r="P11" s="153">
        <f t="shared" si="3"/>
        <v>100</v>
      </c>
      <c r="Q11" s="154">
        <f t="shared" si="4"/>
        <v>100</v>
      </c>
      <c r="R11" s="85">
        <v>1.43</v>
      </c>
      <c r="S11" s="45">
        <f t="shared" si="0"/>
        <v>0</v>
      </c>
      <c r="T11" s="910"/>
      <c r="U11" s="49">
        <f t="shared" si="1"/>
        <v>143</v>
      </c>
      <c r="V11" s="913"/>
      <c r="W11" s="151">
        <f t="shared" si="5"/>
        <v>143</v>
      </c>
      <c r="X11" s="908"/>
      <c r="Z11" s="85">
        <v>1.43</v>
      </c>
    </row>
    <row r="12" spans="1:26" x14ac:dyDescent="0.25">
      <c r="A12" s="928"/>
      <c r="B12" s="928"/>
      <c r="C12" s="93" t="s">
        <v>268</v>
      </c>
      <c r="D12" s="93"/>
      <c r="E12" s="93"/>
      <c r="F12" s="270" t="s">
        <v>112</v>
      </c>
      <c r="G12" s="269">
        <v>200</v>
      </c>
      <c r="H12" s="270"/>
      <c r="I12" s="269"/>
      <c r="J12" s="269"/>
      <c r="K12" s="155">
        <f t="shared" si="2"/>
        <v>200</v>
      </c>
      <c r="L12" s="274">
        <v>600</v>
      </c>
      <c r="M12" s="270"/>
      <c r="N12" s="274">
        <v>500</v>
      </c>
      <c r="O12" s="269"/>
      <c r="P12" s="153">
        <f t="shared" si="3"/>
        <v>1100</v>
      </c>
      <c r="Q12" s="154">
        <f t="shared" si="4"/>
        <v>1300</v>
      </c>
      <c r="R12" s="85">
        <v>0.17</v>
      </c>
      <c r="S12" s="45">
        <f t="shared" si="0"/>
        <v>34</v>
      </c>
      <c r="T12" s="910"/>
      <c r="U12" s="49">
        <f t="shared" si="1"/>
        <v>187</v>
      </c>
      <c r="V12" s="913"/>
      <c r="W12" s="151">
        <f t="shared" si="5"/>
        <v>221</v>
      </c>
      <c r="X12" s="908"/>
      <c r="Z12" s="85">
        <v>0.17</v>
      </c>
    </row>
    <row r="13" spans="1:26" x14ac:dyDescent="0.25">
      <c r="A13" s="928"/>
      <c r="B13" s="928"/>
      <c r="C13" s="93" t="s">
        <v>266</v>
      </c>
      <c r="D13" s="93"/>
      <c r="E13" s="93"/>
      <c r="F13" s="270" t="s">
        <v>112</v>
      </c>
      <c r="G13" s="269">
        <v>3000</v>
      </c>
      <c r="H13" s="270"/>
      <c r="I13" s="269"/>
      <c r="J13" s="269"/>
      <c r="K13" s="155">
        <f t="shared" si="2"/>
        <v>3000</v>
      </c>
      <c r="L13" s="274">
        <v>4900</v>
      </c>
      <c r="M13" s="270"/>
      <c r="N13" s="274">
        <v>3000</v>
      </c>
      <c r="O13" s="269"/>
      <c r="P13" s="153">
        <f t="shared" si="3"/>
        <v>7900</v>
      </c>
      <c r="Q13" s="154">
        <f t="shared" si="4"/>
        <v>10900</v>
      </c>
      <c r="R13" s="85">
        <v>0.21199999999999999</v>
      </c>
      <c r="S13" s="45">
        <f t="shared" si="0"/>
        <v>636</v>
      </c>
      <c r="T13" s="910"/>
      <c r="U13" s="49">
        <f t="shared" si="1"/>
        <v>1674.8</v>
      </c>
      <c r="V13" s="913"/>
      <c r="W13" s="151">
        <f t="shared" si="5"/>
        <v>2310.8000000000002</v>
      </c>
      <c r="X13" s="908"/>
      <c r="Z13" s="85">
        <v>0.21199999999999999</v>
      </c>
    </row>
    <row r="14" spans="1:26" x14ac:dyDescent="0.25">
      <c r="A14" s="928"/>
      <c r="B14" s="928"/>
      <c r="C14" s="93" t="s">
        <v>267</v>
      </c>
      <c r="D14" s="93"/>
      <c r="E14" s="93"/>
      <c r="F14" s="270" t="s">
        <v>112</v>
      </c>
      <c r="G14" s="269"/>
      <c r="H14" s="270"/>
      <c r="I14" s="269"/>
      <c r="J14" s="269"/>
      <c r="K14" s="155">
        <f t="shared" si="2"/>
        <v>0</v>
      </c>
      <c r="L14" s="274"/>
      <c r="M14" s="270"/>
      <c r="N14" s="274">
        <v>100</v>
      </c>
      <c r="O14" s="269"/>
      <c r="P14" s="153">
        <f t="shared" si="3"/>
        <v>100</v>
      </c>
      <c r="Q14" s="154">
        <f t="shared" si="4"/>
        <v>100</v>
      </c>
      <c r="R14" s="85">
        <v>0.37</v>
      </c>
      <c r="S14" s="45">
        <f t="shared" si="0"/>
        <v>0</v>
      </c>
      <c r="T14" s="910"/>
      <c r="U14" s="49">
        <f t="shared" si="1"/>
        <v>37</v>
      </c>
      <c r="V14" s="913"/>
      <c r="W14" s="151">
        <f t="shared" si="5"/>
        <v>37</v>
      </c>
      <c r="X14" s="908"/>
      <c r="Z14" s="85">
        <v>0.37</v>
      </c>
    </row>
    <row r="15" spans="1:26" x14ac:dyDescent="0.25">
      <c r="A15" s="928"/>
      <c r="B15" s="928"/>
      <c r="C15" s="93" t="s">
        <v>640</v>
      </c>
      <c r="D15" s="93"/>
      <c r="E15" s="93"/>
      <c r="F15" s="270" t="s">
        <v>112</v>
      </c>
      <c r="G15" s="269"/>
      <c r="H15" s="270"/>
      <c r="I15" s="269"/>
      <c r="J15" s="269"/>
      <c r="K15" s="155">
        <f t="shared" si="2"/>
        <v>0</v>
      </c>
      <c r="L15" s="274"/>
      <c r="M15" s="270"/>
      <c r="N15" s="274"/>
      <c r="O15" s="269">
        <v>100</v>
      </c>
      <c r="P15" s="153">
        <f t="shared" si="3"/>
        <v>100</v>
      </c>
      <c r="Q15" s="154">
        <f t="shared" si="4"/>
        <v>100</v>
      </c>
      <c r="R15" s="85">
        <v>0.3</v>
      </c>
      <c r="S15" s="45">
        <f t="shared" si="0"/>
        <v>0</v>
      </c>
      <c r="T15" s="910"/>
      <c r="U15" s="49">
        <f t="shared" si="1"/>
        <v>30</v>
      </c>
      <c r="V15" s="913"/>
      <c r="W15" s="151">
        <f t="shared" si="5"/>
        <v>30</v>
      </c>
      <c r="X15" s="908"/>
      <c r="Z15" s="85">
        <v>0.3</v>
      </c>
    </row>
    <row r="16" spans="1:26" x14ac:dyDescent="0.25">
      <c r="A16" s="928"/>
      <c r="B16" s="928"/>
      <c r="C16" s="93" t="s">
        <v>641</v>
      </c>
      <c r="D16" s="93"/>
      <c r="E16" s="93"/>
      <c r="F16" s="270" t="s">
        <v>112</v>
      </c>
      <c r="G16" s="269"/>
      <c r="H16" s="270"/>
      <c r="I16" s="269"/>
      <c r="J16" s="269"/>
      <c r="K16" s="155">
        <f t="shared" si="2"/>
        <v>0</v>
      </c>
      <c r="L16" s="274"/>
      <c r="M16" s="270"/>
      <c r="N16" s="274"/>
      <c r="O16" s="269">
        <v>100</v>
      </c>
      <c r="P16" s="153">
        <f t="shared" si="3"/>
        <v>100</v>
      </c>
      <c r="Q16" s="154">
        <f t="shared" si="4"/>
        <v>100</v>
      </c>
      <c r="R16" s="85">
        <v>0.3</v>
      </c>
      <c r="S16" s="45">
        <f t="shared" si="0"/>
        <v>0</v>
      </c>
      <c r="T16" s="910"/>
      <c r="U16" s="49">
        <f t="shared" si="1"/>
        <v>30</v>
      </c>
      <c r="V16" s="913"/>
      <c r="W16" s="151">
        <f t="shared" si="5"/>
        <v>30</v>
      </c>
      <c r="X16" s="908"/>
      <c r="Z16" s="85">
        <v>0.3</v>
      </c>
    </row>
    <row r="17" spans="1:26" x14ac:dyDescent="0.25">
      <c r="A17" s="928"/>
      <c r="B17" s="928"/>
      <c r="C17" s="93" t="s">
        <v>642</v>
      </c>
      <c r="D17" s="93"/>
      <c r="E17" s="93"/>
      <c r="F17" s="270" t="s">
        <v>112</v>
      </c>
      <c r="G17" s="269"/>
      <c r="H17" s="270"/>
      <c r="I17" s="269"/>
      <c r="J17" s="269">
        <v>100</v>
      </c>
      <c r="K17" s="155">
        <f t="shared" si="2"/>
        <v>100</v>
      </c>
      <c r="L17" s="274"/>
      <c r="M17" s="270"/>
      <c r="N17" s="274"/>
      <c r="O17" s="269">
        <v>100</v>
      </c>
      <c r="P17" s="153">
        <f t="shared" si="3"/>
        <v>100</v>
      </c>
      <c r="Q17" s="154">
        <f t="shared" si="4"/>
        <v>200</v>
      </c>
      <c r="R17" s="85">
        <v>0.5</v>
      </c>
      <c r="S17" s="45">
        <f t="shared" si="0"/>
        <v>50</v>
      </c>
      <c r="T17" s="910"/>
      <c r="U17" s="49">
        <f t="shared" si="1"/>
        <v>50</v>
      </c>
      <c r="V17" s="913"/>
      <c r="W17" s="151">
        <f t="shared" si="5"/>
        <v>100</v>
      </c>
      <c r="X17" s="908"/>
      <c r="Z17" s="85">
        <v>0.5</v>
      </c>
    </row>
    <row r="18" spans="1:26" x14ac:dyDescent="0.25">
      <c r="A18" s="928"/>
      <c r="B18" s="928"/>
      <c r="C18" s="93" t="s">
        <v>643</v>
      </c>
      <c r="D18" s="93"/>
      <c r="E18" s="93"/>
      <c r="F18" s="270" t="s">
        <v>112</v>
      </c>
      <c r="G18" s="269"/>
      <c r="H18" s="270"/>
      <c r="I18" s="269"/>
      <c r="J18" s="269"/>
      <c r="K18" s="155">
        <f t="shared" si="2"/>
        <v>0</v>
      </c>
      <c r="L18" s="274"/>
      <c r="M18" s="270"/>
      <c r="N18" s="274"/>
      <c r="O18" s="269">
        <v>100</v>
      </c>
      <c r="P18" s="153">
        <f t="shared" si="3"/>
        <v>100</v>
      </c>
      <c r="Q18" s="154">
        <f t="shared" si="4"/>
        <v>100</v>
      </c>
      <c r="R18" s="85">
        <v>0.5</v>
      </c>
      <c r="S18" s="45">
        <f t="shared" si="0"/>
        <v>0</v>
      </c>
      <c r="T18" s="910"/>
      <c r="U18" s="49">
        <f t="shared" si="1"/>
        <v>50</v>
      </c>
      <c r="V18" s="913"/>
      <c r="W18" s="151">
        <f t="shared" si="5"/>
        <v>50</v>
      </c>
      <c r="X18" s="908"/>
      <c r="Z18" s="85">
        <v>0.5</v>
      </c>
    </row>
    <row r="19" spans="1:26" x14ac:dyDescent="0.25">
      <c r="A19" s="928"/>
      <c r="B19" s="928"/>
      <c r="C19" s="93" t="s">
        <v>644</v>
      </c>
      <c r="D19" s="93"/>
      <c r="E19" s="93"/>
      <c r="F19" s="270" t="s">
        <v>112</v>
      </c>
      <c r="G19" s="269"/>
      <c r="H19" s="270"/>
      <c r="I19" s="269"/>
      <c r="J19" s="269">
        <v>100</v>
      </c>
      <c r="K19" s="155">
        <f t="shared" si="2"/>
        <v>100</v>
      </c>
      <c r="L19" s="274"/>
      <c r="M19" s="270"/>
      <c r="N19" s="274"/>
      <c r="O19" s="269">
        <v>100</v>
      </c>
      <c r="P19" s="153">
        <f t="shared" si="3"/>
        <v>100</v>
      </c>
      <c r="Q19" s="154">
        <f t="shared" si="4"/>
        <v>200</v>
      </c>
      <c r="R19" s="85">
        <v>0.5</v>
      </c>
      <c r="S19" s="45">
        <f t="shared" si="0"/>
        <v>50</v>
      </c>
      <c r="T19" s="910"/>
      <c r="U19" s="49">
        <f t="shared" si="1"/>
        <v>50</v>
      </c>
      <c r="V19" s="913"/>
      <c r="W19" s="151">
        <f t="shared" si="5"/>
        <v>100</v>
      </c>
      <c r="X19" s="908"/>
      <c r="Z19" s="85">
        <v>0.5</v>
      </c>
    </row>
    <row r="20" spans="1:26" x14ac:dyDescent="0.25">
      <c r="A20" s="928"/>
      <c r="B20" s="928"/>
      <c r="C20" s="93" t="s">
        <v>645</v>
      </c>
      <c r="D20" s="93"/>
      <c r="E20" s="93"/>
      <c r="F20" s="270" t="s">
        <v>112</v>
      </c>
      <c r="G20" s="269"/>
      <c r="H20" s="270"/>
      <c r="I20" s="269"/>
      <c r="J20" s="269"/>
      <c r="K20" s="155">
        <f t="shared" si="2"/>
        <v>0</v>
      </c>
      <c r="L20" s="274"/>
      <c r="M20" s="270"/>
      <c r="N20" s="274"/>
      <c r="O20" s="269">
        <v>100</v>
      </c>
      <c r="P20" s="153">
        <f t="shared" si="3"/>
        <v>100</v>
      </c>
      <c r="Q20" s="154">
        <f t="shared" si="4"/>
        <v>100</v>
      </c>
      <c r="R20" s="85">
        <v>0.5</v>
      </c>
      <c r="S20" s="45">
        <f t="shared" si="0"/>
        <v>0</v>
      </c>
      <c r="T20" s="910"/>
      <c r="U20" s="49">
        <f t="shared" si="1"/>
        <v>50</v>
      </c>
      <c r="V20" s="913"/>
      <c r="W20" s="151">
        <f t="shared" si="5"/>
        <v>50</v>
      </c>
      <c r="X20" s="908"/>
      <c r="Z20" s="85">
        <v>0.5</v>
      </c>
    </row>
    <row r="21" spans="1:26" x14ac:dyDescent="0.25">
      <c r="A21" s="928"/>
      <c r="B21" s="928"/>
      <c r="C21" s="93" t="s">
        <v>646</v>
      </c>
      <c r="D21" s="93"/>
      <c r="E21" s="93"/>
      <c r="F21" s="270" t="s">
        <v>112</v>
      </c>
      <c r="G21" s="270"/>
      <c r="H21" s="270"/>
      <c r="I21" s="270"/>
      <c r="J21" s="270"/>
      <c r="K21" s="155">
        <f t="shared" si="2"/>
        <v>0</v>
      </c>
      <c r="L21" s="274"/>
      <c r="M21" s="270"/>
      <c r="N21" s="274"/>
      <c r="O21" s="270">
        <v>100</v>
      </c>
      <c r="P21" s="153">
        <f t="shared" si="3"/>
        <v>100</v>
      </c>
      <c r="Q21" s="154">
        <f t="shared" si="4"/>
        <v>100</v>
      </c>
      <c r="R21" s="85">
        <v>0.5</v>
      </c>
      <c r="S21" s="45">
        <f t="shared" si="0"/>
        <v>0</v>
      </c>
      <c r="T21" s="910"/>
      <c r="U21" s="49">
        <f t="shared" si="1"/>
        <v>50</v>
      </c>
      <c r="V21" s="913"/>
      <c r="W21" s="151">
        <f t="shared" si="5"/>
        <v>50</v>
      </c>
      <c r="X21" s="908"/>
      <c r="Z21" s="85">
        <v>0.5</v>
      </c>
    </row>
    <row r="22" spans="1:26" x14ac:dyDescent="0.25">
      <c r="A22" s="928"/>
      <c r="B22" s="928"/>
      <c r="C22" s="93" t="s">
        <v>648</v>
      </c>
      <c r="D22" s="93"/>
      <c r="E22" s="93"/>
      <c r="F22" s="270" t="s">
        <v>112</v>
      </c>
      <c r="G22" s="270"/>
      <c r="H22" s="270"/>
      <c r="I22" s="270"/>
      <c r="J22" s="270"/>
      <c r="K22" s="155">
        <f t="shared" si="2"/>
        <v>0</v>
      </c>
      <c r="L22" s="274"/>
      <c r="M22" s="270"/>
      <c r="N22" s="274"/>
      <c r="O22" s="270">
        <v>100</v>
      </c>
      <c r="P22" s="153">
        <f t="shared" si="3"/>
        <v>100</v>
      </c>
      <c r="Q22" s="154">
        <f t="shared" si="4"/>
        <v>100</v>
      </c>
      <c r="R22" s="85">
        <v>0.18</v>
      </c>
      <c r="S22" s="45">
        <f t="shared" si="0"/>
        <v>0</v>
      </c>
      <c r="T22" s="910"/>
      <c r="U22" s="49">
        <f t="shared" si="1"/>
        <v>18</v>
      </c>
      <c r="V22" s="913"/>
      <c r="W22" s="151">
        <f t="shared" si="5"/>
        <v>18</v>
      </c>
      <c r="X22" s="908"/>
      <c r="Z22" s="85">
        <v>0.18</v>
      </c>
    </row>
    <row r="23" spans="1:26" x14ac:dyDescent="0.25">
      <c r="A23" s="928"/>
      <c r="B23" s="928"/>
      <c r="C23" s="93" t="s">
        <v>649</v>
      </c>
      <c r="D23" s="93"/>
      <c r="E23" s="93"/>
      <c r="F23" s="270" t="s">
        <v>112</v>
      </c>
      <c r="G23" s="270"/>
      <c r="H23" s="270"/>
      <c r="I23" s="270"/>
      <c r="J23" s="270">
        <v>100</v>
      </c>
      <c r="K23" s="155">
        <f t="shared" si="2"/>
        <v>100</v>
      </c>
      <c r="L23" s="274"/>
      <c r="M23" s="270"/>
      <c r="N23" s="274"/>
      <c r="O23" s="270">
        <v>100</v>
      </c>
      <c r="P23" s="153">
        <f t="shared" si="3"/>
        <v>100</v>
      </c>
      <c r="Q23" s="154">
        <f t="shared" si="4"/>
        <v>200</v>
      </c>
      <c r="R23" s="85">
        <v>0.5</v>
      </c>
      <c r="S23" s="45">
        <f t="shared" si="0"/>
        <v>50</v>
      </c>
      <c r="T23" s="910"/>
      <c r="U23" s="49">
        <f t="shared" si="1"/>
        <v>50</v>
      </c>
      <c r="V23" s="913"/>
      <c r="W23" s="151">
        <f t="shared" si="5"/>
        <v>100</v>
      </c>
      <c r="X23" s="908"/>
      <c r="Z23" s="85">
        <v>0.5</v>
      </c>
    </row>
    <row r="24" spans="1:26" x14ac:dyDescent="0.25">
      <c r="A24" s="928"/>
      <c r="B24" s="928"/>
      <c r="C24" s="93" t="s">
        <v>650</v>
      </c>
      <c r="D24" s="93"/>
      <c r="E24" s="93"/>
      <c r="F24" s="270" t="s">
        <v>112</v>
      </c>
      <c r="G24" s="270"/>
      <c r="H24" s="270"/>
      <c r="I24" s="270"/>
      <c r="J24" s="270">
        <v>100</v>
      </c>
      <c r="K24" s="155">
        <f t="shared" si="2"/>
        <v>100</v>
      </c>
      <c r="L24" s="274"/>
      <c r="M24" s="270"/>
      <c r="N24" s="274">
        <v>100</v>
      </c>
      <c r="O24" s="270">
        <v>100</v>
      </c>
      <c r="P24" s="153">
        <f t="shared" si="3"/>
        <v>200</v>
      </c>
      <c r="Q24" s="154">
        <f t="shared" si="4"/>
        <v>300</v>
      </c>
      <c r="R24" s="85">
        <v>0.3</v>
      </c>
      <c r="S24" s="45">
        <f t="shared" si="0"/>
        <v>30</v>
      </c>
      <c r="T24" s="910"/>
      <c r="U24" s="49">
        <f t="shared" si="1"/>
        <v>60</v>
      </c>
      <c r="V24" s="913"/>
      <c r="W24" s="151">
        <f t="shared" si="5"/>
        <v>90</v>
      </c>
      <c r="X24" s="908"/>
      <c r="Z24" s="85">
        <v>0.3</v>
      </c>
    </row>
    <row r="25" spans="1:26" x14ac:dyDescent="0.25">
      <c r="A25" s="928"/>
      <c r="B25" s="928"/>
      <c r="C25" s="93" t="s">
        <v>651</v>
      </c>
      <c r="D25" s="93"/>
      <c r="E25" s="93"/>
      <c r="F25" s="270" t="s">
        <v>112</v>
      </c>
      <c r="G25" s="270"/>
      <c r="H25" s="270"/>
      <c r="I25" s="270"/>
      <c r="J25" s="270">
        <v>100</v>
      </c>
      <c r="K25" s="155">
        <f t="shared" si="2"/>
        <v>100</v>
      </c>
      <c r="L25" s="274"/>
      <c r="M25" s="270"/>
      <c r="N25" s="274"/>
      <c r="O25" s="270">
        <v>100</v>
      </c>
      <c r="P25" s="153">
        <f t="shared" si="3"/>
        <v>100</v>
      </c>
      <c r="Q25" s="154">
        <f t="shared" si="4"/>
        <v>200</v>
      </c>
      <c r="R25" s="85">
        <v>0.5</v>
      </c>
      <c r="S25" s="45">
        <f t="shared" si="0"/>
        <v>50</v>
      </c>
      <c r="T25" s="910"/>
      <c r="U25" s="49">
        <f t="shared" si="1"/>
        <v>50</v>
      </c>
      <c r="V25" s="913"/>
      <c r="W25" s="151">
        <f t="shared" si="5"/>
        <v>100</v>
      </c>
      <c r="X25" s="908"/>
      <c r="Z25" s="85">
        <v>0.5</v>
      </c>
    </row>
    <row r="26" spans="1:26" x14ac:dyDescent="0.25">
      <c r="A26" s="928"/>
      <c r="B26" s="928"/>
      <c r="C26" s="93" t="s">
        <v>876</v>
      </c>
      <c r="D26" s="93"/>
      <c r="E26" s="93"/>
      <c r="F26" s="270" t="s">
        <v>112</v>
      </c>
      <c r="G26" s="269"/>
      <c r="H26" s="270"/>
      <c r="I26" s="269"/>
      <c r="J26" s="269"/>
      <c r="K26" s="155">
        <f t="shared" si="2"/>
        <v>0</v>
      </c>
      <c r="L26" s="274"/>
      <c r="M26" s="270"/>
      <c r="N26" s="274">
        <v>60</v>
      </c>
      <c r="O26" s="269"/>
      <c r="P26" s="153">
        <f t="shared" si="3"/>
        <v>60</v>
      </c>
      <c r="Q26" s="154">
        <f t="shared" si="4"/>
        <v>60</v>
      </c>
      <c r="R26" s="85">
        <v>2.2711999999999999</v>
      </c>
      <c r="S26" s="45">
        <f t="shared" si="0"/>
        <v>0</v>
      </c>
      <c r="T26" s="910"/>
      <c r="U26" s="49">
        <f t="shared" si="1"/>
        <v>136.27199999999999</v>
      </c>
      <c r="V26" s="913"/>
      <c r="W26" s="151">
        <f t="shared" si="5"/>
        <v>136.27199999999999</v>
      </c>
      <c r="X26" s="908"/>
      <c r="Z26" s="85">
        <v>2.2711999999999999</v>
      </c>
    </row>
    <row r="27" spans="1:26" x14ac:dyDescent="0.25">
      <c r="A27" s="928"/>
      <c r="B27" s="928"/>
      <c r="C27" s="93" t="s">
        <v>264</v>
      </c>
      <c r="D27" s="93"/>
      <c r="E27" s="93"/>
      <c r="F27" s="270" t="s">
        <v>112</v>
      </c>
      <c r="G27" s="269"/>
      <c r="H27" s="270"/>
      <c r="I27" s="269"/>
      <c r="J27" s="269"/>
      <c r="K27" s="155">
        <f t="shared" si="2"/>
        <v>0</v>
      </c>
      <c r="L27" s="274"/>
      <c r="M27" s="270"/>
      <c r="N27" s="274">
        <v>500</v>
      </c>
      <c r="O27" s="269"/>
      <c r="P27" s="153">
        <f t="shared" si="3"/>
        <v>500</v>
      </c>
      <c r="Q27" s="154">
        <f t="shared" si="4"/>
        <v>500</v>
      </c>
      <c r="R27" s="85">
        <v>0.51219999999999999</v>
      </c>
      <c r="S27" s="45">
        <f t="shared" si="0"/>
        <v>0</v>
      </c>
      <c r="T27" s="910"/>
      <c r="U27" s="49">
        <f t="shared" si="1"/>
        <v>256.10000000000002</v>
      </c>
      <c r="V27" s="913"/>
      <c r="W27" s="151">
        <f t="shared" si="5"/>
        <v>256.10000000000002</v>
      </c>
      <c r="X27" s="908"/>
      <c r="Z27" s="85">
        <v>0.51219999999999999</v>
      </c>
    </row>
    <row r="28" spans="1:26" x14ac:dyDescent="0.25">
      <c r="A28" s="928"/>
      <c r="B28" s="928"/>
      <c r="C28" s="93" t="s">
        <v>265</v>
      </c>
      <c r="D28" s="93"/>
      <c r="E28" s="93"/>
      <c r="F28" s="270" t="s">
        <v>112</v>
      </c>
      <c r="G28" s="269"/>
      <c r="H28" s="270"/>
      <c r="I28" s="269"/>
      <c r="J28" s="269"/>
      <c r="K28" s="155">
        <f t="shared" si="2"/>
        <v>0</v>
      </c>
      <c r="L28" s="274"/>
      <c r="M28" s="270"/>
      <c r="N28" s="274">
        <v>200</v>
      </c>
      <c r="O28" s="269"/>
      <c r="P28" s="153">
        <f t="shared" si="3"/>
        <v>200</v>
      </c>
      <c r="Q28" s="154">
        <f t="shared" si="4"/>
        <v>200</v>
      </c>
      <c r="R28" s="85">
        <v>0.70430000000000004</v>
      </c>
      <c r="S28" s="45">
        <f t="shared" si="0"/>
        <v>0</v>
      </c>
      <c r="T28" s="910"/>
      <c r="U28" s="49">
        <f t="shared" si="1"/>
        <v>140.86000000000001</v>
      </c>
      <c r="V28" s="913"/>
      <c r="W28" s="151">
        <f t="shared" si="5"/>
        <v>140.86000000000001</v>
      </c>
      <c r="X28" s="908"/>
      <c r="Z28" s="85">
        <v>0.70430000000000004</v>
      </c>
    </row>
    <row r="29" spans="1:26" x14ac:dyDescent="0.25">
      <c r="A29" s="928"/>
      <c r="B29" s="928"/>
      <c r="C29" s="93" t="s">
        <v>875</v>
      </c>
      <c r="D29" s="93"/>
      <c r="E29" s="93"/>
      <c r="F29" s="270" t="s">
        <v>112</v>
      </c>
      <c r="G29" s="269"/>
      <c r="H29" s="270"/>
      <c r="I29" s="269"/>
      <c r="J29" s="269"/>
      <c r="K29" s="155">
        <f t="shared" si="2"/>
        <v>0</v>
      </c>
      <c r="L29" s="274"/>
      <c r="M29" s="270"/>
      <c r="N29" s="274">
        <v>100</v>
      </c>
      <c r="O29" s="269"/>
      <c r="P29" s="153">
        <f t="shared" si="3"/>
        <v>100</v>
      </c>
      <c r="Q29" s="154">
        <f t="shared" si="4"/>
        <v>100</v>
      </c>
      <c r="R29" s="85">
        <v>3.4759000000000002</v>
      </c>
      <c r="S29" s="45">
        <f t="shared" si="0"/>
        <v>0</v>
      </c>
      <c r="T29" s="910"/>
      <c r="U29" s="49">
        <f t="shared" si="1"/>
        <v>347.59000000000003</v>
      </c>
      <c r="V29" s="913"/>
      <c r="W29" s="151">
        <f t="shared" si="5"/>
        <v>347.59000000000003</v>
      </c>
      <c r="X29" s="908"/>
      <c r="Z29" s="85">
        <v>3.4759000000000002</v>
      </c>
    </row>
    <row r="30" spans="1:26" x14ac:dyDescent="0.25">
      <c r="A30" s="928"/>
      <c r="B30" s="928"/>
      <c r="C30" s="93" t="s">
        <v>652</v>
      </c>
      <c r="D30" s="93"/>
      <c r="E30" s="93"/>
      <c r="F30" s="270" t="s">
        <v>112</v>
      </c>
      <c r="G30" s="269">
        <v>300</v>
      </c>
      <c r="H30" s="270"/>
      <c r="I30" s="269"/>
      <c r="J30" s="269"/>
      <c r="K30" s="155">
        <f t="shared" si="2"/>
        <v>300</v>
      </c>
      <c r="L30" s="274">
        <v>700</v>
      </c>
      <c r="M30" s="270"/>
      <c r="N30" s="274"/>
      <c r="O30" s="269"/>
      <c r="P30" s="153">
        <f t="shared" si="3"/>
        <v>700</v>
      </c>
      <c r="Q30" s="154">
        <f t="shared" si="4"/>
        <v>1000</v>
      </c>
      <c r="R30" s="85">
        <v>6</v>
      </c>
      <c r="S30" s="45">
        <f t="shared" si="0"/>
        <v>1800</v>
      </c>
      <c r="T30" s="910"/>
      <c r="U30" s="49">
        <f t="shared" si="1"/>
        <v>4200</v>
      </c>
      <c r="V30" s="913"/>
      <c r="W30" s="151">
        <f t="shared" si="5"/>
        <v>6000</v>
      </c>
      <c r="X30" s="908"/>
      <c r="Z30" s="85">
        <v>6</v>
      </c>
    </row>
    <row r="31" spans="1:26" x14ac:dyDescent="0.25">
      <c r="A31" s="928"/>
      <c r="B31" s="928"/>
      <c r="C31" s="93" t="s">
        <v>276</v>
      </c>
      <c r="D31" s="93"/>
      <c r="E31" s="93"/>
      <c r="F31" s="270" t="s">
        <v>112</v>
      </c>
      <c r="G31" s="270">
        <v>300</v>
      </c>
      <c r="H31" s="270"/>
      <c r="I31" s="270"/>
      <c r="J31" s="270"/>
      <c r="K31" s="155">
        <f t="shared" si="2"/>
        <v>300</v>
      </c>
      <c r="L31" s="274">
        <v>800</v>
      </c>
      <c r="M31" s="270"/>
      <c r="N31" s="274"/>
      <c r="O31" s="270"/>
      <c r="P31" s="153">
        <f t="shared" si="3"/>
        <v>800</v>
      </c>
      <c r="Q31" s="154">
        <f t="shared" si="4"/>
        <v>1100</v>
      </c>
      <c r="R31" s="152">
        <v>6.17</v>
      </c>
      <c r="S31" s="45">
        <f t="shared" si="0"/>
        <v>1851</v>
      </c>
      <c r="T31" s="910"/>
      <c r="U31" s="49">
        <f t="shared" si="1"/>
        <v>4936</v>
      </c>
      <c r="V31" s="913"/>
      <c r="W31" s="151">
        <f t="shared" si="5"/>
        <v>6787</v>
      </c>
      <c r="X31" s="908"/>
      <c r="Z31" s="152">
        <v>6.17</v>
      </c>
    </row>
    <row r="32" spans="1:26" x14ac:dyDescent="0.25">
      <c r="A32" s="928"/>
      <c r="B32" s="928"/>
      <c r="C32" s="93" t="s">
        <v>277</v>
      </c>
      <c r="D32" s="93"/>
      <c r="E32" s="93"/>
      <c r="F32" s="270" t="s">
        <v>112</v>
      </c>
      <c r="G32" s="270">
        <v>500</v>
      </c>
      <c r="H32" s="270"/>
      <c r="I32" s="270"/>
      <c r="J32" s="270"/>
      <c r="K32" s="155">
        <f t="shared" si="2"/>
        <v>500</v>
      </c>
      <c r="L32" s="274">
        <v>200</v>
      </c>
      <c r="M32" s="270"/>
      <c r="N32" s="274"/>
      <c r="O32" s="270"/>
      <c r="P32" s="153">
        <f t="shared" si="3"/>
        <v>200</v>
      </c>
      <c r="Q32" s="154">
        <f t="shared" si="4"/>
        <v>700</v>
      </c>
      <c r="R32" s="152">
        <v>3.31</v>
      </c>
      <c r="S32" s="45">
        <f t="shared" si="0"/>
        <v>1655</v>
      </c>
      <c r="T32" s="910"/>
      <c r="U32" s="49">
        <f t="shared" si="1"/>
        <v>662</v>
      </c>
      <c r="V32" s="913"/>
      <c r="W32" s="151">
        <f t="shared" si="5"/>
        <v>2317</v>
      </c>
      <c r="X32" s="908"/>
      <c r="Z32" s="152">
        <v>3.31</v>
      </c>
    </row>
    <row r="33" spans="1:26" x14ac:dyDescent="0.25">
      <c r="A33" s="928"/>
      <c r="B33" s="928"/>
      <c r="C33" s="93" t="s">
        <v>873</v>
      </c>
      <c r="D33" s="93"/>
      <c r="E33" s="93"/>
      <c r="F33" s="270" t="s">
        <v>112</v>
      </c>
      <c r="G33" s="270">
        <v>120</v>
      </c>
      <c r="H33" s="270"/>
      <c r="I33" s="270"/>
      <c r="J33" s="270"/>
      <c r="K33" s="155">
        <f t="shared" si="2"/>
        <v>120</v>
      </c>
      <c r="L33" s="274">
        <v>300</v>
      </c>
      <c r="M33" s="270"/>
      <c r="N33" s="274"/>
      <c r="O33" s="270"/>
      <c r="P33" s="153">
        <f t="shared" si="3"/>
        <v>300</v>
      </c>
      <c r="Q33" s="154">
        <f t="shared" si="4"/>
        <v>420</v>
      </c>
      <c r="R33" s="152">
        <v>2.15</v>
      </c>
      <c r="S33" s="45">
        <f t="shared" si="0"/>
        <v>258</v>
      </c>
      <c r="T33" s="910"/>
      <c r="U33" s="49">
        <f t="shared" si="1"/>
        <v>645</v>
      </c>
      <c r="V33" s="913"/>
      <c r="W33" s="151">
        <f t="shared" si="5"/>
        <v>903</v>
      </c>
      <c r="X33" s="908"/>
      <c r="Z33" s="152">
        <v>2.15</v>
      </c>
    </row>
    <row r="34" spans="1:26" x14ac:dyDescent="0.25">
      <c r="A34" s="928"/>
      <c r="B34" s="928"/>
      <c r="C34" s="93" t="s">
        <v>874</v>
      </c>
      <c r="D34" s="93"/>
      <c r="E34" s="93"/>
      <c r="F34" s="270" t="s">
        <v>112</v>
      </c>
      <c r="G34" s="270">
        <v>400</v>
      </c>
      <c r="H34" s="270"/>
      <c r="I34" s="270"/>
      <c r="J34" s="270"/>
      <c r="K34" s="155">
        <f t="shared" si="2"/>
        <v>400</v>
      </c>
      <c r="L34" s="274">
        <v>1300</v>
      </c>
      <c r="M34" s="270"/>
      <c r="N34" s="274"/>
      <c r="O34" s="270"/>
      <c r="P34" s="153">
        <f t="shared" si="3"/>
        <v>1300</v>
      </c>
      <c r="Q34" s="154">
        <f t="shared" si="4"/>
        <v>1700</v>
      </c>
      <c r="R34" s="152">
        <v>0.49</v>
      </c>
      <c r="S34" s="45">
        <f t="shared" si="0"/>
        <v>196</v>
      </c>
      <c r="T34" s="910"/>
      <c r="U34" s="49">
        <f t="shared" si="1"/>
        <v>637</v>
      </c>
      <c r="V34" s="913"/>
      <c r="W34" s="151">
        <f t="shared" si="5"/>
        <v>833</v>
      </c>
      <c r="X34" s="908"/>
      <c r="Z34" s="152">
        <v>0.49</v>
      </c>
    </row>
    <row r="35" spans="1:26" x14ac:dyDescent="0.25">
      <c r="A35" s="928"/>
      <c r="B35" s="928"/>
      <c r="C35" s="93" t="s">
        <v>653</v>
      </c>
      <c r="D35" s="93"/>
      <c r="E35" s="93"/>
      <c r="F35" s="270" t="s">
        <v>112</v>
      </c>
      <c r="G35" s="270">
        <v>150</v>
      </c>
      <c r="H35" s="270"/>
      <c r="I35" s="270"/>
      <c r="J35" s="270">
        <v>100</v>
      </c>
      <c r="K35" s="155">
        <f t="shared" si="2"/>
        <v>250</v>
      </c>
      <c r="L35" s="270">
        <v>170</v>
      </c>
      <c r="M35" s="270"/>
      <c r="N35" s="270"/>
      <c r="O35" s="270">
        <v>200</v>
      </c>
      <c r="P35" s="153">
        <f t="shared" si="3"/>
        <v>370</v>
      </c>
      <c r="Q35" s="154">
        <f t="shared" si="4"/>
        <v>620</v>
      </c>
      <c r="R35" s="152">
        <v>0.5</v>
      </c>
      <c r="S35" s="45">
        <f t="shared" si="0"/>
        <v>125</v>
      </c>
      <c r="T35" s="910"/>
      <c r="U35" s="49">
        <f t="shared" si="1"/>
        <v>185</v>
      </c>
      <c r="V35" s="913"/>
      <c r="W35" s="151">
        <f t="shared" si="5"/>
        <v>310</v>
      </c>
      <c r="X35" s="908"/>
      <c r="Z35" s="152">
        <v>0.5</v>
      </c>
    </row>
    <row r="36" spans="1:26" x14ac:dyDescent="0.25">
      <c r="A36" s="928"/>
      <c r="B36" s="928"/>
      <c r="C36" s="93" t="s">
        <v>654</v>
      </c>
      <c r="D36" s="93"/>
      <c r="E36" s="93"/>
      <c r="F36" s="270" t="s">
        <v>112</v>
      </c>
      <c r="G36" s="270">
        <v>140</v>
      </c>
      <c r="H36" s="270"/>
      <c r="I36" s="270"/>
      <c r="J36" s="270">
        <v>100</v>
      </c>
      <c r="K36" s="155">
        <f t="shared" si="2"/>
        <v>240</v>
      </c>
      <c r="L36" s="270">
        <v>220</v>
      </c>
      <c r="M36" s="270"/>
      <c r="N36" s="270"/>
      <c r="O36" s="270">
        <v>200</v>
      </c>
      <c r="P36" s="153">
        <f t="shared" si="3"/>
        <v>420</v>
      </c>
      <c r="Q36" s="154">
        <f t="shared" si="4"/>
        <v>660</v>
      </c>
      <c r="R36" s="152">
        <v>1</v>
      </c>
      <c r="S36" s="45">
        <f t="shared" si="0"/>
        <v>240</v>
      </c>
      <c r="T36" s="910"/>
      <c r="U36" s="49">
        <f t="shared" si="1"/>
        <v>420</v>
      </c>
      <c r="V36" s="913"/>
      <c r="W36" s="151">
        <f t="shared" si="5"/>
        <v>660</v>
      </c>
      <c r="X36" s="908"/>
      <c r="Z36" s="152">
        <v>1</v>
      </c>
    </row>
    <row r="37" spans="1:26" x14ac:dyDescent="0.25">
      <c r="A37" s="928"/>
      <c r="B37" s="928"/>
      <c r="C37" s="93" t="s">
        <v>655</v>
      </c>
      <c r="D37" s="93"/>
      <c r="E37" s="93"/>
      <c r="F37" s="270" t="s">
        <v>112</v>
      </c>
      <c r="G37" s="270">
        <v>150</v>
      </c>
      <c r="H37" s="270"/>
      <c r="I37" s="270"/>
      <c r="J37" s="270">
        <v>100</v>
      </c>
      <c r="K37" s="155">
        <f t="shared" si="2"/>
        <v>250</v>
      </c>
      <c r="L37" s="270">
        <v>270</v>
      </c>
      <c r="M37" s="270"/>
      <c r="N37" s="270"/>
      <c r="O37" s="270">
        <v>200</v>
      </c>
      <c r="P37" s="153">
        <f t="shared" si="3"/>
        <v>470</v>
      </c>
      <c r="Q37" s="154">
        <f t="shared" si="4"/>
        <v>720</v>
      </c>
      <c r="R37" s="152">
        <v>1</v>
      </c>
      <c r="S37" s="45">
        <f t="shared" si="0"/>
        <v>250</v>
      </c>
      <c r="T37" s="910"/>
      <c r="U37" s="49">
        <f t="shared" si="1"/>
        <v>470</v>
      </c>
      <c r="V37" s="913"/>
      <c r="W37" s="151">
        <f t="shared" si="5"/>
        <v>720</v>
      </c>
      <c r="X37" s="908"/>
      <c r="Z37" s="152">
        <v>1</v>
      </c>
    </row>
    <row r="38" spans="1:26" x14ac:dyDescent="0.25">
      <c r="A38" s="928"/>
      <c r="B38" s="928"/>
      <c r="C38" s="93" t="s">
        <v>656</v>
      </c>
      <c r="D38" s="93"/>
      <c r="E38" s="93"/>
      <c r="F38" s="270" t="s">
        <v>112</v>
      </c>
      <c r="G38" s="270">
        <v>130</v>
      </c>
      <c r="H38" s="270"/>
      <c r="I38" s="270"/>
      <c r="J38" s="270">
        <v>100</v>
      </c>
      <c r="K38" s="155">
        <f t="shared" si="2"/>
        <v>230</v>
      </c>
      <c r="L38" s="270">
        <v>250</v>
      </c>
      <c r="M38" s="270"/>
      <c r="N38" s="270"/>
      <c r="O38" s="270">
        <v>200</v>
      </c>
      <c r="P38" s="153">
        <f t="shared" si="3"/>
        <v>450</v>
      </c>
      <c r="Q38" s="154">
        <f t="shared" si="4"/>
        <v>680</v>
      </c>
      <c r="R38" s="152">
        <v>0.7</v>
      </c>
      <c r="S38" s="45">
        <f t="shared" si="0"/>
        <v>161</v>
      </c>
      <c r="T38" s="910"/>
      <c r="U38" s="49">
        <f t="shared" si="1"/>
        <v>315</v>
      </c>
      <c r="V38" s="913"/>
      <c r="W38" s="151">
        <f t="shared" si="5"/>
        <v>476</v>
      </c>
      <c r="X38" s="908"/>
      <c r="Z38" s="152">
        <v>0.7</v>
      </c>
    </row>
    <row r="39" spans="1:26" x14ac:dyDescent="0.25">
      <c r="A39" s="928"/>
      <c r="B39" s="928"/>
      <c r="C39" s="93" t="s">
        <v>657</v>
      </c>
      <c r="D39" s="93"/>
      <c r="E39" s="93"/>
      <c r="F39" s="270" t="s">
        <v>112</v>
      </c>
      <c r="G39" s="270">
        <v>50</v>
      </c>
      <c r="H39" s="270"/>
      <c r="I39" s="270"/>
      <c r="J39" s="270"/>
      <c r="K39" s="155">
        <f t="shared" si="2"/>
        <v>50</v>
      </c>
      <c r="L39" s="270">
        <v>70</v>
      </c>
      <c r="M39" s="270"/>
      <c r="N39" s="270"/>
      <c r="O39" s="270">
        <v>50</v>
      </c>
      <c r="P39" s="153">
        <f t="shared" si="3"/>
        <v>120</v>
      </c>
      <c r="Q39" s="154">
        <f t="shared" si="4"/>
        <v>170</v>
      </c>
      <c r="R39" s="152">
        <v>2.7</v>
      </c>
      <c r="S39" s="45">
        <f t="shared" si="0"/>
        <v>135</v>
      </c>
      <c r="T39" s="910"/>
      <c r="U39" s="49">
        <f t="shared" si="1"/>
        <v>324</v>
      </c>
      <c r="V39" s="913"/>
      <c r="W39" s="151">
        <f t="shared" si="5"/>
        <v>459</v>
      </c>
      <c r="X39" s="908"/>
      <c r="Z39" s="152">
        <v>2.7</v>
      </c>
    </row>
    <row r="40" spans="1:26" x14ac:dyDescent="0.25">
      <c r="A40" s="928"/>
      <c r="B40" s="928"/>
      <c r="C40" s="93" t="s">
        <v>877</v>
      </c>
      <c r="D40" s="93"/>
      <c r="E40" s="93"/>
      <c r="F40" s="270" t="s">
        <v>112</v>
      </c>
      <c r="G40" s="270">
        <v>80</v>
      </c>
      <c r="H40" s="270"/>
      <c r="I40" s="270"/>
      <c r="J40" s="270"/>
      <c r="K40" s="155">
        <f t="shared" si="2"/>
        <v>80</v>
      </c>
      <c r="L40" s="270">
        <v>140</v>
      </c>
      <c r="M40" s="270"/>
      <c r="N40" s="270"/>
      <c r="O40" s="270"/>
      <c r="P40" s="153">
        <f t="shared" si="3"/>
        <v>140</v>
      </c>
      <c r="Q40" s="154">
        <f t="shared" si="4"/>
        <v>220</v>
      </c>
      <c r="R40" s="152">
        <v>0.34</v>
      </c>
      <c r="S40" s="45">
        <f t="shared" si="0"/>
        <v>27.200000000000003</v>
      </c>
      <c r="T40" s="910"/>
      <c r="U40" s="49">
        <f t="shared" si="1"/>
        <v>47.6</v>
      </c>
      <c r="V40" s="913"/>
      <c r="W40" s="151">
        <f t="shared" si="5"/>
        <v>74.800000000000011</v>
      </c>
      <c r="X40" s="908"/>
      <c r="Z40" s="152">
        <v>0.34</v>
      </c>
    </row>
    <row r="41" spans="1:26" x14ac:dyDescent="0.25">
      <c r="A41" s="928"/>
      <c r="B41" s="928"/>
      <c r="C41" s="93" t="s">
        <v>658</v>
      </c>
      <c r="D41" s="93"/>
      <c r="E41" s="93"/>
      <c r="F41" s="270" t="s">
        <v>112</v>
      </c>
      <c r="G41" s="270">
        <v>15</v>
      </c>
      <c r="H41" s="270"/>
      <c r="I41" s="270"/>
      <c r="J41" s="270"/>
      <c r="K41" s="155">
        <f t="shared" si="2"/>
        <v>15</v>
      </c>
      <c r="L41" s="270">
        <v>20</v>
      </c>
      <c r="M41" s="270"/>
      <c r="N41" s="270"/>
      <c r="O41" s="270">
        <v>15</v>
      </c>
      <c r="P41" s="153">
        <f t="shared" si="3"/>
        <v>35</v>
      </c>
      <c r="Q41" s="154">
        <f t="shared" si="4"/>
        <v>50</v>
      </c>
      <c r="R41" s="152">
        <v>15</v>
      </c>
      <c r="S41" s="45">
        <f t="shared" si="0"/>
        <v>225</v>
      </c>
      <c r="T41" s="910"/>
      <c r="U41" s="49">
        <f t="shared" si="1"/>
        <v>525</v>
      </c>
      <c r="V41" s="913"/>
      <c r="W41" s="151">
        <f t="shared" si="5"/>
        <v>750</v>
      </c>
      <c r="X41" s="908"/>
      <c r="Z41" s="152">
        <v>15</v>
      </c>
    </row>
    <row r="42" spans="1:26" x14ac:dyDescent="0.25">
      <c r="A42" s="928"/>
      <c r="B42" s="928"/>
      <c r="C42" s="166" t="s">
        <v>2089</v>
      </c>
      <c r="D42" s="93"/>
      <c r="E42" s="93"/>
      <c r="F42" s="270" t="s">
        <v>32</v>
      </c>
      <c r="G42" s="270"/>
      <c r="H42" s="270"/>
      <c r="I42" s="270"/>
      <c r="J42" s="270"/>
      <c r="K42" s="155"/>
      <c r="L42" s="270"/>
      <c r="M42" s="270"/>
      <c r="N42" s="270"/>
      <c r="O42" s="270"/>
      <c r="P42" s="153"/>
      <c r="Q42" s="154"/>
      <c r="R42" s="152"/>
      <c r="S42" s="45"/>
      <c r="T42" s="910"/>
      <c r="U42" s="49"/>
      <c r="V42" s="913"/>
      <c r="W42" s="151"/>
      <c r="X42" s="908"/>
      <c r="Z42" s="152"/>
    </row>
    <row r="43" spans="1:26" x14ac:dyDescent="0.25">
      <c r="A43" s="928"/>
      <c r="B43" s="928"/>
      <c r="C43" s="93" t="s">
        <v>659</v>
      </c>
      <c r="D43" s="93"/>
      <c r="E43" s="93"/>
      <c r="F43" s="270" t="s">
        <v>112</v>
      </c>
      <c r="G43" s="270">
        <v>15</v>
      </c>
      <c r="H43" s="270"/>
      <c r="I43" s="270"/>
      <c r="J43" s="270">
        <v>10</v>
      </c>
      <c r="K43" s="155">
        <f t="shared" si="2"/>
        <v>25</v>
      </c>
      <c r="L43" s="270">
        <v>20</v>
      </c>
      <c r="M43" s="270"/>
      <c r="N43" s="270"/>
      <c r="O43" s="270">
        <v>15</v>
      </c>
      <c r="P43" s="153">
        <f t="shared" si="3"/>
        <v>35</v>
      </c>
      <c r="Q43" s="154">
        <f t="shared" si="4"/>
        <v>60</v>
      </c>
      <c r="R43" s="152">
        <v>12</v>
      </c>
      <c r="S43" s="45">
        <f t="shared" si="0"/>
        <v>300</v>
      </c>
      <c r="T43" s="910"/>
      <c r="U43" s="49">
        <f t="shared" si="1"/>
        <v>420</v>
      </c>
      <c r="V43" s="913"/>
      <c r="W43" s="151">
        <f t="shared" si="5"/>
        <v>720</v>
      </c>
      <c r="X43" s="908"/>
      <c r="Z43" s="152">
        <v>12</v>
      </c>
    </row>
    <row r="44" spans="1:26" x14ac:dyDescent="0.25">
      <c r="A44" s="928"/>
      <c r="B44" s="928"/>
      <c r="C44" s="93" t="s">
        <v>660</v>
      </c>
      <c r="D44" s="93"/>
      <c r="E44" s="93"/>
      <c r="F44" s="270" t="s">
        <v>112</v>
      </c>
      <c r="G44" s="270">
        <v>15</v>
      </c>
      <c r="H44" s="270"/>
      <c r="I44" s="270"/>
      <c r="J44" s="270"/>
      <c r="K44" s="155">
        <f t="shared" si="2"/>
        <v>15</v>
      </c>
      <c r="L44" s="270">
        <v>20</v>
      </c>
      <c r="M44" s="270"/>
      <c r="N44" s="270"/>
      <c r="O44" s="270">
        <v>15</v>
      </c>
      <c r="P44" s="153">
        <f t="shared" si="3"/>
        <v>35</v>
      </c>
      <c r="Q44" s="154">
        <f t="shared" si="4"/>
        <v>50</v>
      </c>
      <c r="R44" s="152">
        <v>14</v>
      </c>
      <c r="S44" s="45">
        <f t="shared" si="0"/>
        <v>210</v>
      </c>
      <c r="T44" s="911"/>
      <c r="U44" s="49">
        <f t="shared" si="1"/>
        <v>490</v>
      </c>
      <c r="V44" s="914"/>
      <c r="W44" s="151">
        <f t="shared" si="5"/>
        <v>700</v>
      </c>
      <c r="X44" s="908"/>
      <c r="Z44" s="152">
        <v>14</v>
      </c>
    </row>
    <row r="45" spans="1:26" ht="30" x14ac:dyDescent="0.25">
      <c r="A45" s="871">
        <v>2</v>
      </c>
      <c r="B45" s="871" t="s">
        <v>1</v>
      </c>
      <c r="C45" s="93" t="s">
        <v>471</v>
      </c>
      <c r="D45" s="156" t="s">
        <v>1997</v>
      </c>
      <c r="E45" s="93" t="s">
        <v>2000</v>
      </c>
      <c r="F45" s="270" t="s">
        <v>37</v>
      </c>
      <c r="G45" s="270">
        <v>400</v>
      </c>
      <c r="H45" s="269"/>
      <c r="I45" s="270"/>
      <c r="J45" s="270"/>
      <c r="K45" s="155">
        <f t="shared" si="2"/>
        <v>400</v>
      </c>
      <c r="L45" s="270">
        <v>2100</v>
      </c>
      <c r="M45" s="270"/>
      <c r="N45" s="270"/>
      <c r="O45" s="270"/>
      <c r="P45" s="153">
        <f t="shared" si="3"/>
        <v>2100</v>
      </c>
      <c r="Q45" s="154">
        <f t="shared" si="4"/>
        <v>2500</v>
      </c>
      <c r="R45" s="152">
        <v>2.42</v>
      </c>
      <c r="S45" s="45">
        <f t="shared" si="0"/>
        <v>968</v>
      </c>
      <c r="T45" s="909">
        <f>SUM(S45:S55)</f>
        <v>6724.3600000000006</v>
      </c>
      <c r="U45" s="49">
        <f t="shared" si="1"/>
        <v>5082</v>
      </c>
      <c r="V45" s="912">
        <f>SUM(U45:U55)</f>
        <v>14503.800000000001</v>
      </c>
      <c r="W45" s="151">
        <f t="shared" si="5"/>
        <v>6050</v>
      </c>
      <c r="X45" s="908">
        <f>SUM(W45:W55)</f>
        <v>21228.16</v>
      </c>
    </row>
    <row r="46" spans="1:26" ht="30" x14ac:dyDescent="0.25">
      <c r="A46" s="871"/>
      <c r="B46" s="871"/>
      <c r="C46" s="93" t="s">
        <v>545</v>
      </c>
      <c r="D46" s="156" t="s">
        <v>1999</v>
      </c>
      <c r="E46" s="159" t="s">
        <v>1998</v>
      </c>
      <c r="F46" s="270" t="s">
        <v>37</v>
      </c>
      <c r="G46" s="270">
        <v>10</v>
      </c>
      <c r="H46" s="269"/>
      <c r="I46" s="270"/>
      <c r="J46" s="270"/>
      <c r="K46" s="155">
        <f t="shared" si="2"/>
        <v>10</v>
      </c>
      <c r="L46" s="270">
        <v>20</v>
      </c>
      <c r="M46" s="270"/>
      <c r="N46" s="270"/>
      <c r="O46" s="270"/>
      <c r="P46" s="153">
        <f>L46+M46+N46+O46</f>
        <v>20</v>
      </c>
      <c r="Q46" s="154">
        <f t="shared" si="4"/>
        <v>30</v>
      </c>
      <c r="R46" s="152">
        <v>9.93</v>
      </c>
      <c r="S46" s="45">
        <f t="shared" si="0"/>
        <v>99.3</v>
      </c>
      <c r="T46" s="910"/>
      <c r="U46" s="49">
        <f t="shared" si="1"/>
        <v>198.6</v>
      </c>
      <c r="V46" s="913"/>
      <c r="W46" s="151">
        <f t="shared" si="5"/>
        <v>297.89999999999998</v>
      </c>
      <c r="X46" s="908"/>
    </row>
    <row r="47" spans="1:26" ht="30" x14ac:dyDescent="0.25">
      <c r="A47" s="871"/>
      <c r="B47" s="871"/>
      <c r="C47" s="93" t="s">
        <v>548</v>
      </c>
      <c r="D47" s="156" t="s">
        <v>2005</v>
      </c>
      <c r="E47" s="93" t="s">
        <v>2000</v>
      </c>
      <c r="F47" s="270" t="s">
        <v>37</v>
      </c>
      <c r="G47" s="270">
        <v>150</v>
      </c>
      <c r="H47" s="269"/>
      <c r="I47" s="270"/>
      <c r="J47" s="270"/>
      <c r="K47" s="155">
        <f t="shared" si="2"/>
        <v>150</v>
      </c>
      <c r="L47" s="270">
        <v>665</v>
      </c>
      <c r="M47" s="270"/>
      <c r="N47" s="270"/>
      <c r="O47" s="270"/>
      <c r="P47" s="153">
        <f>L47+M47+N47+O47</f>
        <v>665</v>
      </c>
      <c r="Q47" s="154">
        <f t="shared" si="4"/>
        <v>815</v>
      </c>
      <c r="R47" s="152">
        <v>6.19</v>
      </c>
      <c r="S47" s="45">
        <f t="shared" si="0"/>
        <v>928.50000000000011</v>
      </c>
      <c r="T47" s="910"/>
      <c r="U47" s="49">
        <f t="shared" si="1"/>
        <v>4116.3500000000004</v>
      </c>
      <c r="V47" s="913"/>
      <c r="W47" s="151">
        <f t="shared" si="5"/>
        <v>5044.8500000000004</v>
      </c>
      <c r="X47" s="908"/>
    </row>
    <row r="48" spans="1:26" ht="30" x14ac:dyDescent="0.25">
      <c r="A48" s="871"/>
      <c r="B48" s="871"/>
      <c r="C48" s="93" t="s">
        <v>546</v>
      </c>
      <c r="D48" s="156" t="s">
        <v>2006</v>
      </c>
      <c r="E48" s="159" t="s">
        <v>1998</v>
      </c>
      <c r="F48" s="270" t="s">
        <v>37</v>
      </c>
      <c r="G48" s="270">
        <v>1</v>
      </c>
      <c r="H48" s="269"/>
      <c r="I48" s="270"/>
      <c r="J48" s="270"/>
      <c r="K48" s="155">
        <f t="shared" si="2"/>
        <v>1</v>
      </c>
      <c r="L48" s="270">
        <v>1</v>
      </c>
      <c r="M48" s="270"/>
      <c r="N48" s="270"/>
      <c r="O48" s="270"/>
      <c r="P48" s="153">
        <f>L48+M48+N48+O48</f>
        <v>1</v>
      </c>
      <c r="Q48" s="154">
        <f t="shared" si="4"/>
        <v>2</v>
      </c>
      <c r="R48" s="152">
        <v>33.200000000000003</v>
      </c>
      <c r="S48" s="45">
        <f t="shared" si="0"/>
        <v>33.200000000000003</v>
      </c>
      <c r="T48" s="910"/>
      <c r="U48" s="49">
        <f t="shared" si="1"/>
        <v>33.200000000000003</v>
      </c>
      <c r="V48" s="913"/>
      <c r="W48" s="151">
        <f t="shared" si="5"/>
        <v>66.400000000000006</v>
      </c>
      <c r="X48" s="908"/>
    </row>
    <row r="49" spans="1:24" ht="30" x14ac:dyDescent="0.25">
      <c r="A49" s="871"/>
      <c r="B49" s="871"/>
      <c r="C49" s="93" t="s">
        <v>1458</v>
      </c>
      <c r="D49" s="156" t="s">
        <v>1986</v>
      </c>
      <c r="E49" s="93" t="s">
        <v>2001</v>
      </c>
      <c r="F49" s="270" t="s">
        <v>37</v>
      </c>
      <c r="G49" s="270">
        <v>1</v>
      </c>
      <c r="H49" s="269"/>
      <c r="I49" s="270"/>
      <c r="J49" s="270"/>
      <c r="K49" s="155">
        <f t="shared" si="2"/>
        <v>1</v>
      </c>
      <c r="L49" s="270">
        <v>3</v>
      </c>
      <c r="M49" s="270"/>
      <c r="N49" s="270"/>
      <c r="O49" s="270"/>
      <c r="P49" s="153">
        <f t="shared" si="3"/>
        <v>3</v>
      </c>
      <c r="Q49" s="154">
        <f t="shared" si="4"/>
        <v>4</v>
      </c>
      <c r="R49" s="152">
        <v>235.5</v>
      </c>
      <c r="S49" s="45">
        <f t="shared" si="0"/>
        <v>235.5</v>
      </c>
      <c r="T49" s="910"/>
      <c r="U49" s="49">
        <f t="shared" si="1"/>
        <v>706.5</v>
      </c>
      <c r="V49" s="913"/>
      <c r="W49" s="151">
        <f t="shared" si="5"/>
        <v>942</v>
      </c>
      <c r="X49" s="908"/>
    </row>
    <row r="50" spans="1:24" ht="30" x14ac:dyDescent="0.25">
      <c r="A50" s="871"/>
      <c r="B50" s="871"/>
      <c r="C50" s="93" t="s">
        <v>1457</v>
      </c>
      <c r="D50" s="156" t="s">
        <v>1986</v>
      </c>
      <c r="E50" s="93" t="s">
        <v>2001</v>
      </c>
      <c r="F50" s="270" t="s">
        <v>37</v>
      </c>
      <c r="G50" s="270">
        <v>2</v>
      </c>
      <c r="H50" s="269"/>
      <c r="I50" s="270"/>
      <c r="J50" s="270"/>
      <c r="K50" s="155">
        <f t="shared" si="2"/>
        <v>2</v>
      </c>
      <c r="L50" s="270">
        <v>5</v>
      </c>
      <c r="M50" s="270"/>
      <c r="N50" s="270"/>
      <c r="O50" s="270"/>
      <c r="P50" s="153">
        <f t="shared" si="3"/>
        <v>5</v>
      </c>
      <c r="Q50" s="154">
        <f t="shared" si="4"/>
        <v>7</v>
      </c>
      <c r="R50" s="152">
        <v>42.43</v>
      </c>
      <c r="S50" s="45">
        <f t="shared" si="0"/>
        <v>84.86</v>
      </c>
      <c r="T50" s="910"/>
      <c r="U50" s="49">
        <f t="shared" si="1"/>
        <v>212.15</v>
      </c>
      <c r="V50" s="913"/>
      <c r="W50" s="151">
        <f t="shared" si="5"/>
        <v>297.01</v>
      </c>
      <c r="X50" s="908"/>
    </row>
    <row r="51" spans="1:24" ht="20.25" customHeight="1" x14ac:dyDescent="0.25">
      <c r="A51" s="871"/>
      <c r="B51" s="871"/>
      <c r="C51" s="93" t="s">
        <v>1885</v>
      </c>
      <c r="D51" s="213" t="s">
        <v>2312</v>
      </c>
      <c r="E51" s="93"/>
      <c r="F51" s="270" t="s">
        <v>37</v>
      </c>
      <c r="G51" s="270">
        <v>60</v>
      </c>
      <c r="H51" s="269"/>
      <c r="I51" s="270"/>
      <c r="J51" s="270"/>
      <c r="K51" s="155">
        <f t="shared" si="2"/>
        <v>60</v>
      </c>
      <c r="L51" s="270">
        <v>30</v>
      </c>
      <c r="M51" s="270"/>
      <c r="N51" s="270"/>
      <c r="O51" s="270"/>
      <c r="P51" s="153">
        <f t="shared" si="3"/>
        <v>30</v>
      </c>
      <c r="Q51" s="154">
        <f t="shared" si="4"/>
        <v>90</v>
      </c>
      <c r="R51" s="152">
        <v>21</v>
      </c>
      <c r="S51" s="45">
        <f t="shared" si="0"/>
        <v>1260</v>
      </c>
      <c r="T51" s="910"/>
      <c r="U51" s="49">
        <f t="shared" si="1"/>
        <v>630</v>
      </c>
      <c r="V51" s="913"/>
      <c r="W51" s="151">
        <f t="shared" si="5"/>
        <v>1890</v>
      </c>
      <c r="X51" s="908"/>
    </row>
    <row r="52" spans="1:24" ht="45" x14ac:dyDescent="0.25">
      <c r="A52" s="871"/>
      <c r="B52" s="871"/>
      <c r="C52" s="93" t="s">
        <v>1886</v>
      </c>
      <c r="D52" s="213" t="s">
        <v>2312</v>
      </c>
      <c r="E52" s="93"/>
      <c r="F52" s="270" t="s">
        <v>37</v>
      </c>
      <c r="G52" s="270">
        <v>60</v>
      </c>
      <c r="H52" s="269"/>
      <c r="I52" s="270"/>
      <c r="J52" s="270"/>
      <c r="K52" s="155">
        <f t="shared" si="2"/>
        <v>60</v>
      </c>
      <c r="L52" s="270"/>
      <c r="M52" s="270"/>
      <c r="N52" s="270"/>
      <c r="O52" s="270"/>
      <c r="P52" s="153">
        <f t="shared" si="3"/>
        <v>0</v>
      </c>
      <c r="Q52" s="154">
        <f t="shared" si="4"/>
        <v>60</v>
      </c>
      <c r="R52" s="152">
        <v>21</v>
      </c>
      <c r="S52" s="45">
        <f t="shared" si="0"/>
        <v>1260</v>
      </c>
      <c r="T52" s="910"/>
      <c r="U52" s="49">
        <f t="shared" si="1"/>
        <v>0</v>
      </c>
      <c r="V52" s="913"/>
      <c r="W52" s="151">
        <f t="shared" si="5"/>
        <v>1260</v>
      </c>
      <c r="X52" s="908"/>
    </row>
    <row r="53" spans="1:24" x14ac:dyDescent="0.25">
      <c r="A53" s="871"/>
      <c r="B53" s="871"/>
      <c r="C53" s="93" t="s">
        <v>601</v>
      </c>
      <c r="D53" s="93"/>
      <c r="E53" s="93"/>
      <c r="F53" s="270" t="s">
        <v>37</v>
      </c>
      <c r="G53" s="270">
        <v>0</v>
      </c>
      <c r="H53" s="269"/>
      <c r="I53" s="270"/>
      <c r="J53" s="270"/>
      <c r="K53" s="155">
        <f t="shared" si="2"/>
        <v>0</v>
      </c>
      <c r="L53" s="270"/>
      <c r="M53" s="270"/>
      <c r="N53" s="270"/>
      <c r="O53" s="270"/>
      <c r="P53" s="153">
        <f t="shared" si="3"/>
        <v>0</v>
      </c>
      <c r="Q53" s="154">
        <f t="shared" si="4"/>
        <v>0</v>
      </c>
      <c r="R53" s="152">
        <v>0</v>
      </c>
      <c r="S53" s="45">
        <f t="shared" si="0"/>
        <v>0</v>
      </c>
      <c r="T53" s="910"/>
      <c r="U53" s="49">
        <f t="shared" si="1"/>
        <v>0</v>
      </c>
      <c r="V53" s="913"/>
      <c r="W53" s="151">
        <f t="shared" si="5"/>
        <v>0</v>
      </c>
      <c r="X53" s="908"/>
    </row>
    <row r="54" spans="1:24" ht="30" x14ac:dyDescent="0.25">
      <c r="A54" s="871"/>
      <c r="B54" s="871"/>
      <c r="C54" s="93" t="s">
        <v>161</v>
      </c>
      <c r="D54" s="156" t="s">
        <v>1997</v>
      </c>
      <c r="E54" s="93" t="s">
        <v>2000</v>
      </c>
      <c r="F54" s="270" t="s">
        <v>37</v>
      </c>
      <c r="G54" s="270">
        <v>60</v>
      </c>
      <c r="H54" s="270">
        <v>10</v>
      </c>
      <c r="I54" s="270">
        <v>20</v>
      </c>
      <c r="J54" s="270"/>
      <c r="K54" s="155">
        <f t="shared" si="2"/>
        <v>90</v>
      </c>
      <c r="L54" s="119">
        <v>140</v>
      </c>
      <c r="M54" s="270">
        <v>40</v>
      </c>
      <c r="N54" s="270"/>
      <c r="O54" s="270"/>
      <c r="P54" s="153">
        <f t="shared" si="3"/>
        <v>180</v>
      </c>
      <c r="Q54" s="154">
        <f t="shared" si="4"/>
        <v>270</v>
      </c>
      <c r="R54" s="152">
        <v>16.5</v>
      </c>
      <c r="S54" s="45">
        <f t="shared" si="0"/>
        <v>1485</v>
      </c>
      <c r="T54" s="910"/>
      <c r="U54" s="49">
        <f t="shared" si="1"/>
        <v>2970</v>
      </c>
      <c r="V54" s="913"/>
      <c r="W54" s="151">
        <f t="shared" si="5"/>
        <v>4455</v>
      </c>
      <c r="X54" s="908"/>
    </row>
    <row r="55" spans="1:24" ht="30" x14ac:dyDescent="0.25">
      <c r="A55" s="871"/>
      <c r="B55" s="871"/>
      <c r="C55" s="93" t="s">
        <v>574</v>
      </c>
      <c r="D55" s="156" t="s">
        <v>2003</v>
      </c>
      <c r="E55" s="93" t="s">
        <v>2004</v>
      </c>
      <c r="F55" s="270" t="s">
        <v>37</v>
      </c>
      <c r="G55" s="270">
        <v>2</v>
      </c>
      <c r="H55" s="270"/>
      <c r="I55" s="270"/>
      <c r="J55" s="270"/>
      <c r="K55" s="155">
        <f t="shared" si="2"/>
        <v>2</v>
      </c>
      <c r="L55" s="270">
        <v>3</v>
      </c>
      <c r="M55" s="270"/>
      <c r="N55" s="270"/>
      <c r="O55" s="270"/>
      <c r="P55" s="153">
        <f t="shared" si="3"/>
        <v>3</v>
      </c>
      <c r="Q55" s="154">
        <f t="shared" si="4"/>
        <v>5</v>
      </c>
      <c r="R55" s="152">
        <v>185</v>
      </c>
      <c r="S55" s="45">
        <f t="shared" si="0"/>
        <v>370</v>
      </c>
      <c r="T55" s="911"/>
      <c r="U55" s="49">
        <f t="shared" si="1"/>
        <v>555</v>
      </c>
      <c r="V55" s="914"/>
      <c r="W55" s="151">
        <f t="shared" si="5"/>
        <v>925</v>
      </c>
      <c r="X55" s="908"/>
    </row>
    <row r="56" spans="1:24" x14ac:dyDescent="0.25">
      <c r="A56" s="871">
        <v>3</v>
      </c>
      <c r="B56" s="872" t="s">
        <v>1459</v>
      </c>
      <c r="C56" s="93" t="s">
        <v>572</v>
      </c>
      <c r="D56" s="335" t="s">
        <v>2030</v>
      </c>
      <c r="E56" s="93"/>
      <c r="F56" s="270" t="s">
        <v>37</v>
      </c>
      <c r="G56" s="270"/>
      <c r="H56" s="270"/>
      <c r="I56" s="270">
        <v>20</v>
      </c>
      <c r="J56" s="270"/>
      <c r="K56" s="155">
        <f t="shared" si="2"/>
        <v>20</v>
      </c>
      <c r="L56" s="270">
        <v>30</v>
      </c>
      <c r="M56" s="270"/>
      <c r="N56" s="270"/>
      <c r="O56" s="270"/>
      <c r="P56" s="153">
        <f t="shared" si="3"/>
        <v>30</v>
      </c>
      <c r="Q56" s="154">
        <f t="shared" si="4"/>
        <v>50</v>
      </c>
      <c r="R56" s="152">
        <v>10.8</v>
      </c>
      <c r="S56" s="45">
        <f t="shared" si="0"/>
        <v>216</v>
      </c>
      <c r="T56" s="909">
        <f>SUM(S56:S74)</f>
        <v>6250.63</v>
      </c>
      <c r="U56" s="49">
        <f t="shared" si="1"/>
        <v>324</v>
      </c>
      <c r="V56" s="912">
        <f>SUM(U56:U74)</f>
        <v>8205.1</v>
      </c>
      <c r="W56" s="151">
        <f t="shared" si="5"/>
        <v>540</v>
      </c>
      <c r="X56" s="908">
        <f>SUM(W56:W74)</f>
        <v>14455.730000000001</v>
      </c>
    </row>
    <row r="57" spans="1:24" ht="30" x14ac:dyDescent="0.25">
      <c r="A57" s="871"/>
      <c r="B57" s="872"/>
      <c r="C57" s="93" t="s">
        <v>2002</v>
      </c>
      <c r="D57" s="335" t="s">
        <v>2031</v>
      </c>
      <c r="E57" s="93"/>
      <c r="F57" s="270" t="s">
        <v>37</v>
      </c>
      <c r="G57" s="270">
        <v>40</v>
      </c>
      <c r="H57" s="270"/>
      <c r="I57" s="270"/>
      <c r="J57" s="270"/>
      <c r="K57" s="155">
        <f t="shared" si="2"/>
        <v>40</v>
      </c>
      <c r="L57" s="270"/>
      <c r="M57" s="270"/>
      <c r="N57" s="270"/>
      <c r="O57" s="270"/>
      <c r="P57" s="153">
        <f t="shared" si="3"/>
        <v>0</v>
      </c>
      <c r="Q57" s="154">
        <f t="shared" si="4"/>
        <v>40</v>
      </c>
      <c r="R57" s="152">
        <v>5</v>
      </c>
      <c r="S57" s="45">
        <f t="shared" si="0"/>
        <v>200</v>
      </c>
      <c r="T57" s="910"/>
      <c r="U57" s="49">
        <f t="shared" si="1"/>
        <v>0</v>
      </c>
      <c r="V57" s="913"/>
      <c r="W57" s="151">
        <f t="shared" si="5"/>
        <v>200</v>
      </c>
      <c r="X57" s="908"/>
    </row>
    <row r="58" spans="1:24" s="90" customFormat="1" x14ac:dyDescent="0.25">
      <c r="A58" s="871"/>
      <c r="B58" s="872"/>
      <c r="C58" s="93" t="s">
        <v>855</v>
      </c>
      <c r="D58" s="159"/>
      <c r="E58" s="93"/>
      <c r="F58" s="270" t="s">
        <v>37</v>
      </c>
      <c r="G58" s="270">
        <v>300</v>
      </c>
      <c r="H58" s="270"/>
      <c r="I58" s="270"/>
      <c r="J58" s="270"/>
      <c r="K58" s="155">
        <f t="shared" si="2"/>
        <v>300</v>
      </c>
      <c r="L58" s="270">
        <v>825</v>
      </c>
      <c r="M58" s="270"/>
      <c r="N58" s="270"/>
      <c r="O58" s="270"/>
      <c r="P58" s="153">
        <f t="shared" si="3"/>
        <v>825</v>
      </c>
      <c r="Q58" s="154">
        <f t="shared" si="4"/>
        <v>1125</v>
      </c>
      <c r="R58" s="152">
        <v>5.5</v>
      </c>
      <c r="S58" s="45">
        <f t="shared" si="0"/>
        <v>1650</v>
      </c>
      <c r="T58" s="910"/>
      <c r="U58" s="49">
        <f t="shared" si="1"/>
        <v>4537.5</v>
      </c>
      <c r="V58" s="913"/>
      <c r="W58" s="151">
        <f t="shared" si="5"/>
        <v>6187.5</v>
      </c>
      <c r="X58" s="908"/>
    </row>
    <row r="59" spans="1:24" s="90" customFormat="1" x14ac:dyDescent="0.25">
      <c r="A59" s="871"/>
      <c r="B59" s="872"/>
      <c r="C59" s="93" t="s">
        <v>1460</v>
      </c>
      <c r="D59" s="159"/>
      <c r="E59" s="93"/>
      <c r="F59" s="270" t="s">
        <v>37</v>
      </c>
      <c r="G59" s="270">
        <v>120</v>
      </c>
      <c r="H59" s="270"/>
      <c r="I59" s="270"/>
      <c r="J59" s="270"/>
      <c r="K59" s="155">
        <f t="shared" si="2"/>
        <v>120</v>
      </c>
      <c r="L59" s="270">
        <v>100</v>
      </c>
      <c r="M59" s="270"/>
      <c r="N59" s="270"/>
      <c r="O59" s="270"/>
      <c r="P59" s="153">
        <f t="shared" si="3"/>
        <v>100</v>
      </c>
      <c r="Q59" s="154">
        <f t="shared" si="4"/>
        <v>220</v>
      </c>
      <c r="R59" s="152">
        <v>11</v>
      </c>
      <c r="S59" s="45">
        <f t="shared" si="0"/>
        <v>1320</v>
      </c>
      <c r="T59" s="910"/>
      <c r="U59" s="49">
        <f t="shared" si="1"/>
        <v>1100</v>
      </c>
      <c r="V59" s="913"/>
      <c r="W59" s="151">
        <f t="shared" si="5"/>
        <v>2420</v>
      </c>
      <c r="X59" s="908"/>
    </row>
    <row r="60" spans="1:24" s="90" customFormat="1" ht="30" x14ac:dyDescent="0.25">
      <c r="A60" s="871"/>
      <c r="B60" s="872"/>
      <c r="C60" s="93" t="s">
        <v>2049</v>
      </c>
      <c r="D60" s="156" t="s">
        <v>1999</v>
      </c>
      <c r="E60" s="93" t="s">
        <v>1998</v>
      </c>
      <c r="F60" s="270"/>
      <c r="G60" s="270"/>
      <c r="H60" s="270"/>
      <c r="I60" s="270"/>
      <c r="J60" s="270"/>
      <c r="K60" s="155"/>
      <c r="L60" s="270"/>
      <c r="M60" s="270"/>
      <c r="N60" s="270"/>
      <c r="O60" s="270"/>
      <c r="P60" s="153"/>
      <c r="Q60" s="154"/>
      <c r="R60" s="152"/>
      <c r="S60" s="45"/>
      <c r="T60" s="910"/>
      <c r="U60" s="49"/>
      <c r="V60" s="913"/>
      <c r="W60" s="151"/>
      <c r="X60" s="908"/>
    </row>
    <row r="61" spans="1:24" x14ac:dyDescent="0.25">
      <c r="A61" s="871"/>
      <c r="B61" s="872"/>
      <c r="C61" s="93" t="s">
        <v>2313</v>
      </c>
      <c r="D61" s="93"/>
      <c r="E61" s="93"/>
      <c r="F61" s="270" t="s">
        <v>37</v>
      </c>
      <c r="G61" s="270">
        <v>2</v>
      </c>
      <c r="H61" s="270"/>
      <c r="I61" s="270"/>
      <c r="J61" s="270"/>
      <c r="K61" s="155">
        <f t="shared" si="2"/>
        <v>2</v>
      </c>
      <c r="L61" s="270"/>
      <c r="M61" s="270"/>
      <c r="N61" s="270"/>
      <c r="O61" s="270"/>
      <c r="P61" s="153">
        <f t="shared" si="3"/>
        <v>0</v>
      </c>
      <c r="Q61" s="154">
        <f t="shared" si="4"/>
        <v>2</v>
      </c>
      <c r="R61" s="270">
        <v>75</v>
      </c>
      <c r="S61" s="45">
        <f t="shared" si="0"/>
        <v>150</v>
      </c>
      <c r="T61" s="910"/>
      <c r="U61" s="49">
        <f t="shared" si="1"/>
        <v>0</v>
      </c>
      <c r="V61" s="913"/>
      <c r="W61" s="151">
        <f t="shared" si="5"/>
        <v>150</v>
      </c>
      <c r="X61" s="908"/>
    </row>
    <row r="62" spans="1:24" x14ac:dyDescent="0.25">
      <c r="A62" s="871"/>
      <c r="B62" s="872"/>
      <c r="C62" s="97" t="s">
        <v>207</v>
      </c>
      <c r="D62" s="97"/>
      <c r="E62" s="97"/>
      <c r="F62" s="270" t="s">
        <v>37</v>
      </c>
      <c r="G62" s="270"/>
      <c r="H62" s="270">
        <v>10</v>
      </c>
      <c r="I62" s="270"/>
      <c r="J62" s="270"/>
      <c r="K62" s="155">
        <f t="shared" si="2"/>
        <v>10</v>
      </c>
      <c r="L62" s="270"/>
      <c r="M62" s="270">
        <v>40</v>
      </c>
      <c r="N62" s="270"/>
      <c r="O62" s="270"/>
      <c r="P62" s="153">
        <f t="shared" si="3"/>
        <v>40</v>
      </c>
      <c r="Q62" s="154">
        <f t="shared" si="4"/>
        <v>50</v>
      </c>
      <c r="R62" s="270">
        <v>5.5</v>
      </c>
      <c r="S62" s="45">
        <f t="shared" si="0"/>
        <v>55</v>
      </c>
      <c r="T62" s="910"/>
      <c r="U62" s="49">
        <f t="shared" si="1"/>
        <v>220</v>
      </c>
      <c r="V62" s="913"/>
      <c r="W62" s="151">
        <f t="shared" si="5"/>
        <v>275</v>
      </c>
      <c r="X62" s="908"/>
    </row>
    <row r="63" spans="1:24" ht="30" x14ac:dyDescent="0.25">
      <c r="A63" s="871"/>
      <c r="B63" s="872"/>
      <c r="C63" s="97" t="s">
        <v>163</v>
      </c>
      <c r="D63" s="156" t="s">
        <v>1999</v>
      </c>
      <c r="E63" s="93" t="s">
        <v>1998</v>
      </c>
      <c r="F63" s="270" t="s">
        <v>37</v>
      </c>
      <c r="G63" s="270"/>
      <c r="H63" s="270">
        <v>4</v>
      </c>
      <c r="I63" s="270"/>
      <c r="J63" s="270"/>
      <c r="K63" s="155">
        <f t="shared" si="2"/>
        <v>4</v>
      </c>
      <c r="L63" s="270"/>
      <c r="M63" s="270">
        <v>8</v>
      </c>
      <c r="N63" s="270"/>
      <c r="O63" s="270"/>
      <c r="P63" s="153">
        <f t="shared" si="3"/>
        <v>8</v>
      </c>
      <c r="Q63" s="154">
        <f t="shared" si="4"/>
        <v>12</v>
      </c>
      <c r="R63" s="270">
        <v>86</v>
      </c>
      <c r="S63" s="45">
        <f t="shared" si="0"/>
        <v>344</v>
      </c>
      <c r="T63" s="910"/>
      <c r="U63" s="49">
        <f t="shared" si="1"/>
        <v>688</v>
      </c>
      <c r="V63" s="913"/>
      <c r="W63" s="151">
        <f t="shared" si="5"/>
        <v>1032</v>
      </c>
      <c r="X63" s="908"/>
    </row>
    <row r="64" spans="1:24" x14ac:dyDescent="0.25">
      <c r="A64" s="871"/>
      <c r="B64" s="872"/>
      <c r="C64" s="97" t="s">
        <v>549</v>
      </c>
      <c r="D64" s="162"/>
      <c r="E64" s="97"/>
      <c r="F64" s="270" t="s">
        <v>37</v>
      </c>
      <c r="G64" s="84">
        <v>2</v>
      </c>
      <c r="H64" s="270"/>
      <c r="I64" s="270"/>
      <c r="J64" s="270"/>
      <c r="K64" s="155">
        <f t="shared" si="2"/>
        <v>2</v>
      </c>
      <c r="L64" s="270"/>
      <c r="M64" s="270"/>
      <c r="N64" s="270"/>
      <c r="O64" s="270"/>
      <c r="P64" s="153">
        <f t="shared" si="3"/>
        <v>0</v>
      </c>
      <c r="Q64" s="154">
        <f t="shared" si="4"/>
        <v>2</v>
      </c>
      <c r="R64" s="270">
        <v>23.54</v>
      </c>
      <c r="S64" s="45">
        <f t="shared" si="0"/>
        <v>47.08</v>
      </c>
      <c r="T64" s="910"/>
      <c r="U64" s="49">
        <f t="shared" si="1"/>
        <v>0</v>
      </c>
      <c r="V64" s="913"/>
      <c r="W64" s="151">
        <f t="shared" si="5"/>
        <v>47.08</v>
      </c>
      <c r="X64" s="908"/>
    </row>
    <row r="65" spans="1:24" x14ac:dyDescent="0.25">
      <c r="A65" s="871"/>
      <c r="B65" s="872"/>
      <c r="C65" s="97" t="s">
        <v>575</v>
      </c>
      <c r="D65" s="162"/>
      <c r="E65" s="97"/>
      <c r="F65" s="270" t="s">
        <v>37</v>
      </c>
      <c r="G65" s="84"/>
      <c r="H65" s="270"/>
      <c r="I65" s="270"/>
      <c r="J65" s="270"/>
      <c r="K65" s="155">
        <f t="shared" si="2"/>
        <v>0</v>
      </c>
      <c r="L65" s="270"/>
      <c r="M65" s="270"/>
      <c r="N65" s="270"/>
      <c r="O65" s="270"/>
      <c r="P65" s="153">
        <f t="shared" si="3"/>
        <v>0</v>
      </c>
      <c r="Q65" s="154">
        <f t="shared" si="4"/>
        <v>0</v>
      </c>
      <c r="R65" s="270">
        <v>115</v>
      </c>
      <c r="S65" s="45">
        <f t="shared" si="0"/>
        <v>0</v>
      </c>
      <c r="T65" s="910"/>
      <c r="U65" s="49">
        <f t="shared" si="1"/>
        <v>0</v>
      </c>
      <c r="V65" s="913"/>
      <c r="W65" s="151">
        <f t="shared" si="5"/>
        <v>0</v>
      </c>
      <c r="X65" s="908"/>
    </row>
    <row r="66" spans="1:24" ht="30" x14ac:dyDescent="0.25">
      <c r="A66" s="871"/>
      <c r="B66" s="872"/>
      <c r="C66" s="97" t="s">
        <v>196</v>
      </c>
      <c r="D66" s="162"/>
      <c r="E66" s="97"/>
      <c r="F66" s="270" t="s">
        <v>37</v>
      </c>
      <c r="G66" s="270"/>
      <c r="H66" s="270">
        <v>20</v>
      </c>
      <c r="I66" s="270">
        <v>45</v>
      </c>
      <c r="J66" s="270"/>
      <c r="K66" s="155">
        <f t="shared" si="2"/>
        <v>65</v>
      </c>
      <c r="L66" s="270"/>
      <c r="M66" s="270">
        <v>30</v>
      </c>
      <c r="N66" s="270"/>
      <c r="O66" s="270"/>
      <c r="P66" s="153">
        <f t="shared" si="3"/>
        <v>30</v>
      </c>
      <c r="Q66" s="154">
        <f t="shared" si="4"/>
        <v>95</v>
      </c>
      <c r="R66" s="152">
        <v>18.71</v>
      </c>
      <c r="S66" s="45">
        <f t="shared" si="0"/>
        <v>1216.1500000000001</v>
      </c>
      <c r="T66" s="910"/>
      <c r="U66" s="49">
        <f t="shared" si="1"/>
        <v>561.30000000000007</v>
      </c>
      <c r="V66" s="913"/>
      <c r="W66" s="151">
        <f t="shared" si="5"/>
        <v>1777.4500000000003</v>
      </c>
      <c r="X66" s="908"/>
    </row>
    <row r="67" spans="1:24" ht="33" customHeight="1" x14ac:dyDescent="0.25">
      <c r="A67" s="871"/>
      <c r="B67" s="872"/>
      <c r="C67" s="97" t="s">
        <v>1461</v>
      </c>
      <c r="D67" s="162"/>
      <c r="E67" s="97"/>
      <c r="F67" s="270" t="s">
        <v>37</v>
      </c>
      <c r="G67" s="270"/>
      <c r="H67" s="270"/>
      <c r="I67" s="270"/>
      <c r="J67" s="270"/>
      <c r="K67" s="155">
        <f t="shared" si="2"/>
        <v>0</v>
      </c>
      <c r="L67" s="270"/>
      <c r="M67" s="270"/>
      <c r="N67" s="270"/>
      <c r="O67" s="270"/>
      <c r="P67" s="153">
        <f t="shared" si="3"/>
        <v>0</v>
      </c>
      <c r="Q67" s="154">
        <f t="shared" si="4"/>
        <v>0</v>
      </c>
      <c r="R67" s="152">
        <v>18.71</v>
      </c>
      <c r="S67" s="45">
        <f t="shared" si="0"/>
        <v>0</v>
      </c>
      <c r="T67" s="910"/>
      <c r="U67" s="49">
        <f t="shared" si="1"/>
        <v>0</v>
      </c>
      <c r="V67" s="913"/>
      <c r="W67" s="151">
        <f t="shared" si="5"/>
        <v>0</v>
      </c>
      <c r="X67" s="908"/>
    </row>
    <row r="68" spans="1:24" ht="33" customHeight="1" x14ac:dyDescent="0.25">
      <c r="A68" s="871"/>
      <c r="B68" s="872"/>
      <c r="C68" s="166" t="s">
        <v>2057</v>
      </c>
      <c r="D68" s="160" t="s">
        <v>1999</v>
      </c>
      <c r="E68" s="97" t="s">
        <v>2035</v>
      </c>
      <c r="F68" s="270" t="s">
        <v>37</v>
      </c>
      <c r="G68" s="270"/>
      <c r="H68" s="270"/>
      <c r="I68" s="270"/>
      <c r="J68" s="270"/>
      <c r="K68" s="155">
        <f t="shared" si="2"/>
        <v>0</v>
      </c>
      <c r="L68" s="270"/>
      <c r="M68" s="270"/>
      <c r="N68" s="270"/>
      <c r="O68" s="270"/>
      <c r="P68" s="153">
        <f t="shared" si="3"/>
        <v>0</v>
      </c>
      <c r="Q68" s="154">
        <f t="shared" si="4"/>
        <v>0</v>
      </c>
      <c r="R68" s="152">
        <v>17.53</v>
      </c>
      <c r="S68" s="45">
        <f t="shared" si="0"/>
        <v>0</v>
      </c>
      <c r="T68" s="910"/>
      <c r="U68" s="49">
        <f t="shared" si="1"/>
        <v>0</v>
      </c>
      <c r="V68" s="913"/>
      <c r="W68" s="151">
        <f t="shared" si="5"/>
        <v>0</v>
      </c>
      <c r="X68" s="908"/>
    </row>
    <row r="69" spans="1:24" ht="33" customHeight="1" x14ac:dyDescent="0.25">
      <c r="A69" s="871"/>
      <c r="B69" s="872"/>
      <c r="C69" s="166" t="s">
        <v>2056</v>
      </c>
      <c r="D69" s="160" t="s">
        <v>1999</v>
      </c>
      <c r="E69" s="97" t="s">
        <v>2035</v>
      </c>
      <c r="F69" s="270" t="s">
        <v>37</v>
      </c>
      <c r="G69" s="270"/>
      <c r="H69" s="270"/>
      <c r="I69" s="270"/>
      <c r="J69" s="270"/>
      <c r="K69" s="155">
        <f t="shared" si="2"/>
        <v>0</v>
      </c>
      <c r="L69" s="270"/>
      <c r="M69" s="270"/>
      <c r="N69" s="270"/>
      <c r="O69" s="270"/>
      <c r="P69" s="153">
        <f t="shared" si="3"/>
        <v>0</v>
      </c>
      <c r="Q69" s="154">
        <f t="shared" si="4"/>
        <v>0</v>
      </c>
      <c r="R69" s="152">
        <v>70.739999999999995</v>
      </c>
      <c r="S69" s="45">
        <f t="shared" ref="S69:S132" si="6">R69*K69</f>
        <v>0</v>
      </c>
      <c r="T69" s="910"/>
      <c r="U69" s="49">
        <f t="shared" ref="U69:U132" si="7">R69*P69</f>
        <v>0</v>
      </c>
      <c r="V69" s="913"/>
      <c r="W69" s="151">
        <f t="shared" si="5"/>
        <v>0</v>
      </c>
      <c r="X69" s="908"/>
    </row>
    <row r="70" spans="1:24" ht="33" customHeight="1" x14ac:dyDescent="0.25">
      <c r="A70" s="871"/>
      <c r="B70" s="872"/>
      <c r="C70" s="97" t="s">
        <v>549</v>
      </c>
      <c r="D70" s="160" t="s">
        <v>1999</v>
      </c>
      <c r="E70" s="97" t="s">
        <v>2035</v>
      </c>
      <c r="F70" s="270" t="s">
        <v>37</v>
      </c>
      <c r="G70" s="270"/>
      <c r="H70" s="270"/>
      <c r="I70" s="270"/>
      <c r="J70" s="270"/>
      <c r="K70" s="155">
        <f t="shared" si="2"/>
        <v>0</v>
      </c>
      <c r="L70" s="270"/>
      <c r="M70" s="270"/>
      <c r="N70" s="270"/>
      <c r="O70" s="270"/>
      <c r="P70" s="153">
        <f t="shared" si="3"/>
        <v>0</v>
      </c>
      <c r="Q70" s="154">
        <f t="shared" si="4"/>
        <v>0</v>
      </c>
      <c r="R70" s="152">
        <v>186.84</v>
      </c>
      <c r="S70" s="45">
        <f t="shared" si="6"/>
        <v>0</v>
      </c>
      <c r="T70" s="910"/>
      <c r="U70" s="49">
        <f t="shared" si="7"/>
        <v>0</v>
      </c>
      <c r="V70" s="913"/>
      <c r="W70" s="151">
        <f t="shared" si="5"/>
        <v>0</v>
      </c>
      <c r="X70" s="908"/>
    </row>
    <row r="71" spans="1:24" ht="19.5" customHeight="1" x14ac:dyDescent="0.25">
      <c r="A71" s="871"/>
      <c r="B71" s="872"/>
      <c r="C71" s="97" t="s">
        <v>1758</v>
      </c>
      <c r="D71" s="97"/>
      <c r="E71" s="97"/>
      <c r="F71" s="270" t="s">
        <v>37</v>
      </c>
      <c r="G71" s="270">
        <v>50</v>
      </c>
      <c r="H71" s="270"/>
      <c r="I71" s="270"/>
      <c r="J71" s="270"/>
      <c r="K71" s="155">
        <f t="shared" si="2"/>
        <v>50</v>
      </c>
      <c r="L71" s="270"/>
      <c r="M71" s="270"/>
      <c r="N71" s="270"/>
      <c r="O71" s="270"/>
      <c r="P71" s="153">
        <f t="shared" si="3"/>
        <v>0</v>
      </c>
      <c r="Q71" s="154">
        <f t="shared" si="4"/>
        <v>50</v>
      </c>
      <c r="R71" s="152">
        <v>3.95</v>
      </c>
      <c r="S71" s="45">
        <f t="shared" si="6"/>
        <v>197.5</v>
      </c>
      <c r="T71" s="910"/>
      <c r="U71" s="49">
        <f t="shared" si="7"/>
        <v>0</v>
      </c>
      <c r="V71" s="913"/>
      <c r="W71" s="151">
        <f t="shared" si="5"/>
        <v>197.5</v>
      </c>
      <c r="X71" s="908"/>
    </row>
    <row r="72" spans="1:24" ht="19.5" customHeight="1" x14ac:dyDescent="0.25">
      <c r="A72" s="871"/>
      <c r="B72" s="872"/>
      <c r="C72" s="97" t="s">
        <v>2047</v>
      </c>
      <c r="D72" s="160" t="s">
        <v>1999</v>
      </c>
      <c r="E72" s="97" t="s">
        <v>2048</v>
      </c>
      <c r="F72" s="270"/>
      <c r="G72" s="270"/>
      <c r="H72" s="270"/>
      <c r="I72" s="270"/>
      <c r="J72" s="270"/>
      <c r="K72" s="155"/>
      <c r="L72" s="270"/>
      <c r="M72" s="270"/>
      <c r="N72" s="270"/>
      <c r="O72" s="270"/>
      <c r="P72" s="153"/>
      <c r="Q72" s="154"/>
      <c r="R72" s="152"/>
      <c r="S72" s="45"/>
      <c r="T72" s="910"/>
      <c r="U72" s="49"/>
      <c r="V72" s="913"/>
      <c r="W72" s="151"/>
      <c r="X72" s="908"/>
    </row>
    <row r="73" spans="1:24" ht="17.25" customHeight="1" x14ac:dyDescent="0.25">
      <c r="A73" s="871"/>
      <c r="B73" s="872"/>
      <c r="C73" s="97" t="s">
        <v>1759</v>
      </c>
      <c r="D73" s="97"/>
      <c r="E73" s="97"/>
      <c r="F73" s="270" t="s">
        <v>37</v>
      </c>
      <c r="G73" s="270">
        <v>10</v>
      </c>
      <c r="H73" s="270"/>
      <c r="I73" s="270"/>
      <c r="J73" s="270"/>
      <c r="K73" s="155">
        <f t="shared" si="2"/>
        <v>10</v>
      </c>
      <c r="L73" s="270"/>
      <c r="M73" s="270"/>
      <c r="N73" s="270"/>
      <c r="O73" s="270"/>
      <c r="P73" s="153">
        <f t="shared" si="3"/>
        <v>0</v>
      </c>
      <c r="Q73" s="154">
        <f t="shared" si="4"/>
        <v>10</v>
      </c>
      <c r="R73" s="152">
        <v>8.06</v>
      </c>
      <c r="S73" s="45">
        <f t="shared" si="6"/>
        <v>80.600000000000009</v>
      </c>
      <c r="T73" s="910"/>
      <c r="U73" s="49">
        <f t="shared" si="7"/>
        <v>0</v>
      </c>
      <c r="V73" s="913"/>
      <c r="W73" s="151">
        <f t="shared" si="5"/>
        <v>80.600000000000009</v>
      </c>
      <c r="X73" s="908"/>
    </row>
    <row r="74" spans="1:24" ht="30" x14ac:dyDescent="0.25">
      <c r="A74" s="871"/>
      <c r="B74" s="872"/>
      <c r="C74" s="97" t="s">
        <v>341</v>
      </c>
      <c r="D74" s="160" t="s">
        <v>2058</v>
      </c>
      <c r="E74" s="97" t="s">
        <v>2037</v>
      </c>
      <c r="F74" s="270" t="s">
        <v>37</v>
      </c>
      <c r="G74" s="270"/>
      <c r="H74" s="270"/>
      <c r="I74" s="270">
        <v>5</v>
      </c>
      <c r="J74" s="270"/>
      <c r="K74" s="155">
        <f t="shared" si="2"/>
        <v>5</v>
      </c>
      <c r="L74" s="270"/>
      <c r="M74" s="270"/>
      <c r="N74" s="270">
        <v>5</v>
      </c>
      <c r="O74" s="270"/>
      <c r="P74" s="153">
        <f t="shared" si="3"/>
        <v>5</v>
      </c>
      <c r="Q74" s="154">
        <f t="shared" si="4"/>
        <v>10</v>
      </c>
      <c r="R74" s="152">
        <v>154.86000000000001</v>
      </c>
      <c r="S74" s="45">
        <f t="shared" si="6"/>
        <v>774.30000000000007</v>
      </c>
      <c r="T74" s="911"/>
      <c r="U74" s="49">
        <f t="shared" si="7"/>
        <v>774.30000000000007</v>
      </c>
      <c r="V74" s="914"/>
      <c r="W74" s="151">
        <f t="shared" si="5"/>
        <v>1548.6000000000001</v>
      </c>
      <c r="X74" s="908"/>
    </row>
    <row r="75" spans="1:24" x14ac:dyDescent="0.25">
      <c r="A75" s="871">
        <v>4</v>
      </c>
      <c r="B75" s="871" t="s">
        <v>2</v>
      </c>
      <c r="C75" s="93" t="s">
        <v>235</v>
      </c>
      <c r="D75" s="156" t="s">
        <v>2059</v>
      </c>
      <c r="E75" s="93"/>
      <c r="F75" s="270" t="s">
        <v>37</v>
      </c>
      <c r="G75" s="270"/>
      <c r="H75" s="270"/>
      <c r="I75" s="270"/>
      <c r="J75" s="270"/>
      <c r="K75" s="155">
        <f t="shared" si="2"/>
        <v>0</v>
      </c>
      <c r="L75" s="270"/>
      <c r="M75" s="270"/>
      <c r="N75" s="270">
        <v>3</v>
      </c>
      <c r="O75" s="270"/>
      <c r="P75" s="153">
        <f t="shared" si="3"/>
        <v>3</v>
      </c>
      <c r="Q75" s="154">
        <f t="shared" si="4"/>
        <v>3</v>
      </c>
      <c r="R75" s="152">
        <v>2680</v>
      </c>
      <c r="S75" s="45">
        <f t="shared" si="6"/>
        <v>0</v>
      </c>
      <c r="T75" s="909">
        <f>SUM(S75:S76)</f>
        <v>2052</v>
      </c>
      <c r="U75" s="49">
        <f t="shared" si="7"/>
        <v>8040</v>
      </c>
      <c r="V75" s="912">
        <f>SUM(U75:U76)</f>
        <v>10092</v>
      </c>
      <c r="W75" s="151">
        <f t="shared" si="5"/>
        <v>8040</v>
      </c>
      <c r="X75" s="908">
        <f>SUM(W75:W76)</f>
        <v>12144</v>
      </c>
    </row>
    <row r="76" spans="1:24" x14ac:dyDescent="0.25">
      <c r="A76" s="871"/>
      <c r="B76" s="871"/>
      <c r="C76" s="93" t="s">
        <v>236</v>
      </c>
      <c r="D76" s="93"/>
      <c r="E76" s="93"/>
      <c r="F76" s="270" t="s">
        <v>37</v>
      </c>
      <c r="G76" s="270"/>
      <c r="H76" s="270"/>
      <c r="I76" s="270"/>
      <c r="J76" s="270">
        <v>12</v>
      </c>
      <c r="K76" s="155">
        <f t="shared" si="2"/>
        <v>12</v>
      </c>
      <c r="L76" s="270"/>
      <c r="M76" s="270"/>
      <c r="N76" s="270"/>
      <c r="O76" s="270">
        <v>12</v>
      </c>
      <c r="P76" s="153">
        <f t="shared" si="3"/>
        <v>12</v>
      </c>
      <c r="Q76" s="154">
        <f t="shared" si="4"/>
        <v>24</v>
      </c>
      <c r="R76" s="152">
        <v>171</v>
      </c>
      <c r="S76" s="45">
        <f t="shared" si="6"/>
        <v>2052</v>
      </c>
      <c r="T76" s="911"/>
      <c r="U76" s="49">
        <f t="shared" si="7"/>
        <v>2052</v>
      </c>
      <c r="V76" s="914"/>
      <c r="W76" s="151">
        <f t="shared" si="5"/>
        <v>4104</v>
      </c>
      <c r="X76" s="908"/>
    </row>
    <row r="77" spans="1:24" x14ac:dyDescent="0.25">
      <c r="A77" s="928">
        <v>5</v>
      </c>
      <c r="B77" s="930" t="s">
        <v>1333</v>
      </c>
      <c r="C77" s="92" t="s">
        <v>224</v>
      </c>
      <c r="D77" s="92"/>
      <c r="E77" s="92"/>
      <c r="F77" s="274" t="s">
        <v>37</v>
      </c>
      <c r="G77" s="119">
        <v>4</v>
      </c>
      <c r="H77" s="270"/>
      <c r="I77" s="270"/>
      <c r="J77" s="270"/>
      <c r="K77" s="155">
        <f t="shared" si="2"/>
        <v>4</v>
      </c>
      <c r="L77" s="119">
        <v>15</v>
      </c>
      <c r="M77" s="270"/>
      <c r="N77" s="270"/>
      <c r="O77" s="270"/>
      <c r="P77" s="153">
        <f t="shared" si="3"/>
        <v>15</v>
      </c>
      <c r="Q77" s="154">
        <f t="shared" ref="Q77:Q96" si="8">K77+P77</f>
        <v>19</v>
      </c>
      <c r="R77" s="152">
        <v>78</v>
      </c>
      <c r="S77" s="45">
        <f t="shared" si="6"/>
        <v>312</v>
      </c>
      <c r="T77" s="909">
        <f>SUM(S77:S94)</f>
        <v>9454.6</v>
      </c>
      <c r="U77" s="49">
        <f t="shared" si="7"/>
        <v>1170</v>
      </c>
      <c r="V77" s="912">
        <f>SUM(U77:U94)</f>
        <v>34144.720000000001</v>
      </c>
      <c r="W77" s="151">
        <f t="shared" si="5"/>
        <v>1482</v>
      </c>
      <c r="X77" s="908">
        <f>SUM(W77:W94)</f>
        <v>43599.319999999992</v>
      </c>
    </row>
    <row r="78" spans="1:24" x14ac:dyDescent="0.25">
      <c r="A78" s="928"/>
      <c r="B78" s="930"/>
      <c r="C78" s="92" t="s">
        <v>1334</v>
      </c>
      <c r="D78" s="92"/>
      <c r="E78" s="92"/>
      <c r="F78" s="274" t="s">
        <v>37</v>
      </c>
      <c r="G78" s="119">
        <v>4</v>
      </c>
      <c r="H78" s="270"/>
      <c r="I78" s="270"/>
      <c r="J78" s="270"/>
      <c r="K78" s="155">
        <f t="shared" si="2"/>
        <v>4</v>
      </c>
      <c r="L78" s="119">
        <v>15</v>
      </c>
      <c r="M78" s="270"/>
      <c r="N78" s="270"/>
      <c r="O78" s="270"/>
      <c r="P78" s="153">
        <f t="shared" si="3"/>
        <v>15</v>
      </c>
      <c r="Q78" s="154">
        <f t="shared" si="8"/>
        <v>19</v>
      </c>
      <c r="R78" s="152">
        <v>78</v>
      </c>
      <c r="S78" s="45">
        <f t="shared" si="6"/>
        <v>312</v>
      </c>
      <c r="T78" s="910"/>
      <c r="U78" s="49">
        <f t="shared" si="7"/>
        <v>1170</v>
      </c>
      <c r="V78" s="913"/>
      <c r="W78" s="151">
        <f t="shared" si="5"/>
        <v>1482</v>
      </c>
      <c r="X78" s="908"/>
    </row>
    <row r="79" spans="1:24" x14ac:dyDescent="0.25">
      <c r="A79" s="928"/>
      <c r="B79" s="930"/>
      <c r="C79" s="92" t="s">
        <v>225</v>
      </c>
      <c r="D79" s="92"/>
      <c r="E79" s="92"/>
      <c r="F79" s="274" t="s">
        <v>37</v>
      </c>
      <c r="G79" s="119">
        <v>3</v>
      </c>
      <c r="H79" s="270"/>
      <c r="I79" s="270"/>
      <c r="J79" s="270"/>
      <c r="K79" s="155">
        <f t="shared" si="2"/>
        <v>3</v>
      </c>
      <c r="L79" s="270">
        <v>10</v>
      </c>
      <c r="M79" s="270"/>
      <c r="N79" s="270"/>
      <c r="O79" s="270"/>
      <c r="P79" s="153">
        <f t="shared" si="3"/>
        <v>10</v>
      </c>
      <c r="Q79" s="154">
        <f t="shared" si="8"/>
        <v>13</v>
      </c>
      <c r="R79" s="152">
        <v>5.5</v>
      </c>
      <c r="S79" s="45">
        <f t="shared" si="6"/>
        <v>16.5</v>
      </c>
      <c r="T79" s="910"/>
      <c r="U79" s="49">
        <f t="shared" si="7"/>
        <v>55</v>
      </c>
      <c r="V79" s="913"/>
      <c r="W79" s="151">
        <f t="shared" ref="W79:W142" si="9">S79+U79</f>
        <v>71.5</v>
      </c>
      <c r="X79" s="908"/>
    </row>
    <row r="80" spans="1:24" x14ac:dyDescent="0.25">
      <c r="A80" s="928"/>
      <c r="B80" s="930"/>
      <c r="C80" s="92" t="s">
        <v>226</v>
      </c>
      <c r="D80" s="92"/>
      <c r="E80" s="92"/>
      <c r="F80" s="274" t="s">
        <v>37</v>
      </c>
      <c r="G80" s="119">
        <v>3</v>
      </c>
      <c r="H80" s="270"/>
      <c r="I80" s="270"/>
      <c r="J80" s="270"/>
      <c r="K80" s="155">
        <f t="shared" si="2"/>
        <v>3</v>
      </c>
      <c r="L80" s="270">
        <v>10</v>
      </c>
      <c r="M80" s="270"/>
      <c r="N80" s="270"/>
      <c r="O80" s="270"/>
      <c r="P80" s="153">
        <f t="shared" si="3"/>
        <v>10</v>
      </c>
      <c r="Q80" s="154">
        <f t="shared" si="8"/>
        <v>13</v>
      </c>
      <c r="R80" s="152">
        <v>73</v>
      </c>
      <c r="S80" s="45">
        <f t="shared" si="6"/>
        <v>219</v>
      </c>
      <c r="T80" s="910"/>
      <c r="U80" s="49">
        <f t="shared" si="7"/>
        <v>730</v>
      </c>
      <c r="V80" s="913"/>
      <c r="W80" s="151">
        <f t="shared" si="9"/>
        <v>949</v>
      </c>
      <c r="X80" s="908"/>
    </row>
    <row r="81" spans="1:26" x14ac:dyDescent="0.25">
      <c r="A81" s="928"/>
      <c r="B81" s="930"/>
      <c r="C81" s="92" t="s">
        <v>1632</v>
      </c>
      <c r="D81" s="92"/>
      <c r="E81" s="92"/>
      <c r="F81" s="274" t="s">
        <v>37</v>
      </c>
      <c r="G81" s="119">
        <v>3</v>
      </c>
      <c r="H81" s="270"/>
      <c r="I81" s="270"/>
      <c r="J81" s="270"/>
      <c r="K81" s="155">
        <f t="shared" si="2"/>
        <v>3</v>
      </c>
      <c r="L81" s="270">
        <v>10</v>
      </c>
      <c r="M81" s="270"/>
      <c r="N81" s="270"/>
      <c r="O81" s="270"/>
      <c r="P81" s="153">
        <f t="shared" si="3"/>
        <v>10</v>
      </c>
      <c r="Q81" s="154">
        <f t="shared" si="8"/>
        <v>13</v>
      </c>
      <c r="R81" s="152">
        <v>7</v>
      </c>
      <c r="S81" s="45">
        <f t="shared" si="6"/>
        <v>21</v>
      </c>
      <c r="T81" s="910"/>
      <c r="U81" s="49">
        <f t="shared" si="7"/>
        <v>70</v>
      </c>
      <c r="V81" s="913"/>
      <c r="W81" s="151">
        <f t="shared" si="9"/>
        <v>91</v>
      </c>
      <c r="X81" s="908"/>
    </row>
    <row r="82" spans="1:26" x14ac:dyDescent="0.25">
      <c r="A82" s="928"/>
      <c r="B82" s="930"/>
      <c r="C82" s="92" t="s">
        <v>1335</v>
      </c>
      <c r="D82" s="92"/>
      <c r="E82" s="92"/>
      <c r="F82" s="274" t="s">
        <v>37</v>
      </c>
      <c r="G82" s="119">
        <v>4</v>
      </c>
      <c r="H82" s="270"/>
      <c r="I82" s="270"/>
      <c r="J82" s="270"/>
      <c r="K82" s="155">
        <f t="shared" si="2"/>
        <v>4</v>
      </c>
      <c r="L82" s="270">
        <v>20</v>
      </c>
      <c r="M82" s="270"/>
      <c r="N82" s="270"/>
      <c r="O82" s="270"/>
      <c r="P82" s="153">
        <f t="shared" si="3"/>
        <v>20</v>
      </c>
      <c r="Q82" s="154">
        <f t="shared" si="8"/>
        <v>24</v>
      </c>
      <c r="R82" s="270">
        <v>40.01</v>
      </c>
      <c r="S82" s="45">
        <f t="shared" si="6"/>
        <v>160.04</v>
      </c>
      <c r="T82" s="910"/>
      <c r="U82" s="49">
        <f t="shared" si="7"/>
        <v>800.19999999999993</v>
      </c>
      <c r="V82" s="913"/>
      <c r="W82" s="151">
        <f t="shared" si="9"/>
        <v>960.2399999999999</v>
      </c>
      <c r="X82" s="908"/>
    </row>
    <row r="83" spans="1:26" x14ac:dyDescent="0.25">
      <c r="A83" s="928"/>
      <c r="B83" s="930"/>
      <c r="C83" s="92" t="s">
        <v>1336</v>
      </c>
      <c r="D83" s="92"/>
      <c r="E83" s="92"/>
      <c r="F83" s="274" t="s">
        <v>37</v>
      </c>
      <c r="G83" s="119">
        <v>40</v>
      </c>
      <c r="H83" s="270"/>
      <c r="I83" s="270"/>
      <c r="J83" s="270"/>
      <c r="K83" s="155">
        <f t="shared" si="2"/>
        <v>40</v>
      </c>
      <c r="L83" s="119">
        <v>200</v>
      </c>
      <c r="M83" s="270"/>
      <c r="N83" s="270"/>
      <c r="O83" s="270"/>
      <c r="P83" s="153">
        <f t="shared" si="3"/>
        <v>200</v>
      </c>
      <c r="Q83" s="154">
        <f t="shared" si="8"/>
        <v>240</v>
      </c>
      <c r="R83" s="270">
        <v>28.05</v>
      </c>
      <c r="S83" s="45">
        <f t="shared" si="6"/>
        <v>1122</v>
      </c>
      <c r="T83" s="910"/>
      <c r="U83" s="49">
        <f t="shared" si="7"/>
        <v>5610</v>
      </c>
      <c r="V83" s="913"/>
      <c r="W83" s="151">
        <f t="shared" si="9"/>
        <v>6732</v>
      </c>
      <c r="X83" s="908"/>
    </row>
    <row r="84" spans="1:26" x14ac:dyDescent="0.25">
      <c r="A84" s="928"/>
      <c r="B84" s="930"/>
      <c r="C84" s="92" t="s">
        <v>1337</v>
      </c>
      <c r="D84" s="92"/>
      <c r="E84" s="92"/>
      <c r="F84" s="274" t="s">
        <v>37</v>
      </c>
      <c r="G84" s="119">
        <v>40</v>
      </c>
      <c r="H84" s="270"/>
      <c r="I84" s="270"/>
      <c r="J84" s="270"/>
      <c r="K84" s="155">
        <f t="shared" si="2"/>
        <v>40</v>
      </c>
      <c r="L84" s="270">
        <v>200</v>
      </c>
      <c r="M84" s="270"/>
      <c r="N84" s="270"/>
      <c r="O84" s="270"/>
      <c r="P84" s="153">
        <f t="shared" si="3"/>
        <v>200</v>
      </c>
      <c r="Q84" s="154">
        <f t="shared" si="8"/>
        <v>240</v>
      </c>
      <c r="R84" s="152">
        <v>24.3</v>
      </c>
      <c r="S84" s="45">
        <f t="shared" si="6"/>
        <v>972</v>
      </c>
      <c r="T84" s="910"/>
      <c r="U84" s="49">
        <f t="shared" si="7"/>
        <v>4860</v>
      </c>
      <c r="V84" s="913"/>
      <c r="W84" s="151">
        <f t="shared" si="9"/>
        <v>5832</v>
      </c>
      <c r="X84" s="908"/>
    </row>
    <row r="85" spans="1:26" x14ac:dyDescent="0.25">
      <c r="A85" s="928"/>
      <c r="B85" s="930"/>
      <c r="C85" s="92" t="s">
        <v>1338</v>
      </c>
      <c r="D85" s="92"/>
      <c r="E85" s="92"/>
      <c r="F85" s="274" t="s">
        <v>37</v>
      </c>
      <c r="G85" s="270"/>
      <c r="H85" s="270"/>
      <c r="I85" s="270"/>
      <c r="J85" s="270"/>
      <c r="K85" s="155">
        <f t="shared" si="2"/>
        <v>0</v>
      </c>
      <c r="L85" s="270"/>
      <c r="M85" s="270"/>
      <c r="N85" s="270">
        <v>30</v>
      </c>
      <c r="O85" s="270"/>
      <c r="P85" s="153">
        <f t="shared" si="3"/>
        <v>30</v>
      </c>
      <c r="Q85" s="154">
        <f t="shared" si="8"/>
        <v>30</v>
      </c>
      <c r="R85" s="270">
        <v>5.94</v>
      </c>
      <c r="S85" s="45">
        <f t="shared" si="6"/>
        <v>0</v>
      </c>
      <c r="T85" s="910"/>
      <c r="U85" s="49">
        <f t="shared" si="7"/>
        <v>178.20000000000002</v>
      </c>
      <c r="V85" s="913"/>
      <c r="W85" s="151">
        <f t="shared" si="9"/>
        <v>178.20000000000002</v>
      </c>
      <c r="X85" s="908"/>
    </row>
    <row r="86" spans="1:26" x14ac:dyDescent="0.25">
      <c r="A86" s="928"/>
      <c r="B86" s="930"/>
      <c r="C86" s="92" t="s">
        <v>1339</v>
      </c>
      <c r="D86" s="92"/>
      <c r="E86" s="92"/>
      <c r="F86" s="274" t="s">
        <v>37</v>
      </c>
      <c r="G86" s="119">
        <v>40</v>
      </c>
      <c r="H86" s="270"/>
      <c r="I86" s="270"/>
      <c r="J86" s="270"/>
      <c r="K86" s="155">
        <f t="shared" si="2"/>
        <v>40</v>
      </c>
      <c r="L86" s="119">
        <v>150</v>
      </c>
      <c r="M86" s="270"/>
      <c r="N86" s="270"/>
      <c r="O86" s="270"/>
      <c r="P86" s="153">
        <f t="shared" si="3"/>
        <v>150</v>
      </c>
      <c r="Q86" s="154">
        <f t="shared" si="8"/>
        <v>190</v>
      </c>
      <c r="R86" s="270">
        <v>88.26</v>
      </c>
      <c r="S86" s="45">
        <f t="shared" si="6"/>
        <v>3530.4</v>
      </c>
      <c r="T86" s="910"/>
      <c r="U86" s="49">
        <f t="shared" si="7"/>
        <v>13239</v>
      </c>
      <c r="V86" s="913"/>
      <c r="W86" s="151">
        <f t="shared" si="9"/>
        <v>16769.400000000001</v>
      </c>
      <c r="X86" s="908"/>
    </row>
    <row r="87" spans="1:26" x14ac:dyDescent="0.25">
      <c r="A87" s="928"/>
      <c r="B87" s="930"/>
      <c r="C87" s="92" t="s">
        <v>1340</v>
      </c>
      <c r="D87" s="92"/>
      <c r="E87" s="92"/>
      <c r="F87" s="274" t="s">
        <v>37</v>
      </c>
      <c r="G87" s="270"/>
      <c r="H87" s="270"/>
      <c r="I87" s="270"/>
      <c r="J87" s="270"/>
      <c r="K87" s="155">
        <f t="shared" si="2"/>
        <v>0</v>
      </c>
      <c r="L87" s="270"/>
      <c r="M87" s="270"/>
      <c r="N87" s="270"/>
      <c r="O87" s="270"/>
      <c r="P87" s="153">
        <f t="shared" si="3"/>
        <v>0</v>
      </c>
      <c r="Q87" s="154">
        <f t="shared" si="8"/>
        <v>0</v>
      </c>
      <c r="R87" s="152">
        <v>260</v>
      </c>
      <c r="S87" s="45">
        <f t="shared" si="6"/>
        <v>0</v>
      </c>
      <c r="T87" s="910"/>
      <c r="U87" s="49">
        <f t="shared" si="7"/>
        <v>0</v>
      </c>
      <c r="V87" s="913"/>
      <c r="W87" s="151">
        <f t="shared" si="9"/>
        <v>0</v>
      </c>
      <c r="X87" s="908"/>
    </row>
    <row r="88" spans="1:26" x14ac:dyDescent="0.25">
      <c r="A88" s="928"/>
      <c r="B88" s="930"/>
      <c r="C88" s="92" t="s">
        <v>1341</v>
      </c>
      <c r="D88" s="92"/>
      <c r="E88" s="92"/>
      <c r="F88" s="274" t="s">
        <v>37</v>
      </c>
      <c r="G88" s="270">
        <v>3</v>
      </c>
      <c r="H88" s="270"/>
      <c r="I88" s="270"/>
      <c r="J88" s="270"/>
      <c r="K88" s="155">
        <f t="shared" si="2"/>
        <v>3</v>
      </c>
      <c r="L88" s="270">
        <v>8</v>
      </c>
      <c r="M88" s="270"/>
      <c r="N88" s="270"/>
      <c r="O88" s="270"/>
      <c r="P88" s="153">
        <f t="shared" si="3"/>
        <v>8</v>
      </c>
      <c r="Q88" s="154">
        <f t="shared" si="8"/>
        <v>11</v>
      </c>
      <c r="R88" s="152">
        <v>329</v>
      </c>
      <c r="S88" s="45">
        <f t="shared" si="6"/>
        <v>987</v>
      </c>
      <c r="T88" s="910"/>
      <c r="U88" s="49">
        <f t="shared" si="7"/>
        <v>2632</v>
      </c>
      <c r="V88" s="913"/>
      <c r="W88" s="151">
        <f t="shared" si="9"/>
        <v>3619</v>
      </c>
      <c r="X88" s="908"/>
    </row>
    <row r="89" spans="1:26" x14ac:dyDescent="0.25">
      <c r="A89" s="928"/>
      <c r="B89" s="930"/>
      <c r="C89" s="92" t="s">
        <v>1342</v>
      </c>
      <c r="D89" s="92"/>
      <c r="E89" s="92"/>
      <c r="F89" s="274" t="s">
        <v>37</v>
      </c>
      <c r="G89" s="270">
        <v>1</v>
      </c>
      <c r="H89" s="270"/>
      <c r="I89" s="270"/>
      <c r="J89" s="270"/>
      <c r="K89" s="155">
        <f t="shared" si="2"/>
        <v>1</v>
      </c>
      <c r="L89" s="270">
        <v>2</v>
      </c>
      <c r="M89" s="270"/>
      <c r="N89" s="270"/>
      <c r="O89" s="270"/>
      <c r="P89" s="153">
        <f t="shared" si="3"/>
        <v>2</v>
      </c>
      <c r="Q89" s="154">
        <f t="shared" si="8"/>
        <v>3</v>
      </c>
      <c r="R89" s="270">
        <v>896.01</v>
      </c>
      <c r="S89" s="45">
        <f t="shared" si="6"/>
        <v>896.01</v>
      </c>
      <c r="T89" s="910"/>
      <c r="U89" s="49">
        <f t="shared" si="7"/>
        <v>1792.02</v>
      </c>
      <c r="V89" s="913"/>
      <c r="W89" s="151">
        <f t="shared" si="9"/>
        <v>2688.0299999999997</v>
      </c>
      <c r="X89" s="908"/>
    </row>
    <row r="90" spans="1:26" x14ac:dyDescent="0.25">
      <c r="A90" s="928"/>
      <c r="B90" s="930"/>
      <c r="C90" s="92" t="s">
        <v>1343</v>
      </c>
      <c r="D90" s="92"/>
      <c r="E90" s="92"/>
      <c r="F90" s="274" t="s">
        <v>37</v>
      </c>
      <c r="G90" s="270">
        <v>1</v>
      </c>
      <c r="H90" s="270"/>
      <c r="I90" s="270"/>
      <c r="J90" s="270"/>
      <c r="K90" s="155">
        <f t="shared" si="2"/>
        <v>1</v>
      </c>
      <c r="L90" s="270">
        <v>2</v>
      </c>
      <c r="M90" s="270"/>
      <c r="N90" s="270"/>
      <c r="O90" s="270"/>
      <c r="P90" s="153">
        <f t="shared" si="3"/>
        <v>2</v>
      </c>
      <c r="Q90" s="154">
        <f t="shared" si="8"/>
        <v>3</v>
      </c>
      <c r="R90" s="270">
        <v>301.62</v>
      </c>
      <c r="S90" s="45">
        <f t="shared" si="6"/>
        <v>301.62</v>
      </c>
      <c r="T90" s="910"/>
      <c r="U90" s="49">
        <f t="shared" si="7"/>
        <v>603.24</v>
      </c>
      <c r="V90" s="913"/>
      <c r="W90" s="151">
        <f t="shared" si="9"/>
        <v>904.86</v>
      </c>
      <c r="X90" s="908"/>
    </row>
    <row r="91" spans="1:26" x14ac:dyDescent="0.25">
      <c r="A91" s="928"/>
      <c r="B91" s="930"/>
      <c r="C91" s="92" t="s">
        <v>1344</v>
      </c>
      <c r="D91" s="92"/>
      <c r="E91" s="92"/>
      <c r="F91" s="274" t="s">
        <v>37</v>
      </c>
      <c r="G91" s="270">
        <v>5</v>
      </c>
      <c r="H91" s="270"/>
      <c r="I91" s="270"/>
      <c r="J91" s="270"/>
      <c r="K91" s="155">
        <f t="shared" si="2"/>
        <v>5</v>
      </c>
      <c r="L91" s="270">
        <v>10</v>
      </c>
      <c r="M91" s="270"/>
      <c r="N91" s="270"/>
      <c r="O91" s="270"/>
      <c r="P91" s="153">
        <f t="shared" si="3"/>
        <v>10</v>
      </c>
      <c r="Q91" s="154">
        <f t="shared" si="8"/>
        <v>15</v>
      </c>
      <c r="R91" s="270">
        <v>25</v>
      </c>
      <c r="S91" s="45">
        <f t="shared" si="6"/>
        <v>125</v>
      </c>
      <c r="T91" s="910"/>
      <c r="U91" s="49">
        <f t="shared" si="7"/>
        <v>250</v>
      </c>
      <c r="V91" s="913"/>
      <c r="W91" s="151">
        <f t="shared" si="9"/>
        <v>375</v>
      </c>
      <c r="X91" s="908"/>
    </row>
    <row r="92" spans="1:26" x14ac:dyDescent="0.25">
      <c r="A92" s="928"/>
      <c r="B92" s="930"/>
      <c r="C92" s="92" t="s">
        <v>1345</v>
      </c>
      <c r="D92" s="92"/>
      <c r="E92" s="92"/>
      <c r="F92" s="274" t="s">
        <v>37</v>
      </c>
      <c r="G92" s="270">
        <v>2</v>
      </c>
      <c r="H92" s="270"/>
      <c r="I92" s="270"/>
      <c r="J92" s="270"/>
      <c r="K92" s="155">
        <f t="shared" si="2"/>
        <v>2</v>
      </c>
      <c r="L92" s="270">
        <v>5</v>
      </c>
      <c r="M92" s="270"/>
      <c r="N92" s="270"/>
      <c r="O92" s="270"/>
      <c r="P92" s="153">
        <f t="shared" si="3"/>
        <v>5</v>
      </c>
      <c r="Q92" s="154">
        <f t="shared" si="8"/>
        <v>7</v>
      </c>
      <c r="R92" s="270">
        <v>25</v>
      </c>
      <c r="S92" s="45">
        <f t="shared" si="6"/>
        <v>50</v>
      </c>
      <c r="T92" s="910"/>
      <c r="U92" s="49">
        <f t="shared" si="7"/>
        <v>125</v>
      </c>
      <c r="V92" s="913"/>
      <c r="W92" s="151">
        <f t="shared" si="9"/>
        <v>175</v>
      </c>
      <c r="X92" s="908"/>
    </row>
    <row r="93" spans="1:26" x14ac:dyDescent="0.25">
      <c r="A93" s="928"/>
      <c r="B93" s="930"/>
      <c r="C93" s="92" t="s">
        <v>229</v>
      </c>
      <c r="D93" s="92"/>
      <c r="E93" s="92"/>
      <c r="F93" s="274" t="s">
        <v>37</v>
      </c>
      <c r="G93" s="270">
        <v>1</v>
      </c>
      <c r="H93" s="270"/>
      <c r="I93" s="270"/>
      <c r="J93" s="270"/>
      <c r="K93" s="155">
        <f t="shared" si="2"/>
        <v>1</v>
      </c>
      <c r="L93" s="270">
        <v>1</v>
      </c>
      <c r="M93" s="270"/>
      <c r="N93" s="270">
        <v>1</v>
      </c>
      <c r="O93" s="270"/>
      <c r="P93" s="153">
        <f t="shared" si="3"/>
        <v>2</v>
      </c>
      <c r="Q93" s="154">
        <f t="shared" si="8"/>
        <v>3</v>
      </c>
      <c r="R93" s="270">
        <v>396.14</v>
      </c>
      <c r="S93" s="45">
        <f t="shared" si="6"/>
        <v>396.14</v>
      </c>
      <c r="T93" s="910"/>
      <c r="U93" s="49">
        <f t="shared" si="7"/>
        <v>792.28</v>
      </c>
      <c r="V93" s="913"/>
      <c r="W93" s="151">
        <f t="shared" si="9"/>
        <v>1188.42</v>
      </c>
      <c r="X93" s="908"/>
    </row>
    <row r="94" spans="1:26" x14ac:dyDescent="0.25">
      <c r="A94" s="928"/>
      <c r="B94" s="930"/>
      <c r="C94" s="92" t="s">
        <v>234</v>
      </c>
      <c r="D94" s="92"/>
      <c r="E94" s="92"/>
      <c r="F94" s="274" t="s">
        <v>37</v>
      </c>
      <c r="G94" s="270">
        <v>1</v>
      </c>
      <c r="H94" s="270"/>
      <c r="I94" s="270"/>
      <c r="J94" s="270"/>
      <c r="K94" s="155">
        <f t="shared" si="2"/>
        <v>1</v>
      </c>
      <c r="L94" s="270">
        <v>1</v>
      </c>
      <c r="M94" s="270"/>
      <c r="N94" s="270">
        <v>1</v>
      </c>
      <c r="O94" s="270"/>
      <c r="P94" s="153">
        <f t="shared" si="3"/>
        <v>2</v>
      </c>
      <c r="Q94" s="154">
        <f t="shared" si="8"/>
        <v>3</v>
      </c>
      <c r="R94" s="270">
        <v>33.89</v>
      </c>
      <c r="S94" s="45">
        <f t="shared" si="6"/>
        <v>33.89</v>
      </c>
      <c r="T94" s="911"/>
      <c r="U94" s="49">
        <f t="shared" si="7"/>
        <v>67.78</v>
      </c>
      <c r="V94" s="914"/>
      <c r="W94" s="151">
        <f t="shared" si="9"/>
        <v>101.67</v>
      </c>
      <c r="X94" s="908"/>
      <c r="Z94" s="150">
        <f>X94+U94</f>
        <v>67.78</v>
      </c>
    </row>
    <row r="95" spans="1:26" ht="30" x14ac:dyDescent="0.25">
      <c r="A95" s="928">
        <v>6</v>
      </c>
      <c r="B95" s="930" t="s">
        <v>1346</v>
      </c>
      <c r="C95" s="92" t="s">
        <v>1347</v>
      </c>
      <c r="D95" s="92"/>
      <c r="E95" s="92"/>
      <c r="F95" s="274" t="s">
        <v>78</v>
      </c>
      <c r="G95" s="270">
        <v>2</v>
      </c>
      <c r="H95" s="270"/>
      <c r="I95" s="270"/>
      <c r="J95" s="270"/>
      <c r="K95" s="155">
        <f t="shared" si="2"/>
        <v>2</v>
      </c>
      <c r="L95" s="270">
        <v>8</v>
      </c>
      <c r="M95" s="270"/>
      <c r="N95" s="270"/>
      <c r="O95" s="270"/>
      <c r="P95" s="153">
        <f t="shared" si="3"/>
        <v>8</v>
      </c>
      <c r="Q95" s="154">
        <f t="shared" si="8"/>
        <v>10</v>
      </c>
      <c r="R95" s="152">
        <v>310</v>
      </c>
      <c r="S95" s="45">
        <f t="shared" si="6"/>
        <v>620</v>
      </c>
      <c r="T95" s="909">
        <f>SUM(S95:S103)</f>
        <v>17920</v>
      </c>
      <c r="U95" s="49">
        <f t="shared" si="7"/>
        <v>2480</v>
      </c>
      <c r="V95" s="912">
        <f>SUM(U95:U103)</f>
        <v>47780</v>
      </c>
      <c r="W95" s="151">
        <f t="shared" si="9"/>
        <v>3100</v>
      </c>
      <c r="X95" s="908">
        <f>T95+V95</f>
        <v>65700</v>
      </c>
    </row>
    <row r="96" spans="1:26" ht="30" x14ac:dyDescent="0.25">
      <c r="A96" s="928"/>
      <c r="B96" s="930"/>
      <c r="C96" s="92" t="s">
        <v>1348</v>
      </c>
      <c r="D96" s="92"/>
      <c r="E96" s="92"/>
      <c r="F96" s="274" t="s">
        <v>78</v>
      </c>
      <c r="G96" s="270">
        <v>4</v>
      </c>
      <c r="H96" s="270"/>
      <c r="I96" s="270"/>
      <c r="J96" s="270"/>
      <c r="K96" s="155">
        <f t="shared" si="2"/>
        <v>4</v>
      </c>
      <c r="L96" s="270">
        <v>16</v>
      </c>
      <c r="M96" s="270"/>
      <c r="N96" s="270"/>
      <c r="O96" s="270"/>
      <c r="P96" s="153">
        <f t="shared" si="3"/>
        <v>16</v>
      </c>
      <c r="Q96" s="154">
        <f t="shared" si="8"/>
        <v>20</v>
      </c>
      <c r="R96" s="152">
        <v>400</v>
      </c>
      <c r="S96" s="45">
        <f t="shared" si="6"/>
        <v>1600</v>
      </c>
      <c r="T96" s="910"/>
      <c r="U96" s="49">
        <f t="shared" si="7"/>
        <v>6400</v>
      </c>
      <c r="V96" s="913"/>
      <c r="W96" s="151">
        <f t="shared" si="9"/>
        <v>8000</v>
      </c>
      <c r="X96" s="908"/>
    </row>
    <row r="97" spans="1:24" ht="30" x14ac:dyDescent="0.25">
      <c r="A97" s="928"/>
      <c r="B97" s="930"/>
      <c r="C97" s="92" t="s">
        <v>1349</v>
      </c>
      <c r="D97" s="92"/>
      <c r="E97" s="92"/>
      <c r="F97" s="274" t="s">
        <v>78</v>
      </c>
      <c r="G97" s="270"/>
      <c r="H97" s="270"/>
      <c r="I97" s="270"/>
      <c r="J97" s="270"/>
      <c r="K97" s="155">
        <f t="shared" si="2"/>
        <v>0</v>
      </c>
      <c r="L97" s="270">
        <v>6</v>
      </c>
      <c r="M97" s="270"/>
      <c r="N97" s="270"/>
      <c r="O97" s="270"/>
      <c r="P97" s="153">
        <f t="shared" si="3"/>
        <v>6</v>
      </c>
      <c r="Q97" s="154">
        <f>K97+P97</f>
        <v>6</v>
      </c>
      <c r="R97" s="152">
        <v>350</v>
      </c>
      <c r="S97" s="45">
        <f t="shared" si="6"/>
        <v>0</v>
      </c>
      <c r="T97" s="910"/>
      <c r="U97" s="49">
        <f t="shared" si="7"/>
        <v>2100</v>
      </c>
      <c r="V97" s="913"/>
      <c r="W97" s="151">
        <f t="shared" si="9"/>
        <v>2100</v>
      </c>
      <c r="X97" s="908"/>
    </row>
    <row r="98" spans="1:24" ht="30" x14ac:dyDescent="0.25">
      <c r="A98" s="928"/>
      <c r="B98" s="930"/>
      <c r="C98" s="92" t="s">
        <v>1350</v>
      </c>
      <c r="D98" s="92"/>
      <c r="E98" s="92"/>
      <c r="F98" s="274" t="s">
        <v>78</v>
      </c>
      <c r="G98" s="270">
        <v>8</v>
      </c>
      <c r="H98" s="270"/>
      <c r="I98" s="270"/>
      <c r="J98" s="270"/>
      <c r="K98" s="155">
        <f t="shared" si="2"/>
        <v>8</v>
      </c>
      <c r="L98" s="270">
        <v>8</v>
      </c>
      <c r="M98" s="270"/>
      <c r="N98" s="270"/>
      <c r="O98" s="270"/>
      <c r="P98" s="153">
        <f t="shared" si="3"/>
        <v>8</v>
      </c>
      <c r="Q98" s="154">
        <f t="shared" ref="Q98:Q103" si="10">K98+P98</f>
        <v>16</v>
      </c>
      <c r="R98" s="152">
        <v>350</v>
      </c>
      <c r="S98" s="45">
        <f t="shared" si="6"/>
        <v>2800</v>
      </c>
      <c r="T98" s="910"/>
      <c r="U98" s="49">
        <f t="shared" si="7"/>
        <v>2800</v>
      </c>
      <c r="V98" s="913"/>
      <c r="W98" s="151">
        <f t="shared" si="9"/>
        <v>5600</v>
      </c>
      <c r="X98" s="908"/>
    </row>
    <row r="99" spans="1:24" ht="30" x14ac:dyDescent="0.25">
      <c r="A99" s="928"/>
      <c r="B99" s="930"/>
      <c r="C99" s="92" t="s">
        <v>1351</v>
      </c>
      <c r="D99" s="92"/>
      <c r="E99" s="92"/>
      <c r="F99" s="274" t="s">
        <v>78</v>
      </c>
      <c r="G99" s="270">
        <v>12</v>
      </c>
      <c r="H99" s="270"/>
      <c r="I99" s="270"/>
      <c r="J99" s="270"/>
      <c r="K99" s="155">
        <f t="shared" si="2"/>
        <v>12</v>
      </c>
      <c r="L99" s="270">
        <v>32</v>
      </c>
      <c r="M99" s="270"/>
      <c r="N99" s="270"/>
      <c r="O99" s="270"/>
      <c r="P99" s="153">
        <f t="shared" si="3"/>
        <v>32</v>
      </c>
      <c r="Q99" s="154">
        <f t="shared" si="10"/>
        <v>44</v>
      </c>
      <c r="R99" s="152">
        <v>400</v>
      </c>
      <c r="S99" s="45">
        <f t="shared" si="6"/>
        <v>4800</v>
      </c>
      <c r="T99" s="910"/>
      <c r="U99" s="49">
        <f t="shared" si="7"/>
        <v>12800</v>
      </c>
      <c r="V99" s="913"/>
      <c r="W99" s="151">
        <f t="shared" si="9"/>
        <v>17600</v>
      </c>
      <c r="X99" s="908"/>
    </row>
    <row r="100" spans="1:24" x14ac:dyDescent="0.25">
      <c r="A100" s="928"/>
      <c r="B100" s="930"/>
      <c r="C100" s="92" t="s">
        <v>230</v>
      </c>
      <c r="D100" s="92"/>
      <c r="E100" s="92"/>
      <c r="F100" s="274" t="s">
        <v>37</v>
      </c>
      <c r="G100" s="119">
        <v>50</v>
      </c>
      <c r="H100" s="270"/>
      <c r="I100" s="270"/>
      <c r="J100" s="270"/>
      <c r="K100" s="155">
        <f t="shared" si="2"/>
        <v>50</v>
      </c>
      <c r="L100" s="270">
        <v>120</v>
      </c>
      <c r="M100" s="270"/>
      <c r="N100" s="270"/>
      <c r="O100" s="270"/>
      <c r="P100" s="153">
        <f t="shared" si="3"/>
        <v>120</v>
      </c>
      <c r="Q100" s="154">
        <f t="shared" si="10"/>
        <v>170</v>
      </c>
      <c r="R100" s="152">
        <v>28</v>
      </c>
      <c r="S100" s="45">
        <f t="shared" si="6"/>
        <v>1400</v>
      </c>
      <c r="T100" s="910"/>
      <c r="U100" s="49">
        <f t="shared" si="7"/>
        <v>3360</v>
      </c>
      <c r="V100" s="913"/>
      <c r="W100" s="151">
        <f t="shared" si="9"/>
        <v>4760</v>
      </c>
      <c r="X100" s="908"/>
    </row>
    <row r="101" spans="1:24" x14ac:dyDescent="0.25">
      <c r="A101" s="928"/>
      <c r="B101" s="930"/>
      <c r="C101" s="92" t="s">
        <v>231</v>
      </c>
      <c r="D101" s="92"/>
      <c r="E101" s="92"/>
      <c r="F101" s="274" t="s">
        <v>37</v>
      </c>
      <c r="G101" s="119"/>
      <c r="H101" s="270"/>
      <c r="I101" s="270"/>
      <c r="J101" s="270"/>
      <c r="K101" s="155">
        <f t="shared" si="2"/>
        <v>0</v>
      </c>
      <c r="L101" s="270"/>
      <c r="M101" s="270"/>
      <c r="N101" s="270">
        <v>50</v>
      </c>
      <c r="O101" s="270"/>
      <c r="P101" s="153">
        <f t="shared" si="3"/>
        <v>50</v>
      </c>
      <c r="Q101" s="154">
        <f t="shared" si="10"/>
        <v>50</v>
      </c>
      <c r="R101" s="152">
        <v>35.200000000000003</v>
      </c>
      <c r="S101" s="45">
        <f t="shared" si="6"/>
        <v>0</v>
      </c>
      <c r="T101" s="910"/>
      <c r="U101" s="49">
        <f t="shared" si="7"/>
        <v>1760.0000000000002</v>
      </c>
      <c r="V101" s="913"/>
      <c r="W101" s="151">
        <f t="shared" si="9"/>
        <v>1760.0000000000002</v>
      </c>
      <c r="X101" s="908"/>
    </row>
    <row r="102" spans="1:24" x14ac:dyDescent="0.25">
      <c r="A102" s="928"/>
      <c r="B102" s="930"/>
      <c r="C102" s="92" t="s">
        <v>232</v>
      </c>
      <c r="D102" s="92"/>
      <c r="E102" s="92"/>
      <c r="F102" s="274" t="s">
        <v>37</v>
      </c>
      <c r="G102" s="119">
        <v>100</v>
      </c>
      <c r="H102" s="270"/>
      <c r="I102" s="270"/>
      <c r="J102" s="270"/>
      <c r="K102" s="155">
        <f t="shared" si="2"/>
        <v>100</v>
      </c>
      <c r="L102" s="270">
        <v>240</v>
      </c>
      <c r="M102" s="270"/>
      <c r="N102" s="270"/>
      <c r="O102" s="270"/>
      <c r="P102" s="153">
        <f t="shared" si="3"/>
        <v>240</v>
      </c>
      <c r="Q102" s="154">
        <f t="shared" si="10"/>
        <v>340</v>
      </c>
      <c r="R102" s="152">
        <v>67</v>
      </c>
      <c r="S102" s="45">
        <f t="shared" si="6"/>
        <v>6700</v>
      </c>
      <c r="T102" s="910"/>
      <c r="U102" s="49">
        <f t="shared" si="7"/>
        <v>16080</v>
      </c>
      <c r="V102" s="913"/>
      <c r="W102" s="151">
        <f t="shared" si="9"/>
        <v>22780</v>
      </c>
      <c r="X102" s="908"/>
    </row>
    <row r="103" spans="1:24" x14ac:dyDescent="0.25">
      <c r="A103" s="928"/>
      <c r="B103" s="930"/>
      <c r="C103" s="92" t="s">
        <v>233</v>
      </c>
      <c r="D103" s="92"/>
      <c r="E103" s="92"/>
      <c r="F103" s="274" t="s">
        <v>37</v>
      </c>
      <c r="G103" s="270"/>
      <c r="H103" s="270"/>
      <c r="I103" s="270"/>
      <c r="J103" s="270"/>
      <c r="K103" s="155">
        <f t="shared" ref="K103:K110" si="11">G103+H103+I103+J103</f>
        <v>0</v>
      </c>
      <c r="L103" s="270"/>
      <c r="M103" s="270"/>
      <c r="N103" s="270"/>
      <c r="O103" s="270"/>
      <c r="P103" s="153">
        <f t="shared" ref="P103:P110" si="12">L103+M103+N103+O103</f>
        <v>0</v>
      </c>
      <c r="Q103" s="154">
        <f t="shared" si="10"/>
        <v>0</v>
      </c>
      <c r="R103" s="270"/>
      <c r="S103" s="45">
        <f t="shared" si="6"/>
        <v>0</v>
      </c>
      <c r="T103" s="911"/>
      <c r="U103" s="49">
        <f t="shared" si="7"/>
        <v>0</v>
      </c>
      <c r="V103" s="914"/>
      <c r="W103" s="151">
        <f t="shared" si="9"/>
        <v>0</v>
      </c>
      <c r="X103" s="908"/>
    </row>
    <row r="104" spans="1:24" x14ac:dyDescent="0.25">
      <c r="A104" s="928">
        <v>7</v>
      </c>
      <c r="B104" s="930" t="s">
        <v>1352</v>
      </c>
      <c r="C104" s="93" t="s">
        <v>1353</v>
      </c>
      <c r="D104" s="93"/>
      <c r="E104" s="93"/>
      <c r="F104" s="274" t="s">
        <v>78</v>
      </c>
      <c r="G104" s="270">
        <v>1</v>
      </c>
      <c r="H104" s="270"/>
      <c r="I104" s="270"/>
      <c r="J104" s="270"/>
      <c r="K104" s="155">
        <f t="shared" si="11"/>
        <v>1</v>
      </c>
      <c r="L104" s="270">
        <v>4</v>
      </c>
      <c r="M104" s="270"/>
      <c r="N104" s="270"/>
      <c r="O104" s="270"/>
      <c r="P104" s="153">
        <f t="shared" si="12"/>
        <v>4</v>
      </c>
      <c r="Q104" s="154">
        <f>K104+P104</f>
        <v>5</v>
      </c>
      <c r="R104" s="152">
        <v>250</v>
      </c>
      <c r="S104" s="45">
        <f t="shared" si="6"/>
        <v>250</v>
      </c>
      <c r="T104" s="909">
        <f>SUM(S104:S110)</f>
        <v>6844.2</v>
      </c>
      <c r="U104" s="49">
        <f t="shared" si="7"/>
        <v>1000</v>
      </c>
      <c r="V104" s="912">
        <f>SUM(U104:U110)</f>
        <v>17681.080000000002</v>
      </c>
      <c r="W104" s="151">
        <f t="shared" si="9"/>
        <v>1250</v>
      </c>
      <c r="X104" s="908">
        <f>SUM(W104:W110)</f>
        <v>24525.279999999999</v>
      </c>
    </row>
    <row r="105" spans="1:24" x14ac:dyDescent="0.25">
      <c r="A105" s="928"/>
      <c r="B105" s="930"/>
      <c r="C105" s="93" t="s">
        <v>1354</v>
      </c>
      <c r="D105" s="93"/>
      <c r="E105" s="93"/>
      <c r="F105" s="274" t="s">
        <v>78</v>
      </c>
      <c r="G105" s="270">
        <v>2</v>
      </c>
      <c r="H105" s="270"/>
      <c r="I105" s="270"/>
      <c r="J105" s="270"/>
      <c r="K105" s="155">
        <f t="shared" si="11"/>
        <v>2</v>
      </c>
      <c r="L105" s="270">
        <v>8</v>
      </c>
      <c r="M105" s="270"/>
      <c r="N105" s="270"/>
      <c r="O105" s="270"/>
      <c r="P105" s="153">
        <f t="shared" si="12"/>
        <v>8</v>
      </c>
      <c r="Q105" s="154">
        <f>K105+P105</f>
        <v>10</v>
      </c>
      <c r="R105" s="152">
        <v>320</v>
      </c>
      <c r="S105" s="45">
        <f t="shared" si="6"/>
        <v>640</v>
      </c>
      <c r="T105" s="910"/>
      <c r="U105" s="49">
        <f t="shared" si="7"/>
        <v>2560</v>
      </c>
      <c r="V105" s="913"/>
      <c r="W105" s="151">
        <f t="shared" si="9"/>
        <v>3200</v>
      </c>
      <c r="X105" s="908"/>
    </row>
    <row r="106" spans="1:24" x14ac:dyDescent="0.25">
      <c r="A106" s="928"/>
      <c r="B106" s="930"/>
      <c r="C106" s="92" t="s">
        <v>1355</v>
      </c>
      <c r="D106" s="92"/>
      <c r="E106" s="92"/>
      <c r="F106" s="274" t="s">
        <v>37</v>
      </c>
      <c r="G106" s="270">
        <v>2</v>
      </c>
      <c r="H106" s="270"/>
      <c r="I106" s="270"/>
      <c r="J106" s="270"/>
      <c r="K106" s="155">
        <f t="shared" si="11"/>
        <v>2</v>
      </c>
      <c r="L106" s="270">
        <v>2</v>
      </c>
      <c r="M106" s="270"/>
      <c r="N106" s="270"/>
      <c r="O106" s="270"/>
      <c r="P106" s="153">
        <f t="shared" si="12"/>
        <v>2</v>
      </c>
      <c r="Q106" s="154">
        <f>K106+P106</f>
        <v>4</v>
      </c>
      <c r="R106" s="270">
        <v>200</v>
      </c>
      <c r="S106" s="45">
        <f t="shared" si="6"/>
        <v>400</v>
      </c>
      <c r="T106" s="910"/>
      <c r="U106" s="49">
        <f t="shared" si="7"/>
        <v>400</v>
      </c>
      <c r="V106" s="913"/>
      <c r="W106" s="151">
        <f t="shared" si="9"/>
        <v>800</v>
      </c>
      <c r="X106" s="908"/>
    </row>
    <row r="107" spans="1:24" x14ac:dyDescent="0.25">
      <c r="A107" s="928"/>
      <c r="B107" s="930"/>
      <c r="C107" s="92" t="s">
        <v>227</v>
      </c>
      <c r="D107" s="92"/>
      <c r="E107" s="92"/>
      <c r="F107" s="274" t="s">
        <v>37</v>
      </c>
      <c r="G107" s="119">
        <v>48</v>
      </c>
      <c r="H107" s="270"/>
      <c r="I107" s="270"/>
      <c r="J107" s="270"/>
      <c r="K107" s="155">
        <f t="shared" si="11"/>
        <v>48</v>
      </c>
      <c r="L107" s="270">
        <v>120</v>
      </c>
      <c r="M107" s="270"/>
      <c r="N107" s="270"/>
      <c r="O107" s="270"/>
      <c r="P107" s="153">
        <f t="shared" si="12"/>
        <v>120</v>
      </c>
      <c r="Q107" s="154">
        <f t="shared" ref="Q107:Q112" si="13">K107+P107</f>
        <v>168</v>
      </c>
      <c r="R107" s="270">
        <v>77.02</v>
      </c>
      <c r="S107" s="45">
        <f t="shared" si="6"/>
        <v>3696.96</v>
      </c>
      <c r="T107" s="910"/>
      <c r="U107" s="49">
        <f t="shared" si="7"/>
        <v>9242.4</v>
      </c>
      <c r="V107" s="913"/>
      <c r="W107" s="151">
        <f t="shared" si="9"/>
        <v>12939.36</v>
      </c>
      <c r="X107" s="908"/>
    </row>
    <row r="108" spans="1:24" x14ac:dyDescent="0.25">
      <c r="A108" s="928"/>
      <c r="B108" s="930"/>
      <c r="C108" s="92" t="s">
        <v>228</v>
      </c>
      <c r="D108" s="92"/>
      <c r="E108" s="92"/>
      <c r="F108" s="274" t="s">
        <v>37</v>
      </c>
      <c r="G108" s="119">
        <v>20</v>
      </c>
      <c r="H108" s="270"/>
      <c r="I108" s="270"/>
      <c r="J108" s="270"/>
      <c r="K108" s="155">
        <f t="shared" si="11"/>
        <v>20</v>
      </c>
      <c r="L108" s="270">
        <v>36</v>
      </c>
      <c r="M108" s="270"/>
      <c r="N108" s="270"/>
      <c r="O108" s="270"/>
      <c r="P108" s="153">
        <f t="shared" si="12"/>
        <v>36</v>
      </c>
      <c r="Q108" s="154">
        <f t="shared" si="13"/>
        <v>56</v>
      </c>
      <c r="R108" s="270">
        <v>61.04</v>
      </c>
      <c r="S108" s="45">
        <f t="shared" si="6"/>
        <v>1220.8</v>
      </c>
      <c r="T108" s="910"/>
      <c r="U108" s="49">
        <f t="shared" si="7"/>
        <v>2197.44</v>
      </c>
      <c r="V108" s="913"/>
      <c r="W108" s="151">
        <f t="shared" si="9"/>
        <v>3418.24</v>
      </c>
      <c r="X108" s="908"/>
    </row>
    <row r="109" spans="1:24" x14ac:dyDescent="0.25">
      <c r="A109" s="928"/>
      <c r="B109" s="930"/>
      <c r="C109" s="92" t="s">
        <v>255</v>
      </c>
      <c r="D109" s="92"/>
      <c r="E109" s="92"/>
      <c r="F109" s="274" t="s">
        <v>37</v>
      </c>
      <c r="G109" s="119">
        <v>8</v>
      </c>
      <c r="H109" s="270"/>
      <c r="I109" s="270"/>
      <c r="J109" s="270"/>
      <c r="K109" s="155">
        <f t="shared" si="11"/>
        <v>8</v>
      </c>
      <c r="L109" s="270">
        <v>26</v>
      </c>
      <c r="M109" s="270"/>
      <c r="N109" s="270"/>
      <c r="O109" s="270"/>
      <c r="P109" s="153">
        <f t="shared" si="12"/>
        <v>26</v>
      </c>
      <c r="Q109" s="154">
        <f t="shared" si="13"/>
        <v>34</v>
      </c>
      <c r="R109" s="152">
        <v>55</v>
      </c>
      <c r="S109" s="45">
        <f t="shared" si="6"/>
        <v>440</v>
      </c>
      <c r="T109" s="910"/>
      <c r="U109" s="49">
        <f t="shared" si="7"/>
        <v>1430</v>
      </c>
      <c r="V109" s="913"/>
      <c r="W109" s="151">
        <f t="shared" si="9"/>
        <v>1870</v>
      </c>
      <c r="X109" s="908"/>
    </row>
    <row r="110" spans="1:24" ht="15.75" thickBot="1" x14ac:dyDescent="0.3">
      <c r="A110" s="928"/>
      <c r="B110" s="930"/>
      <c r="C110" s="92" t="s">
        <v>243</v>
      </c>
      <c r="D110" s="92"/>
      <c r="E110" s="92"/>
      <c r="F110" s="274" t="s">
        <v>37</v>
      </c>
      <c r="G110" s="121">
        <v>12</v>
      </c>
      <c r="H110" s="270"/>
      <c r="I110" s="270"/>
      <c r="J110" s="270"/>
      <c r="K110" s="155">
        <f t="shared" si="11"/>
        <v>12</v>
      </c>
      <c r="L110" s="87">
        <v>52</v>
      </c>
      <c r="M110" s="270"/>
      <c r="N110" s="270"/>
      <c r="O110" s="270"/>
      <c r="P110" s="153">
        <f t="shared" si="12"/>
        <v>52</v>
      </c>
      <c r="Q110" s="154">
        <f t="shared" si="13"/>
        <v>64</v>
      </c>
      <c r="R110" s="270">
        <v>16.37</v>
      </c>
      <c r="S110" s="45">
        <f t="shared" si="6"/>
        <v>196.44</v>
      </c>
      <c r="T110" s="911"/>
      <c r="U110" s="49">
        <f t="shared" si="7"/>
        <v>851.24</v>
      </c>
      <c r="V110" s="914"/>
      <c r="W110" s="151">
        <f t="shared" si="9"/>
        <v>1047.68</v>
      </c>
      <c r="X110" s="908"/>
    </row>
    <row r="111" spans="1:24" ht="59.25" customHeight="1" thickBot="1" x14ac:dyDescent="0.3">
      <c r="A111" s="928">
        <v>8</v>
      </c>
      <c r="B111" s="930" t="s">
        <v>1356</v>
      </c>
      <c r="C111" s="336" t="s">
        <v>1931</v>
      </c>
      <c r="D111" s="167"/>
      <c r="E111" s="167"/>
      <c r="F111" s="178" t="s">
        <v>37</v>
      </c>
      <c r="G111" s="270"/>
      <c r="H111" s="270"/>
      <c r="I111" s="270"/>
      <c r="J111" s="270"/>
      <c r="K111" s="275">
        <v>1000</v>
      </c>
      <c r="L111" s="270"/>
      <c r="M111" s="270"/>
      <c r="N111" s="270"/>
      <c r="O111" s="270"/>
      <c r="P111" s="276">
        <v>3000</v>
      </c>
      <c r="Q111" s="154">
        <f t="shared" si="13"/>
        <v>4000</v>
      </c>
      <c r="R111" s="274">
        <v>0.1</v>
      </c>
      <c r="S111" s="45">
        <f t="shared" si="6"/>
        <v>100</v>
      </c>
      <c r="T111" s="909">
        <f>SUM(S111:S159)</f>
        <v>14203.24</v>
      </c>
      <c r="U111" s="49">
        <f t="shared" si="7"/>
        <v>300</v>
      </c>
      <c r="V111" s="912">
        <f>SUM(U111:U159)</f>
        <v>41392.700000000004</v>
      </c>
      <c r="W111" s="151">
        <f t="shared" si="9"/>
        <v>400</v>
      </c>
      <c r="X111" s="908">
        <f>SUM(W111:W159)</f>
        <v>55595.94000000001</v>
      </c>
    </row>
    <row r="112" spans="1:24" ht="40.5" customHeight="1" thickBot="1" x14ac:dyDescent="0.3">
      <c r="A112" s="928"/>
      <c r="B112" s="930"/>
      <c r="C112" s="337" t="s">
        <v>1932</v>
      </c>
      <c r="D112" s="167"/>
      <c r="E112" s="167"/>
      <c r="F112" s="178" t="s">
        <v>37</v>
      </c>
      <c r="G112" s="270"/>
      <c r="H112" s="270"/>
      <c r="I112" s="270"/>
      <c r="J112" s="270"/>
      <c r="K112" s="275">
        <v>50</v>
      </c>
      <c r="L112" s="270"/>
      <c r="M112" s="270"/>
      <c r="N112" s="270"/>
      <c r="O112" s="270"/>
      <c r="P112" s="276">
        <v>300</v>
      </c>
      <c r="Q112" s="154">
        <f t="shared" si="13"/>
        <v>350</v>
      </c>
      <c r="R112" s="274">
        <v>0.67</v>
      </c>
      <c r="S112" s="45">
        <f t="shared" si="6"/>
        <v>33.5</v>
      </c>
      <c r="T112" s="910"/>
      <c r="U112" s="49">
        <f t="shared" si="7"/>
        <v>201</v>
      </c>
      <c r="V112" s="913"/>
      <c r="W112" s="151">
        <f t="shared" si="9"/>
        <v>234.5</v>
      </c>
      <c r="X112" s="908"/>
    </row>
    <row r="113" spans="1:24" ht="86.25" customHeight="1" thickBot="1" x14ac:dyDescent="0.3">
      <c r="A113" s="928"/>
      <c r="B113" s="930"/>
      <c r="C113" s="337" t="s">
        <v>1933</v>
      </c>
      <c r="D113" s="167"/>
      <c r="E113" s="167"/>
      <c r="F113" s="338" t="s">
        <v>37</v>
      </c>
      <c r="G113" s="270"/>
      <c r="H113" s="270"/>
      <c r="I113" s="270"/>
      <c r="J113" s="270"/>
      <c r="K113" s="339">
        <v>15</v>
      </c>
      <c r="L113" s="270"/>
      <c r="M113" s="270"/>
      <c r="N113" s="270"/>
      <c r="O113" s="270"/>
      <c r="P113" s="340">
        <v>75</v>
      </c>
      <c r="Q113" s="273">
        <f>K113+P113</f>
        <v>90</v>
      </c>
      <c r="R113" s="87">
        <v>9.9600000000000009</v>
      </c>
      <c r="S113" s="45">
        <f t="shared" si="6"/>
        <v>149.4</v>
      </c>
      <c r="T113" s="910"/>
      <c r="U113" s="49">
        <f t="shared" si="7"/>
        <v>747.00000000000011</v>
      </c>
      <c r="V113" s="913"/>
      <c r="W113" s="151">
        <f t="shared" si="9"/>
        <v>896.40000000000009</v>
      </c>
      <c r="X113" s="908"/>
    </row>
    <row r="114" spans="1:24" ht="36.75" customHeight="1" thickBot="1" x14ac:dyDescent="0.3">
      <c r="A114" s="928"/>
      <c r="B114" s="930"/>
      <c r="C114" s="337" t="s">
        <v>1934</v>
      </c>
      <c r="D114" s="167"/>
      <c r="E114" s="167"/>
      <c r="F114" s="338" t="s">
        <v>37</v>
      </c>
      <c r="G114" s="270"/>
      <c r="H114" s="270"/>
      <c r="I114" s="270"/>
      <c r="J114" s="270"/>
      <c r="K114" s="341">
        <v>5</v>
      </c>
      <c r="L114" s="270"/>
      <c r="M114" s="270"/>
      <c r="N114" s="270"/>
      <c r="O114" s="270"/>
      <c r="P114" s="342">
        <v>38</v>
      </c>
      <c r="Q114" s="273">
        <f>K114+P114</f>
        <v>43</v>
      </c>
      <c r="R114" s="84">
        <v>19.850000000000001</v>
      </c>
      <c r="S114" s="45">
        <f t="shared" si="6"/>
        <v>99.25</v>
      </c>
      <c r="T114" s="910"/>
      <c r="U114" s="49">
        <f t="shared" si="7"/>
        <v>754.30000000000007</v>
      </c>
      <c r="V114" s="913"/>
      <c r="W114" s="151">
        <f t="shared" si="9"/>
        <v>853.55000000000007</v>
      </c>
      <c r="X114" s="908"/>
    </row>
    <row r="115" spans="1:24" ht="32.25" thickBot="1" x14ac:dyDescent="0.3">
      <c r="A115" s="928"/>
      <c r="B115" s="930"/>
      <c r="C115" s="337" t="s">
        <v>1935</v>
      </c>
      <c r="D115" s="167"/>
      <c r="E115" s="167"/>
      <c r="F115" s="178" t="s">
        <v>37</v>
      </c>
      <c r="G115" s="270"/>
      <c r="H115" s="270"/>
      <c r="I115" s="270"/>
      <c r="J115" s="270"/>
      <c r="K115" s="275">
        <v>4</v>
      </c>
      <c r="L115" s="270"/>
      <c r="M115" s="270"/>
      <c r="N115" s="270"/>
      <c r="O115" s="270"/>
      <c r="P115" s="276">
        <v>19</v>
      </c>
      <c r="Q115" s="154">
        <f t="shared" ref="Q115:Q178" si="14">K115+P115</f>
        <v>23</v>
      </c>
      <c r="R115" s="274">
        <v>15</v>
      </c>
      <c r="S115" s="45">
        <f t="shared" si="6"/>
        <v>60</v>
      </c>
      <c r="T115" s="910"/>
      <c r="U115" s="49">
        <f t="shared" si="7"/>
        <v>285</v>
      </c>
      <c r="V115" s="913"/>
      <c r="W115" s="151">
        <f t="shared" si="9"/>
        <v>345</v>
      </c>
      <c r="X115" s="908"/>
    </row>
    <row r="116" spans="1:24" ht="40.5" customHeight="1" thickBot="1" x14ac:dyDescent="0.3">
      <c r="A116" s="928"/>
      <c r="B116" s="930"/>
      <c r="C116" s="337" t="s">
        <v>1936</v>
      </c>
      <c r="D116" s="167"/>
      <c r="E116" s="167"/>
      <c r="F116" s="178" t="s">
        <v>37</v>
      </c>
      <c r="G116" s="270"/>
      <c r="H116" s="270"/>
      <c r="I116" s="270"/>
      <c r="J116" s="270"/>
      <c r="K116" s="275">
        <v>5</v>
      </c>
      <c r="L116" s="270"/>
      <c r="M116" s="270"/>
      <c r="N116" s="270"/>
      <c r="O116" s="270"/>
      <c r="P116" s="276">
        <v>15</v>
      </c>
      <c r="Q116" s="154">
        <f t="shared" si="14"/>
        <v>20</v>
      </c>
      <c r="R116" s="274">
        <v>15.3</v>
      </c>
      <c r="S116" s="45">
        <f t="shared" si="6"/>
        <v>76.5</v>
      </c>
      <c r="T116" s="910"/>
      <c r="U116" s="49">
        <f t="shared" si="7"/>
        <v>229.5</v>
      </c>
      <c r="V116" s="913"/>
      <c r="W116" s="151">
        <f t="shared" si="9"/>
        <v>306</v>
      </c>
      <c r="X116" s="908"/>
    </row>
    <row r="117" spans="1:24" ht="32.25" thickBot="1" x14ac:dyDescent="0.3">
      <c r="A117" s="928"/>
      <c r="B117" s="930"/>
      <c r="C117" s="337" t="s">
        <v>1937</v>
      </c>
      <c r="D117" s="167"/>
      <c r="E117" s="167"/>
      <c r="F117" s="178" t="s">
        <v>37</v>
      </c>
      <c r="G117" s="270"/>
      <c r="H117" s="270"/>
      <c r="I117" s="270"/>
      <c r="J117" s="270"/>
      <c r="K117" s="275">
        <v>5</v>
      </c>
      <c r="L117" s="270"/>
      <c r="M117" s="270"/>
      <c r="N117" s="270"/>
      <c r="O117" s="270"/>
      <c r="P117" s="276">
        <v>15</v>
      </c>
      <c r="Q117" s="154">
        <f t="shared" si="14"/>
        <v>20</v>
      </c>
      <c r="R117" s="274">
        <v>34.9</v>
      </c>
      <c r="S117" s="45">
        <f t="shared" si="6"/>
        <v>174.5</v>
      </c>
      <c r="T117" s="910"/>
      <c r="U117" s="49">
        <f t="shared" si="7"/>
        <v>523.5</v>
      </c>
      <c r="V117" s="913"/>
      <c r="W117" s="151">
        <f t="shared" si="9"/>
        <v>698</v>
      </c>
      <c r="X117" s="908"/>
    </row>
    <row r="118" spans="1:24" ht="32.25" thickBot="1" x14ac:dyDescent="0.3">
      <c r="A118" s="928"/>
      <c r="B118" s="930"/>
      <c r="C118" s="337" t="s">
        <v>1938</v>
      </c>
      <c r="D118" s="167"/>
      <c r="E118" s="167"/>
      <c r="F118" s="178" t="s">
        <v>37</v>
      </c>
      <c r="G118" s="270"/>
      <c r="H118" s="270"/>
      <c r="I118" s="270"/>
      <c r="J118" s="270"/>
      <c r="K118" s="275">
        <v>5</v>
      </c>
      <c r="L118" s="270"/>
      <c r="M118" s="270"/>
      <c r="N118" s="270"/>
      <c r="O118" s="270"/>
      <c r="P118" s="276">
        <v>15</v>
      </c>
      <c r="Q118" s="154">
        <f t="shared" si="14"/>
        <v>20</v>
      </c>
      <c r="R118" s="274">
        <v>6.53</v>
      </c>
      <c r="S118" s="45">
        <f t="shared" si="6"/>
        <v>32.65</v>
      </c>
      <c r="T118" s="910"/>
      <c r="U118" s="49">
        <f t="shared" si="7"/>
        <v>97.95</v>
      </c>
      <c r="V118" s="913"/>
      <c r="W118" s="151">
        <f t="shared" si="9"/>
        <v>130.6</v>
      </c>
      <c r="X118" s="908"/>
    </row>
    <row r="119" spans="1:24" ht="32.25" thickBot="1" x14ac:dyDescent="0.3">
      <c r="A119" s="928"/>
      <c r="B119" s="930"/>
      <c r="C119" s="337" t="s">
        <v>1939</v>
      </c>
      <c r="D119" s="167"/>
      <c r="E119" s="167"/>
      <c r="F119" s="178" t="s">
        <v>37</v>
      </c>
      <c r="G119" s="270"/>
      <c r="H119" s="270"/>
      <c r="I119" s="270"/>
      <c r="J119" s="270"/>
      <c r="K119" s="275">
        <v>5</v>
      </c>
      <c r="L119" s="270"/>
      <c r="M119" s="270"/>
      <c r="N119" s="270"/>
      <c r="O119" s="270"/>
      <c r="P119" s="276">
        <v>30</v>
      </c>
      <c r="Q119" s="154">
        <f t="shared" si="14"/>
        <v>35</v>
      </c>
      <c r="R119" s="274">
        <v>20</v>
      </c>
      <c r="S119" s="45">
        <f t="shared" si="6"/>
        <v>100</v>
      </c>
      <c r="T119" s="910"/>
      <c r="U119" s="49">
        <f t="shared" si="7"/>
        <v>600</v>
      </c>
      <c r="V119" s="913"/>
      <c r="W119" s="151">
        <f t="shared" si="9"/>
        <v>700</v>
      </c>
      <c r="X119" s="908"/>
    </row>
    <row r="120" spans="1:24" ht="32.25" thickBot="1" x14ac:dyDescent="0.3">
      <c r="A120" s="928"/>
      <c r="B120" s="930"/>
      <c r="C120" s="337" t="s">
        <v>1940</v>
      </c>
      <c r="D120" s="167"/>
      <c r="E120" s="167"/>
      <c r="F120" s="178" t="s">
        <v>37</v>
      </c>
      <c r="G120" s="270"/>
      <c r="H120" s="270"/>
      <c r="I120" s="270"/>
      <c r="J120" s="270"/>
      <c r="K120" s="275">
        <v>4</v>
      </c>
      <c r="L120" s="270"/>
      <c r="M120" s="270"/>
      <c r="N120" s="270"/>
      <c r="O120" s="270"/>
      <c r="P120" s="276">
        <v>6</v>
      </c>
      <c r="Q120" s="154">
        <f>K120+P120</f>
        <v>10</v>
      </c>
      <c r="R120" s="274">
        <v>5</v>
      </c>
      <c r="S120" s="45">
        <f t="shared" si="6"/>
        <v>20</v>
      </c>
      <c r="T120" s="910"/>
      <c r="U120" s="49">
        <f t="shared" si="7"/>
        <v>30</v>
      </c>
      <c r="V120" s="913"/>
      <c r="W120" s="151">
        <f t="shared" si="9"/>
        <v>50</v>
      </c>
      <c r="X120" s="908"/>
    </row>
    <row r="121" spans="1:24" ht="32.25" thickBot="1" x14ac:dyDescent="0.3">
      <c r="A121" s="928"/>
      <c r="B121" s="930"/>
      <c r="C121" s="337" t="s">
        <v>1941</v>
      </c>
      <c r="D121" s="167"/>
      <c r="E121" s="167"/>
      <c r="F121" s="178" t="s">
        <v>37</v>
      </c>
      <c r="G121" s="270"/>
      <c r="H121" s="270"/>
      <c r="I121" s="270"/>
      <c r="J121" s="270"/>
      <c r="K121" s="275">
        <v>5</v>
      </c>
      <c r="L121" s="270"/>
      <c r="M121" s="270"/>
      <c r="N121" s="270"/>
      <c r="O121" s="270"/>
      <c r="P121" s="276">
        <v>25</v>
      </c>
      <c r="Q121" s="154">
        <f t="shared" si="14"/>
        <v>30</v>
      </c>
      <c r="R121" s="274">
        <v>3.5</v>
      </c>
      <c r="S121" s="45">
        <f t="shared" si="6"/>
        <v>17.5</v>
      </c>
      <c r="T121" s="910"/>
      <c r="U121" s="49">
        <f t="shared" si="7"/>
        <v>87.5</v>
      </c>
      <c r="V121" s="913"/>
      <c r="W121" s="151">
        <f t="shared" si="9"/>
        <v>105</v>
      </c>
      <c r="X121" s="908"/>
    </row>
    <row r="122" spans="1:24" ht="32.25" thickBot="1" x14ac:dyDescent="0.3">
      <c r="A122" s="928"/>
      <c r="B122" s="930"/>
      <c r="C122" s="337" t="s">
        <v>1942</v>
      </c>
      <c r="D122" s="167"/>
      <c r="E122" s="167"/>
      <c r="F122" s="178" t="s">
        <v>37</v>
      </c>
      <c r="G122" s="270"/>
      <c r="H122" s="270"/>
      <c r="I122" s="270"/>
      <c r="J122" s="270"/>
      <c r="K122" s="275">
        <v>5</v>
      </c>
      <c r="L122" s="270"/>
      <c r="M122" s="270"/>
      <c r="N122" s="270"/>
      <c r="O122" s="270"/>
      <c r="P122" s="276">
        <v>10</v>
      </c>
      <c r="Q122" s="154">
        <f t="shared" si="14"/>
        <v>15</v>
      </c>
      <c r="R122" s="274">
        <v>10</v>
      </c>
      <c r="S122" s="45">
        <f t="shared" si="6"/>
        <v>50</v>
      </c>
      <c r="T122" s="910"/>
      <c r="U122" s="49">
        <f t="shared" si="7"/>
        <v>100</v>
      </c>
      <c r="V122" s="913"/>
      <c r="W122" s="151">
        <f t="shared" si="9"/>
        <v>150</v>
      </c>
      <c r="X122" s="908"/>
    </row>
    <row r="123" spans="1:24" ht="32.25" thickBot="1" x14ac:dyDescent="0.3">
      <c r="A123" s="928"/>
      <c r="B123" s="930"/>
      <c r="C123" s="337" t="s">
        <v>1943</v>
      </c>
      <c r="D123" s="167"/>
      <c r="E123" s="167"/>
      <c r="F123" s="178" t="s">
        <v>37</v>
      </c>
      <c r="G123" s="270"/>
      <c r="H123" s="270"/>
      <c r="I123" s="270"/>
      <c r="J123" s="270"/>
      <c r="K123" s="275">
        <v>5</v>
      </c>
      <c r="L123" s="270"/>
      <c r="M123" s="270"/>
      <c r="N123" s="270"/>
      <c r="O123" s="270"/>
      <c r="P123" s="276">
        <v>15</v>
      </c>
      <c r="Q123" s="154">
        <f t="shared" si="14"/>
        <v>20</v>
      </c>
      <c r="R123" s="274">
        <v>45</v>
      </c>
      <c r="S123" s="45">
        <f t="shared" si="6"/>
        <v>225</v>
      </c>
      <c r="T123" s="910"/>
      <c r="U123" s="49">
        <f t="shared" si="7"/>
        <v>675</v>
      </c>
      <c r="V123" s="913"/>
      <c r="W123" s="151">
        <f t="shared" si="9"/>
        <v>900</v>
      </c>
      <c r="X123" s="908"/>
    </row>
    <row r="124" spans="1:24" ht="53.25" customHeight="1" thickBot="1" x14ac:dyDescent="0.3">
      <c r="A124" s="928"/>
      <c r="B124" s="930"/>
      <c r="C124" s="337" t="s">
        <v>1944</v>
      </c>
      <c r="D124" s="167"/>
      <c r="E124" s="167"/>
      <c r="F124" s="178" t="s">
        <v>37</v>
      </c>
      <c r="G124" s="270"/>
      <c r="H124" s="270"/>
      <c r="I124" s="270"/>
      <c r="J124" s="270"/>
      <c r="K124" s="275">
        <v>5</v>
      </c>
      <c r="L124" s="270"/>
      <c r="M124" s="270"/>
      <c r="N124" s="270"/>
      <c r="O124" s="270"/>
      <c r="P124" s="276">
        <v>15</v>
      </c>
      <c r="Q124" s="154">
        <f t="shared" si="14"/>
        <v>20</v>
      </c>
      <c r="R124" s="274">
        <v>200</v>
      </c>
      <c r="S124" s="45">
        <f t="shared" si="6"/>
        <v>1000</v>
      </c>
      <c r="T124" s="910"/>
      <c r="U124" s="49">
        <f t="shared" si="7"/>
        <v>3000</v>
      </c>
      <c r="V124" s="913"/>
      <c r="W124" s="151">
        <f t="shared" si="9"/>
        <v>4000</v>
      </c>
      <c r="X124" s="908"/>
    </row>
    <row r="125" spans="1:24" ht="50.25" customHeight="1" thickBot="1" x14ac:dyDescent="0.3">
      <c r="A125" s="928"/>
      <c r="B125" s="930"/>
      <c r="C125" s="337" t="s">
        <v>1945</v>
      </c>
      <c r="D125" s="167"/>
      <c r="E125" s="167"/>
      <c r="F125" s="178" t="s">
        <v>37</v>
      </c>
      <c r="G125" s="270"/>
      <c r="H125" s="270"/>
      <c r="I125" s="270"/>
      <c r="J125" s="270"/>
      <c r="K125" s="275">
        <v>5</v>
      </c>
      <c r="L125" s="270"/>
      <c r="M125" s="270"/>
      <c r="N125" s="270"/>
      <c r="O125" s="270"/>
      <c r="P125" s="276">
        <v>15</v>
      </c>
      <c r="Q125" s="154">
        <f t="shared" si="14"/>
        <v>20</v>
      </c>
      <c r="R125" s="274">
        <v>97.5</v>
      </c>
      <c r="S125" s="45">
        <f t="shared" si="6"/>
        <v>487.5</v>
      </c>
      <c r="T125" s="910"/>
      <c r="U125" s="49">
        <f t="shared" si="7"/>
        <v>1462.5</v>
      </c>
      <c r="V125" s="913"/>
      <c r="W125" s="151">
        <f t="shared" si="9"/>
        <v>1950</v>
      </c>
      <c r="X125" s="908"/>
    </row>
    <row r="126" spans="1:24" ht="32.25" thickBot="1" x14ac:dyDescent="0.3">
      <c r="A126" s="928"/>
      <c r="B126" s="930"/>
      <c r="C126" s="337" t="s">
        <v>1946</v>
      </c>
      <c r="D126" s="167"/>
      <c r="E126" s="167"/>
      <c r="F126" s="178" t="s">
        <v>37</v>
      </c>
      <c r="G126" s="270"/>
      <c r="H126" s="270"/>
      <c r="I126" s="270"/>
      <c r="J126" s="270"/>
      <c r="K126" s="275">
        <v>5</v>
      </c>
      <c r="L126" s="270"/>
      <c r="M126" s="270"/>
      <c r="N126" s="270"/>
      <c r="O126" s="270"/>
      <c r="P126" s="276">
        <v>15</v>
      </c>
      <c r="Q126" s="154">
        <f t="shared" si="14"/>
        <v>20</v>
      </c>
      <c r="R126" s="274">
        <v>97.5</v>
      </c>
      <c r="S126" s="45">
        <f t="shared" si="6"/>
        <v>487.5</v>
      </c>
      <c r="T126" s="910"/>
      <c r="U126" s="49">
        <f t="shared" si="7"/>
        <v>1462.5</v>
      </c>
      <c r="V126" s="913"/>
      <c r="W126" s="151">
        <f t="shared" si="9"/>
        <v>1950</v>
      </c>
      <c r="X126" s="908"/>
    </row>
    <row r="127" spans="1:24" ht="48" thickBot="1" x14ac:dyDescent="0.3">
      <c r="A127" s="928"/>
      <c r="B127" s="930"/>
      <c r="C127" s="337" t="s">
        <v>1947</v>
      </c>
      <c r="D127" s="167"/>
      <c r="E127" s="167"/>
      <c r="F127" s="178" t="s">
        <v>37</v>
      </c>
      <c r="G127" s="270"/>
      <c r="H127" s="270"/>
      <c r="I127" s="270"/>
      <c r="J127" s="270"/>
      <c r="K127" s="275">
        <v>5</v>
      </c>
      <c r="L127" s="270"/>
      <c r="M127" s="270"/>
      <c r="N127" s="270"/>
      <c r="O127" s="270"/>
      <c r="P127" s="276">
        <v>22</v>
      </c>
      <c r="Q127" s="154">
        <f t="shared" si="14"/>
        <v>27</v>
      </c>
      <c r="R127" s="274">
        <v>14</v>
      </c>
      <c r="S127" s="45">
        <f t="shared" si="6"/>
        <v>70</v>
      </c>
      <c r="T127" s="910"/>
      <c r="U127" s="49">
        <f t="shared" si="7"/>
        <v>308</v>
      </c>
      <c r="V127" s="913"/>
      <c r="W127" s="151">
        <f t="shared" si="9"/>
        <v>378</v>
      </c>
      <c r="X127" s="908"/>
    </row>
    <row r="128" spans="1:24" ht="16.5" thickBot="1" x14ac:dyDescent="0.3">
      <c r="A128" s="928"/>
      <c r="B128" s="930"/>
      <c r="C128" s="337" t="s">
        <v>1948</v>
      </c>
      <c r="D128" s="167"/>
      <c r="E128" s="167"/>
      <c r="F128" s="178" t="s">
        <v>37</v>
      </c>
      <c r="G128" s="270"/>
      <c r="H128" s="270"/>
      <c r="I128" s="270"/>
      <c r="J128" s="270"/>
      <c r="K128" s="275">
        <v>5</v>
      </c>
      <c r="L128" s="270"/>
      <c r="M128" s="270"/>
      <c r="N128" s="270"/>
      <c r="O128" s="270"/>
      <c r="P128" s="276">
        <v>22</v>
      </c>
      <c r="Q128" s="154">
        <f t="shared" si="14"/>
        <v>27</v>
      </c>
      <c r="R128" s="274">
        <v>15</v>
      </c>
      <c r="S128" s="45">
        <f t="shared" si="6"/>
        <v>75</v>
      </c>
      <c r="T128" s="910"/>
      <c r="U128" s="49">
        <f t="shared" si="7"/>
        <v>330</v>
      </c>
      <c r="V128" s="913"/>
      <c r="W128" s="151">
        <f t="shared" si="9"/>
        <v>405</v>
      </c>
      <c r="X128" s="908"/>
    </row>
    <row r="129" spans="1:25" ht="32.25" thickBot="1" x14ac:dyDescent="0.3">
      <c r="A129" s="928"/>
      <c r="B129" s="930"/>
      <c r="C129" s="337" t="s">
        <v>1949</v>
      </c>
      <c r="D129" s="167"/>
      <c r="E129" s="167"/>
      <c r="F129" s="178" t="s">
        <v>37</v>
      </c>
      <c r="G129" s="270"/>
      <c r="H129" s="270"/>
      <c r="I129" s="270"/>
      <c r="J129" s="270"/>
      <c r="K129" s="275">
        <v>5</v>
      </c>
      <c r="L129" s="270"/>
      <c r="M129" s="270"/>
      <c r="N129" s="270"/>
      <c r="O129" s="270"/>
      <c r="P129" s="276">
        <v>15</v>
      </c>
      <c r="Q129" s="154">
        <f t="shared" si="14"/>
        <v>20</v>
      </c>
      <c r="R129" s="274">
        <v>20</v>
      </c>
      <c r="S129" s="45">
        <f t="shared" si="6"/>
        <v>100</v>
      </c>
      <c r="T129" s="910"/>
      <c r="U129" s="49">
        <f t="shared" si="7"/>
        <v>300</v>
      </c>
      <c r="V129" s="913"/>
      <c r="W129" s="151">
        <f t="shared" si="9"/>
        <v>400</v>
      </c>
      <c r="X129" s="908"/>
    </row>
    <row r="130" spans="1:25" s="90" customFormat="1" ht="32.25" thickBot="1" x14ac:dyDescent="0.3">
      <c r="A130" s="928"/>
      <c r="B130" s="930"/>
      <c r="C130" s="337" t="s">
        <v>1950</v>
      </c>
      <c r="D130" s="167"/>
      <c r="E130" s="167"/>
      <c r="F130" s="178" t="s">
        <v>37</v>
      </c>
      <c r="G130" s="270"/>
      <c r="H130" s="270"/>
      <c r="I130" s="270"/>
      <c r="J130" s="270"/>
      <c r="K130" s="275">
        <v>5</v>
      </c>
      <c r="L130" s="270"/>
      <c r="M130" s="270"/>
      <c r="N130" s="270"/>
      <c r="O130" s="270"/>
      <c r="P130" s="276">
        <v>15</v>
      </c>
      <c r="Q130" s="154">
        <f t="shared" si="14"/>
        <v>20</v>
      </c>
      <c r="R130" s="274">
        <v>20</v>
      </c>
      <c r="S130" s="45">
        <f t="shared" si="6"/>
        <v>100</v>
      </c>
      <c r="T130" s="910"/>
      <c r="U130" s="49">
        <f t="shared" si="7"/>
        <v>300</v>
      </c>
      <c r="V130" s="913"/>
      <c r="W130" s="151">
        <f t="shared" si="9"/>
        <v>400</v>
      </c>
      <c r="X130" s="908"/>
      <c r="Y130" s="150"/>
    </row>
    <row r="131" spans="1:25" s="90" customFormat="1" ht="32.25" thickBot="1" x14ac:dyDescent="0.3">
      <c r="A131" s="928"/>
      <c r="B131" s="930"/>
      <c r="C131" s="337" t="s">
        <v>1951</v>
      </c>
      <c r="D131" s="167"/>
      <c r="E131" s="167"/>
      <c r="F131" s="178" t="s">
        <v>37</v>
      </c>
      <c r="G131" s="270"/>
      <c r="H131" s="270"/>
      <c r="I131" s="270"/>
      <c r="J131" s="270"/>
      <c r="K131" s="275">
        <v>5</v>
      </c>
      <c r="L131" s="270"/>
      <c r="M131" s="270"/>
      <c r="N131" s="270"/>
      <c r="O131" s="270"/>
      <c r="P131" s="276">
        <v>15</v>
      </c>
      <c r="Q131" s="154">
        <f t="shared" si="14"/>
        <v>20</v>
      </c>
      <c r="R131" s="274">
        <v>10</v>
      </c>
      <c r="S131" s="45">
        <f t="shared" si="6"/>
        <v>50</v>
      </c>
      <c r="T131" s="910"/>
      <c r="U131" s="49">
        <f t="shared" si="7"/>
        <v>150</v>
      </c>
      <c r="V131" s="913"/>
      <c r="W131" s="151">
        <f t="shared" si="9"/>
        <v>200</v>
      </c>
      <c r="X131" s="908"/>
      <c r="Y131" s="150"/>
    </row>
    <row r="132" spans="1:25" s="90" customFormat="1" ht="32.25" thickBot="1" x14ac:dyDescent="0.3">
      <c r="A132" s="928"/>
      <c r="B132" s="930"/>
      <c r="C132" s="337" t="s">
        <v>1952</v>
      </c>
      <c r="D132" s="167"/>
      <c r="E132" s="167"/>
      <c r="F132" s="178" t="s">
        <v>37</v>
      </c>
      <c r="G132" s="270"/>
      <c r="H132" s="270"/>
      <c r="I132" s="270"/>
      <c r="J132" s="270"/>
      <c r="K132" s="275">
        <v>5</v>
      </c>
      <c r="L132" s="270"/>
      <c r="M132" s="270"/>
      <c r="N132" s="270"/>
      <c r="O132" s="270"/>
      <c r="P132" s="276">
        <v>15</v>
      </c>
      <c r="Q132" s="154">
        <f t="shared" si="14"/>
        <v>20</v>
      </c>
      <c r="R132" s="274">
        <v>10</v>
      </c>
      <c r="S132" s="45">
        <f t="shared" si="6"/>
        <v>50</v>
      </c>
      <c r="T132" s="910"/>
      <c r="U132" s="49">
        <f t="shared" si="7"/>
        <v>150</v>
      </c>
      <c r="V132" s="913"/>
      <c r="W132" s="151">
        <f t="shared" si="9"/>
        <v>200</v>
      </c>
      <c r="X132" s="908"/>
      <c r="Y132" s="150"/>
    </row>
    <row r="133" spans="1:25" ht="32.25" thickBot="1" x14ac:dyDescent="0.3">
      <c r="A133" s="928"/>
      <c r="B133" s="930"/>
      <c r="C133" s="337" t="s">
        <v>1953</v>
      </c>
      <c r="D133" s="167"/>
      <c r="E133" s="167"/>
      <c r="F133" s="178" t="s">
        <v>37</v>
      </c>
      <c r="G133" s="270"/>
      <c r="H133" s="270"/>
      <c r="I133" s="270"/>
      <c r="J133" s="270"/>
      <c r="K133" s="275">
        <v>5</v>
      </c>
      <c r="L133" s="270"/>
      <c r="M133" s="270"/>
      <c r="N133" s="270"/>
      <c r="O133" s="270"/>
      <c r="P133" s="276">
        <v>15</v>
      </c>
      <c r="Q133" s="154">
        <f t="shared" si="14"/>
        <v>20</v>
      </c>
      <c r="R133" s="274">
        <v>10</v>
      </c>
      <c r="S133" s="45">
        <f t="shared" ref="S133:S196" si="15">R133*K133</f>
        <v>50</v>
      </c>
      <c r="T133" s="910"/>
      <c r="U133" s="49">
        <f t="shared" ref="U133:U196" si="16">R133*P133</f>
        <v>150</v>
      </c>
      <c r="V133" s="913"/>
      <c r="W133" s="151">
        <f t="shared" si="9"/>
        <v>200</v>
      </c>
      <c r="X133" s="908"/>
    </row>
    <row r="134" spans="1:25" ht="32.25" thickBot="1" x14ac:dyDescent="0.3">
      <c r="A134" s="928"/>
      <c r="B134" s="930"/>
      <c r="C134" s="337" t="s">
        <v>1954</v>
      </c>
      <c r="D134" s="167"/>
      <c r="E134" s="167"/>
      <c r="F134" s="178" t="s">
        <v>37</v>
      </c>
      <c r="G134" s="270"/>
      <c r="H134" s="270"/>
      <c r="I134" s="270"/>
      <c r="J134" s="270"/>
      <c r="K134" s="275">
        <v>5</v>
      </c>
      <c r="L134" s="270"/>
      <c r="M134" s="270"/>
      <c r="N134" s="270"/>
      <c r="O134" s="270"/>
      <c r="P134" s="276">
        <v>15</v>
      </c>
      <c r="Q134" s="154">
        <f t="shared" si="14"/>
        <v>20</v>
      </c>
      <c r="R134" s="274">
        <v>10</v>
      </c>
      <c r="S134" s="45">
        <f t="shared" si="15"/>
        <v>50</v>
      </c>
      <c r="T134" s="910"/>
      <c r="U134" s="49">
        <f t="shared" si="16"/>
        <v>150</v>
      </c>
      <c r="V134" s="913"/>
      <c r="W134" s="151">
        <f t="shared" si="9"/>
        <v>200</v>
      </c>
      <c r="X134" s="908"/>
    </row>
    <row r="135" spans="1:25" ht="32.25" thickBot="1" x14ac:dyDescent="0.3">
      <c r="A135" s="928"/>
      <c r="B135" s="930"/>
      <c r="C135" s="337" t="s">
        <v>1955</v>
      </c>
      <c r="D135" s="167"/>
      <c r="E135" s="167"/>
      <c r="F135" s="178" t="s">
        <v>37</v>
      </c>
      <c r="G135" s="270"/>
      <c r="H135" s="270"/>
      <c r="I135" s="270"/>
      <c r="J135" s="270"/>
      <c r="K135" s="275">
        <v>5</v>
      </c>
      <c r="L135" s="270"/>
      <c r="M135" s="270"/>
      <c r="N135" s="270"/>
      <c r="O135" s="270"/>
      <c r="P135" s="276">
        <v>15</v>
      </c>
      <c r="Q135" s="154">
        <f t="shared" si="14"/>
        <v>20</v>
      </c>
      <c r="R135" s="274">
        <v>10</v>
      </c>
      <c r="S135" s="45">
        <f t="shared" si="15"/>
        <v>50</v>
      </c>
      <c r="T135" s="910"/>
      <c r="U135" s="49">
        <f t="shared" si="16"/>
        <v>150</v>
      </c>
      <c r="V135" s="913"/>
      <c r="W135" s="151">
        <f t="shared" si="9"/>
        <v>200</v>
      </c>
      <c r="X135" s="908"/>
    </row>
    <row r="136" spans="1:25" ht="32.25" thickBot="1" x14ac:dyDescent="0.3">
      <c r="A136" s="928"/>
      <c r="B136" s="930"/>
      <c r="C136" s="337" t="s">
        <v>1956</v>
      </c>
      <c r="D136" s="167"/>
      <c r="E136" s="167"/>
      <c r="F136" s="178" t="s">
        <v>37</v>
      </c>
      <c r="G136" s="270"/>
      <c r="H136" s="270"/>
      <c r="I136" s="270"/>
      <c r="J136" s="270"/>
      <c r="K136" s="275">
        <v>5</v>
      </c>
      <c r="L136" s="270"/>
      <c r="M136" s="270"/>
      <c r="N136" s="270"/>
      <c r="O136" s="270"/>
      <c r="P136" s="276">
        <v>22</v>
      </c>
      <c r="Q136" s="154">
        <f t="shared" si="14"/>
        <v>27</v>
      </c>
      <c r="R136" s="274">
        <v>15</v>
      </c>
      <c r="S136" s="45">
        <f t="shared" si="15"/>
        <v>75</v>
      </c>
      <c r="T136" s="910"/>
      <c r="U136" s="49">
        <f t="shared" si="16"/>
        <v>330</v>
      </c>
      <c r="V136" s="913"/>
      <c r="W136" s="151">
        <f t="shared" si="9"/>
        <v>405</v>
      </c>
      <c r="X136" s="908"/>
    </row>
    <row r="137" spans="1:25" ht="32.25" thickBot="1" x14ac:dyDescent="0.3">
      <c r="A137" s="928"/>
      <c r="B137" s="930"/>
      <c r="C137" s="337" t="s">
        <v>1957</v>
      </c>
      <c r="D137" s="167"/>
      <c r="E137" s="167"/>
      <c r="F137" s="178" t="s">
        <v>37</v>
      </c>
      <c r="G137" s="270"/>
      <c r="H137" s="270"/>
      <c r="I137" s="270"/>
      <c r="J137" s="270"/>
      <c r="K137" s="275">
        <v>5</v>
      </c>
      <c r="L137" s="270"/>
      <c r="M137" s="270"/>
      <c r="N137" s="270"/>
      <c r="O137" s="270"/>
      <c r="P137" s="276">
        <v>15</v>
      </c>
      <c r="Q137" s="154">
        <f t="shared" si="14"/>
        <v>20</v>
      </c>
      <c r="R137" s="274">
        <v>15</v>
      </c>
      <c r="S137" s="45">
        <f t="shared" si="15"/>
        <v>75</v>
      </c>
      <c r="T137" s="910"/>
      <c r="U137" s="49">
        <f t="shared" si="16"/>
        <v>225</v>
      </c>
      <c r="V137" s="913"/>
      <c r="W137" s="151">
        <f t="shared" si="9"/>
        <v>300</v>
      </c>
      <c r="X137" s="908"/>
    </row>
    <row r="138" spans="1:25" ht="32.25" thickBot="1" x14ac:dyDescent="0.3">
      <c r="A138" s="928"/>
      <c r="B138" s="930"/>
      <c r="C138" s="337" t="s">
        <v>1958</v>
      </c>
      <c r="D138" s="167"/>
      <c r="E138" s="167"/>
      <c r="F138" s="178" t="s">
        <v>37</v>
      </c>
      <c r="G138" s="270"/>
      <c r="H138" s="270"/>
      <c r="I138" s="270"/>
      <c r="J138" s="270"/>
      <c r="K138" s="275">
        <v>5</v>
      </c>
      <c r="L138" s="270"/>
      <c r="M138" s="270"/>
      <c r="N138" s="270"/>
      <c r="O138" s="270"/>
      <c r="P138" s="276">
        <v>15</v>
      </c>
      <c r="Q138" s="154">
        <f t="shared" si="14"/>
        <v>20</v>
      </c>
      <c r="R138" s="274">
        <v>15</v>
      </c>
      <c r="S138" s="45">
        <f t="shared" si="15"/>
        <v>75</v>
      </c>
      <c r="T138" s="910"/>
      <c r="U138" s="49">
        <f t="shared" si="16"/>
        <v>225</v>
      </c>
      <c r="V138" s="913"/>
      <c r="W138" s="151">
        <f t="shared" si="9"/>
        <v>300</v>
      </c>
      <c r="X138" s="908"/>
    </row>
    <row r="139" spans="1:25" ht="32.25" thickBot="1" x14ac:dyDescent="0.3">
      <c r="A139" s="928"/>
      <c r="B139" s="930"/>
      <c r="C139" s="337" t="s">
        <v>1959</v>
      </c>
      <c r="D139" s="167"/>
      <c r="E139" s="167"/>
      <c r="F139" s="178" t="s">
        <v>37</v>
      </c>
      <c r="G139" s="270"/>
      <c r="H139" s="270"/>
      <c r="I139" s="270"/>
      <c r="J139" s="270"/>
      <c r="K139" s="275">
        <v>10</v>
      </c>
      <c r="L139" s="270"/>
      <c r="M139" s="270"/>
      <c r="N139" s="270"/>
      <c r="O139" s="270"/>
      <c r="P139" s="276">
        <v>45</v>
      </c>
      <c r="Q139" s="154">
        <f t="shared" si="14"/>
        <v>55</v>
      </c>
      <c r="R139" s="274">
        <v>36</v>
      </c>
      <c r="S139" s="45">
        <f t="shared" si="15"/>
        <v>360</v>
      </c>
      <c r="T139" s="910"/>
      <c r="U139" s="49">
        <f t="shared" si="16"/>
        <v>1620</v>
      </c>
      <c r="V139" s="913"/>
      <c r="W139" s="151">
        <f t="shared" si="9"/>
        <v>1980</v>
      </c>
      <c r="X139" s="908"/>
    </row>
    <row r="140" spans="1:25" ht="32.25" thickBot="1" x14ac:dyDescent="0.3">
      <c r="A140" s="928"/>
      <c r="B140" s="930"/>
      <c r="C140" s="337" t="s">
        <v>1960</v>
      </c>
      <c r="D140" s="167"/>
      <c r="E140" s="167"/>
      <c r="F140" s="178" t="s">
        <v>37</v>
      </c>
      <c r="G140" s="270"/>
      <c r="H140" s="270"/>
      <c r="I140" s="270"/>
      <c r="J140" s="270"/>
      <c r="K140" s="275">
        <v>5</v>
      </c>
      <c r="L140" s="270"/>
      <c r="M140" s="270"/>
      <c r="N140" s="270"/>
      <c r="O140" s="270"/>
      <c r="P140" s="276">
        <v>20</v>
      </c>
      <c r="Q140" s="154">
        <f t="shared" si="14"/>
        <v>25</v>
      </c>
      <c r="R140" s="274">
        <v>68</v>
      </c>
      <c r="S140" s="45">
        <f t="shared" si="15"/>
        <v>340</v>
      </c>
      <c r="T140" s="910"/>
      <c r="U140" s="49">
        <f t="shared" si="16"/>
        <v>1360</v>
      </c>
      <c r="V140" s="913"/>
      <c r="W140" s="151">
        <f t="shared" si="9"/>
        <v>1700</v>
      </c>
      <c r="X140" s="908"/>
    </row>
    <row r="141" spans="1:25" ht="32.25" thickBot="1" x14ac:dyDescent="0.3">
      <c r="A141" s="928"/>
      <c r="B141" s="930"/>
      <c r="C141" s="337" t="s">
        <v>1961</v>
      </c>
      <c r="D141" s="167"/>
      <c r="E141" s="167"/>
      <c r="F141" s="178" t="s">
        <v>37</v>
      </c>
      <c r="G141" s="270"/>
      <c r="H141" s="270"/>
      <c r="I141" s="270"/>
      <c r="J141" s="270"/>
      <c r="K141" s="275">
        <v>1</v>
      </c>
      <c r="L141" s="270"/>
      <c r="M141" s="270"/>
      <c r="N141" s="270"/>
      <c r="O141" s="270"/>
      <c r="P141" s="276">
        <v>0</v>
      </c>
      <c r="Q141" s="154">
        <f t="shared" si="14"/>
        <v>1</v>
      </c>
      <c r="R141" s="274">
        <v>115.7</v>
      </c>
      <c r="S141" s="45">
        <f t="shared" si="15"/>
        <v>115.7</v>
      </c>
      <c r="T141" s="910"/>
      <c r="U141" s="49">
        <f t="shared" si="16"/>
        <v>0</v>
      </c>
      <c r="V141" s="913"/>
      <c r="W141" s="151">
        <f t="shared" si="9"/>
        <v>115.7</v>
      </c>
      <c r="X141" s="908"/>
    </row>
    <row r="142" spans="1:25" ht="48" thickBot="1" x14ac:dyDescent="0.3">
      <c r="A142" s="928"/>
      <c r="B142" s="930"/>
      <c r="C142" s="337" t="s">
        <v>1962</v>
      </c>
      <c r="D142" s="167"/>
      <c r="E142" s="167"/>
      <c r="F142" s="178" t="s">
        <v>37</v>
      </c>
      <c r="G142" s="270"/>
      <c r="H142" s="270"/>
      <c r="I142" s="270"/>
      <c r="J142" s="270"/>
      <c r="K142" s="275">
        <v>5</v>
      </c>
      <c r="L142" s="270"/>
      <c r="M142" s="270"/>
      <c r="N142" s="270"/>
      <c r="O142" s="270"/>
      <c r="P142" s="276">
        <v>22</v>
      </c>
      <c r="Q142" s="154">
        <f t="shared" si="14"/>
        <v>27</v>
      </c>
      <c r="R142" s="274">
        <v>39.9</v>
      </c>
      <c r="S142" s="45">
        <f t="shared" si="15"/>
        <v>199.5</v>
      </c>
      <c r="T142" s="910"/>
      <c r="U142" s="49">
        <f t="shared" si="16"/>
        <v>877.8</v>
      </c>
      <c r="V142" s="913"/>
      <c r="W142" s="151">
        <f t="shared" si="9"/>
        <v>1077.3</v>
      </c>
      <c r="X142" s="908"/>
    </row>
    <row r="143" spans="1:25" s="90" customFormat="1" ht="32.25" thickBot="1" x14ac:dyDescent="0.3">
      <c r="A143" s="928"/>
      <c r="B143" s="930"/>
      <c r="C143" s="337" t="s">
        <v>1963</v>
      </c>
      <c r="D143" s="167"/>
      <c r="E143" s="167"/>
      <c r="F143" s="931" t="s">
        <v>37</v>
      </c>
      <c r="G143" s="270"/>
      <c r="H143" s="270"/>
      <c r="I143" s="270"/>
      <c r="J143" s="270"/>
      <c r="K143" s="275">
        <v>0</v>
      </c>
      <c r="L143" s="270"/>
      <c r="M143" s="270"/>
      <c r="N143" s="270"/>
      <c r="O143" s="270"/>
      <c r="P143" s="276">
        <v>1</v>
      </c>
      <c r="Q143" s="154">
        <f t="shared" si="14"/>
        <v>1</v>
      </c>
      <c r="R143" s="274">
        <v>43</v>
      </c>
      <c r="S143" s="45">
        <f t="shared" si="15"/>
        <v>0</v>
      </c>
      <c r="T143" s="910"/>
      <c r="U143" s="49">
        <f t="shared" si="16"/>
        <v>43</v>
      </c>
      <c r="V143" s="913"/>
      <c r="W143" s="151">
        <f t="shared" ref="W143:W206" si="17">S143+U143</f>
        <v>43</v>
      </c>
      <c r="X143" s="908"/>
      <c r="Y143" s="150"/>
    </row>
    <row r="144" spans="1:25" s="90" customFormat="1" ht="32.25" thickBot="1" x14ac:dyDescent="0.3">
      <c r="A144" s="928"/>
      <c r="B144" s="930"/>
      <c r="C144" s="337" t="s">
        <v>1964</v>
      </c>
      <c r="D144" s="167"/>
      <c r="E144" s="167"/>
      <c r="F144" s="931"/>
      <c r="G144" s="270"/>
      <c r="H144" s="270"/>
      <c r="I144" s="270"/>
      <c r="J144" s="270"/>
      <c r="K144" s="275">
        <v>1</v>
      </c>
      <c r="L144" s="270"/>
      <c r="M144" s="270"/>
      <c r="N144" s="270"/>
      <c r="O144" s="270"/>
      <c r="P144" s="276">
        <v>0</v>
      </c>
      <c r="Q144" s="154">
        <f t="shared" si="14"/>
        <v>1</v>
      </c>
      <c r="R144" s="274">
        <v>1.59</v>
      </c>
      <c r="S144" s="45">
        <f t="shared" si="15"/>
        <v>1.59</v>
      </c>
      <c r="T144" s="910"/>
      <c r="U144" s="49">
        <f t="shared" si="16"/>
        <v>0</v>
      </c>
      <c r="V144" s="913"/>
      <c r="W144" s="151">
        <f t="shared" si="17"/>
        <v>1.59</v>
      </c>
      <c r="X144" s="908"/>
      <c r="Y144" s="150"/>
    </row>
    <row r="145" spans="1:25" s="90" customFormat="1" ht="47.25" x14ac:dyDescent="0.25">
      <c r="A145" s="928"/>
      <c r="B145" s="930"/>
      <c r="C145" s="343" t="s">
        <v>1979</v>
      </c>
      <c r="D145" s="167"/>
      <c r="E145" s="167"/>
      <c r="F145" s="338" t="s">
        <v>37</v>
      </c>
      <c r="G145" s="87"/>
      <c r="H145" s="87"/>
      <c r="I145" s="270"/>
      <c r="J145" s="270"/>
      <c r="K145" s="275">
        <v>12</v>
      </c>
      <c r="L145" s="270"/>
      <c r="M145" s="270"/>
      <c r="N145" s="270"/>
      <c r="O145" s="270"/>
      <c r="P145" s="276">
        <v>38</v>
      </c>
      <c r="Q145" s="154">
        <f t="shared" si="14"/>
        <v>50</v>
      </c>
      <c r="R145" s="274">
        <v>1.08</v>
      </c>
      <c r="S145" s="146">
        <f t="shared" si="15"/>
        <v>12.96</v>
      </c>
      <c r="T145" s="910"/>
      <c r="U145" s="147">
        <f t="shared" si="16"/>
        <v>41.040000000000006</v>
      </c>
      <c r="V145" s="913"/>
      <c r="W145" s="148">
        <f t="shared" si="17"/>
        <v>54.000000000000007</v>
      </c>
      <c r="X145" s="908"/>
      <c r="Y145" s="150"/>
    </row>
    <row r="146" spans="1:25" ht="16.5" thickBot="1" x14ac:dyDescent="0.3">
      <c r="A146" s="928"/>
      <c r="B146" s="930"/>
      <c r="C146" s="344" t="s">
        <v>1965</v>
      </c>
      <c r="D146" s="268"/>
      <c r="E146" s="268"/>
      <c r="F146" s="178" t="s">
        <v>37</v>
      </c>
      <c r="G146" s="270"/>
      <c r="H146" s="270"/>
      <c r="I146" s="270"/>
      <c r="J146" s="270"/>
      <c r="K146" s="275">
        <v>5</v>
      </c>
      <c r="L146" s="270"/>
      <c r="M146" s="270"/>
      <c r="N146" s="270"/>
      <c r="O146" s="270"/>
      <c r="P146" s="276">
        <v>25</v>
      </c>
      <c r="Q146" s="154">
        <f t="shared" si="14"/>
        <v>30</v>
      </c>
      <c r="R146" s="274">
        <v>4.4800000000000004</v>
      </c>
      <c r="S146" s="45">
        <f t="shared" si="15"/>
        <v>22.400000000000002</v>
      </c>
      <c r="T146" s="910"/>
      <c r="U146" s="49">
        <f t="shared" si="16"/>
        <v>112.00000000000001</v>
      </c>
      <c r="V146" s="913"/>
      <c r="W146" s="151">
        <f t="shared" si="17"/>
        <v>134.4</v>
      </c>
      <c r="X146" s="908"/>
    </row>
    <row r="147" spans="1:25" ht="63.75" thickBot="1" x14ac:dyDescent="0.3">
      <c r="A147" s="928"/>
      <c r="B147" s="930"/>
      <c r="C147" s="337" t="s">
        <v>1966</v>
      </c>
      <c r="D147" s="167"/>
      <c r="E147" s="167"/>
      <c r="F147" s="178" t="s">
        <v>37</v>
      </c>
      <c r="G147" s="270"/>
      <c r="H147" s="270"/>
      <c r="I147" s="270"/>
      <c r="J147" s="270"/>
      <c r="K147" s="275">
        <v>1</v>
      </c>
      <c r="L147" s="270"/>
      <c r="M147" s="270"/>
      <c r="N147" s="270"/>
      <c r="O147" s="270"/>
      <c r="P147" s="276">
        <v>2</v>
      </c>
      <c r="Q147" s="154">
        <f t="shared" si="14"/>
        <v>3</v>
      </c>
      <c r="R147" s="274">
        <v>459.92</v>
      </c>
      <c r="S147" s="45">
        <f t="shared" si="15"/>
        <v>459.92</v>
      </c>
      <c r="T147" s="910"/>
      <c r="U147" s="49">
        <f t="shared" si="16"/>
        <v>919.84</v>
      </c>
      <c r="V147" s="913"/>
      <c r="W147" s="151">
        <f t="shared" si="17"/>
        <v>1379.76</v>
      </c>
      <c r="X147" s="908"/>
    </row>
    <row r="148" spans="1:25" ht="48" thickBot="1" x14ac:dyDescent="0.3">
      <c r="A148" s="928"/>
      <c r="B148" s="930"/>
      <c r="C148" s="337" t="s">
        <v>1967</v>
      </c>
      <c r="D148" s="167"/>
      <c r="E148" s="167"/>
      <c r="F148" s="178" t="s">
        <v>37</v>
      </c>
      <c r="G148" s="270"/>
      <c r="H148" s="270"/>
      <c r="I148" s="270"/>
      <c r="J148" s="270"/>
      <c r="K148" s="275">
        <v>0</v>
      </c>
      <c r="L148" s="270"/>
      <c r="M148" s="270"/>
      <c r="N148" s="270"/>
      <c r="O148" s="270"/>
      <c r="P148" s="276">
        <v>2</v>
      </c>
      <c r="Q148" s="154">
        <f t="shared" si="14"/>
        <v>2</v>
      </c>
      <c r="R148" s="274">
        <v>6700</v>
      </c>
      <c r="S148" s="45">
        <f t="shared" si="15"/>
        <v>0</v>
      </c>
      <c r="T148" s="910"/>
      <c r="U148" s="49">
        <f t="shared" si="16"/>
        <v>13400</v>
      </c>
      <c r="V148" s="913"/>
      <c r="W148" s="151">
        <f t="shared" si="17"/>
        <v>13400</v>
      </c>
      <c r="X148" s="908"/>
    </row>
    <row r="149" spans="1:25" ht="63.75" thickBot="1" x14ac:dyDescent="0.3">
      <c r="A149" s="928"/>
      <c r="B149" s="930"/>
      <c r="C149" s="337" t="s">
        <v>1968</v>
      </c>
      <c r="D149" s="167"/>
      <c r="E149" s="167"/>
      <c r="F149" s="178" t="s">
        <v>37</v>
      </c>
      <c r="G149" s="270"/>
      <c r="H149" s="270"/>
      <c r="I149" s="270"/>
      <c r="J149" s="270"/>
      <c r="K149" s="275">
        <v>0</v>
      </c>
      <c r="L149" s="270"/>
      <c r="M149" s="270"/>
      <c r="N149" s="270"/>
      <c r="O149" s="270"/>
      <c r="P149" s="276">
        <v>4</v>
      </c>
      <c r="Q149" s="154">
        <f t="shared" si="14"/>
        <v>4</v>
      </c>
      <c r="R149" s="274">
        <v>246.15</v>
      </c>
      <c r="S149" s="45">
        <f t="shared" si="15"/>
        <v>0</v>
      </c>
      <c r="T149" s="910"/>
      <c r="U149" s="49">
        <f t="shared" si="16"/>
        <v>984.6</v>
      </c>
      <c r="V149" s="913"/>
      <c r="W149" s="151">
        <f t="shared" si="17"/>
        <v>984.6</v>
      </c>
      <c r="X149" s="908"/>
    </row>
    <row r="150" spans="1:25" ht="63.75" thickBot="1" x14ac:dyDescent="0.3">
      <c r="A150" s="928"/>
      <c r="B150" s="930"/>
      <c r="C150" s="337" t="s">
        <v>1969</v>
      </c>
      <c r="D150" s="167"/>
      <c r="E150" s="167"/>
      <c r="F150" s="178" t="s">
        <v>37</v>
      </c>
      <c r="G150" s="270"/>
      <c r="H150" s="270"/>
      <c r="I150" s="270"/>
      <c r="J150" s="270"/>
      <c r="K150" s="275">
        <v>0</v>
      </c>
      <c r="L150" s="270"/>
      <c r="M150" s="270"/>
      <c r="N150" s="270"/>
      <c r="O150" s="270"/>
      <c r="P150" s="276">
        <v>1</v>
      </c>
      <c r="Q150" s="154">
        <f t="shared" si="14"/>
        <v>1</v>
      </c>
      <c r="R150" s="274">
        <v>2765.09</v>
      </c>
      <c r="S150" s="45">
        <f t="shared" si="15"/>
        <v>0</v>
      </c>
      <c r="T150" s="910"/>
      <c r="U150" s="49">
        <f t="shared" si="16"/>
        <v>2765.09</v>
      </c>
      <c r="V150" s="913"/>
      <c r="W150" s="151">
        <f t="shared" si="17"/>
        <v>2765.09</v>
      </c>
      <c r="X150" s="908"/>
    </row>
    <row r="151" spans="1:25" ht="63.75" thickBot="1" x14ac:dyDescent="0.3">
      <c r="A151" s="928"/>
      <c r="B151" s="930"/>
      <c r="C151" s="337" t="s">
        <v>1970</v>
      </c>
      <c r="D151" s="167"/>
      <c r="E151" s="167"/>
      <c r="F151" s="274" t="s">
        <v>37</v>
      </c>
      <c r="G151" s="270"/>
      <c r="H151" s="270"/>
      <c r="I151" s="270"/>
      <c r="J151" s="270"/>
      <c r="K151" s="275">
        <v>5</v>
      </c>
      <c r="L151" s="270"/>
      <c r="M151" s="270"/>
      <c r="N151" s="270"/>
      <c r="O151" s="270"/>
      <c r="P151" s="276">
        <v>30</v>
      </c>
      <c r="Q151" s="154">
        <f t="shared" si="14"/>
        <v>35</v>
      </c>
      <c r="R151" s="274">
        <v>8.31</v>
      </c>
      <c r="S151" s="45">
        <f t="shared" si="15"/>
        <v>41.550000000000004</v>
      </c>
      <c r="T151" s="910"/>
      <c r="U151" s="49">
        <f t="shared" si="16"/>
        <v>249.3</v>
      </c>
      <c r="V151" s="913"/>
      <c r="W151" s="151">
        <f t="shared" si="17"/>
        <v>290.85000000000002</v>
      </c>
      <c r="X151" s="908"/>
    </row>
    <row r="152" spans="1:25" ht="48" thickBot="1" x14ac:dyDescent="0.3">
      <c r="A152" s="928"/>
      <c r="B152" s="930"/>
      <c r="C152" s="337" t="s">
        <v>1971</v>
      </c>
      <c r="D152" s="167"/>
      <c r="E152" s="167"/>
      <c r="F152" s="274" t="s">
        <v>37</v>
      </c>
      <c r="G152" s="270"/>
      <c r="H152" s="270"/>
      <c r="I152" s="270"/>
      <c r="J152" s="270"/>
      <c r="K152" s="275">
        <v>0</v>
      </c>
      <c r="L152" s="270"/>
      <c r="M152" s="270"/>
      <c r="N152" s="270"/>
      <c r="O152" s="270"/>
      <c r="P152" s="276">
        <v>1</v>
      </c>
      <c r="Q152" s="154">
        <f t="shared" si="14"/>
        <v>1</v>
      </c>
      <c r="R152" s="274">
        <v>1962.12</v>
      </c>
      <c r="S152" s="45">
        <f t="shared" si="15"/>
        <v>0</v>
      </c>
      <c r="T152" s="910"/>
      <c r="U152" s="49">
        <f t="shared" si="16"/>
        <v>1962.12</v>
      </c>
      <c r="V152" s="913"/>
      <c r="W152" s="151">
        <f t="shared" si="17"/>
        <v>1962.12</v>
      </c>
      <c r="X152" s="908"/>
    </row>
    <row r="153" spans="1:25" ht="95.25" thickBot="1" x14ac:dyDescent="0.3">
      <c r="A153" s="928"/>
      <c r="B153" s="930"/>
      <c r="C153" s="337" t="s">
        <v>1972</v>
      </c>
      <c r="D153" s="167"/>
      <c r="E153" s="167"/>
      <c r="F153" s="274" t="s">
        <v>37</v>
      </c>
      <c r="G153" s="270"/>
      <c r="H153" s="270"/>
      <c r="I153" s="270"/>
      <c r="J153" s="270"/>
      <c r="K153" s="275">
        <v>1</v>
      </c>
      <c r="L153" s="270"/>
      <c r="M153" s="270"/>
      <c r="N153" s="270"/>
      <c r="O153" s="270"/>
      <c r="P153" s="276">
        <v>0</v>
      </c>
      <c r="Q153" s="154">
        <f t="shared" si="14"/>
        <v>1</v>
      </c>
      <c r="R153" s="274">
        <v>436.54</v>
      </c>
      <c r="S153" s="45">
        <f t="shared" si="15"/>
        <v>436.54</v>
      </c>
      <c r="T153" s="910"/>
      <c r="U153" s="49">
        <f t="shared" si="16"/>
        <v>0</v>
      </c>
      <c r="V153" s="913"/>
      <c r="W153" s="151">
        <f t="shared" si="17"/>
        <v>436.54</v>
      </c>
      <c r="X153" s="908"/>
    </row>
    <row r="154" spans="1:25" ht="79.5" thickBot="1" x14ac:dyDescent="0.3">
      <c r="A154" s="928"/>
      <c r="B154" s="930"/>
      <c r="C154" s="337" t="s">
        <v>1973</v>
      </c>
      <c r="D154" s="167"/>
      <c r="E154" s="167"/>
      <c r="F154" s="274" t="s">
        <v>37</v>
      </c>
      <c r="G154" s="270"/>
      <c r="H154" s="270"/>
      <c r="I154" s="270"/>
      <c r="J154" s="270"/>
      <c r="K154" s="275">
        <v>0</v>
      </c>
      <c r="L154" s="270"/>
      <c r="M154" s="270"/>
      <c r="N154" s="270"/>
      <c r="O154" s="270"/>
      <c r="P154" s="276">
        <v>1</v>
      </c>
      <c r="Q154" s="154">
        <f t="shared" si="14"/>
        <v>1</v>
      </c>
      <c r="R154" s="274">
        <v>464.98</v>
      </c>
      <c r="S154" s="45">
        <f t="shared" si="15"/>
        <v>0</v>
      </c>
      <c r="T154" s="910"/>
      <c r="U154" s="49">
        <f t="shared" si="16"/>
        <v>464.98</v>
      </c>
      <c r="V154" s="913"/>
      <c r="W154" s="151">
        <f t="shared" si="17"/>
        <v>464.98</v>
      </c>
      <c r="X154" s="908"/>
    </row>
    <row r="155" spans="1:25" s="90" customFormat="1" ht="48" thickBot="1" x14ac:dyDescent="0.3">
      <c r="A155" s="928"/>
      <c r="B155" s="930"/>
      <c r="C155" s="337" t="s">
        <v>1974</v>
      </c>
      <c r="D155" s="167"/>
      <c r="E155" s="167"/>
      <c r="F155" s="274" t="s">
        <v>37</v>
      </c>
      <c r="G155" s="270"/>
      <c r="H155" s="270"/>
      <c r="I155" s="270"/>
      <c r="J155" s="270"/>
      <c r="K155" s="275">
        <v>7</v>
      </c>
      <c r="L155" s="270"/>
      <c r="M155" s="270"/>
      <c r="N155" s="270"/>
      <c r="O155" s="270"/>
      <c r="P155" s="276">
        <v>0</v>
      </c>
      <c r="Q155" s="154">
        <f t="shared" si="14"/>
        <v>7</v>
      </c>
      <c r="R155" s="274">
        <v>440.77</v>
      </c>
      <c r="S155" s="45">
        <f t="shared" si="15"/>
        <v>3085.39</v>
      </c>
      <c r="T155" s="910"/>
      <c r="U155" s="49">
        <f t="shared" si="16"/>
        <v>0</v>
      </c>
      <c r="V155" s="913"/>
      <c r="W155" s="151">
        <f t="shared" si="17"/>
        <v>3085.39</v>
      </c>
      <c r="X155" s="908"/>
      <c r="Y155" s="150"/>
    </row>
    <row r="156" spans="1:25" s="90" customFormat="1" ht="47.25" x14ac:dyDescent="0.25">
      <c r="A156" s="928"/>
      <c r="B156" s="930"/>
      <c r="C156" s="345" t="s">
        <v>1978</v>
      </c>
      <c r="D156" s="268"/>
      <c r="E156" s="268"/>
      <c r="F156" s="274" t="s">
        <v>37</v>
      </c>
      <c r="G156" s="270"/>
      <c r="H156" s="270"/>
      <c r="I156" s="270"/>
      <c r="J156" s="270"/>
      <c r="K156" s="275">
        <v>1</v>
      </c>
      <c r="L156" s="270"/>
      <c r="M156" s="270"/>
      <c r="N156" s="270"/>
      <c r="O156" s="270"/>
      <c r="P156" s="276">
        <v>0</v>
      </c>
      <c r="Q156" s="154">
        <f t="shared" si="14"/>
        <v>1</v>
      </c>
      <c r="R156" s="274">
        <v>492.21</v>
      </c>
      <c r="S156" s="45">
        <f t="shared" si="15"/>
        <v>492.21</v>
      </c>
      <c r="T156" s="910"/>
      <c r="U156" s="49">
        <f t="shared" si="16"/>
        <v>0</v>
      </c>
      <c r="V156" s="913"/>
      <c r="W156" s="151">
        <f t="shared" si="17"/>
        <v>492.21</v>
      </c>
      <c r="X156" s="908"/>
      <c r="Y156" s="150"/>
    </row>
    <row r="157" spans="1:25" s="90" customFormat="1" ht="48" thickBot="1" x14ac:dyDescent="0.3">
      <c r="A157" s="928"/>
      <c r="B157" s="930"/>
      <c r="C157" s="337" t="s">
        <v>1975</v>
      </c>
      <c r="D157" s="167"/>
      <c r="E157" s="167"/>
      <c r="F157" s="274" t="s">
        <v>37</v>
      </c>
      <c r="G157" s="270"/>
      <c r="H157" s="270"/>
      <c r="I157" s="270"/>
      <c r="J157" s="270"/>
      <c r="K157" s="275">
        <v>2</v>
      </c>
      <c r="L157" s="270"/>
      <c r="M157" s="270"/>
      <c r="N157" s="270"/>
      <c r="O157" s="270"/>
      <c r="P157" s="276">
        <v>3</v>
      </c>
      <c r="Q157" s="154">
        <f t="shared" si="14"/>
        <v>5</v>
      </c>
      <c r="R157" s="274">
        <v>23.06</v>
      </c>
      <c r="S157" s="45">
        <f t="shared" si="15"/>
        <v>46.12</v>
      </c>
      <c r="T157" s="910"/>
      <c r="U157" s="49">
        <f t="shared" si="16"/>
        <v>69.179999999999993</v>
      </c>
      <c r="V157" s="913"/>
      <c r="W157" s="151">
        <f t="shared" si="17"/>
        <v>115.29999999999998</v>
      </c>
      <c r="X157" s="908"/>
      <c r="Y157" s="150"/>
    </row>
    <row r="158" spans="1:25" s="90" customFormat="1" ht="48" thickBot="1" x14ac:dyDescent="0.3">
      <c r="A158" s="928"/>
      <c r="B158" s="930"/>
      <c r="C158" s="337" t="s">
        <v>1976</v>
      </c>
      <c r="D158" s="167"/>
      <c r="E158" s="167"/>
      <c r="F158" s="274" t="s">
        <v>37</v>
      </c>
      <c r="G158" s="270"/>
      <c r="H158" s="270"/>
      <c r="I158" s="270"/>
      <c r="J158" s="270"/>
      <c r="K158" s="275">
        <v>1</v>
      </c>
      <c r="L158" s="270"/>
      <c r="M158" s="270"/>
      <c r="N158" s="270"/>
      <c r="O158" s="270"/>
      <c r="P158" s="276">
        <v>0</v>
      </c>
      <c r="Q158" s="154">
        <f t="shared" si="14"/>
        <v>1</v>
      </c>
      <c r="R158" s="274">
        <v>1456.06</v>
      </c>
      <c r="S158" s="45">
        <f t="shared" si="15"/>
        <v>1456.06</v>
      </c>
      <c r="T158" s="910"/>
      <c r="U158" s="49">
        <f t="shared" si="16"/>
        <v>0</v>
      </c>
      <c r="V158" s="913"/>
      <c r="W158" s="151">
        <f t="shared" si="17"/>
        <v>1456.06</v>
      </c>
      <c r="X158" s="908"/>
      <c r="Y158" s="150"/>
    </row>
    <row r="159" spans="1:25" s="90" customFormat="1" ht="63.75" thickBot="1" x14ac:dyDescent="0.3">
      <c r="A159" s="928"/>
      <c r="B159" s="930"/>
      <c r="C159" s="337" t="s">
        <v>1977</v>
      </c>
      <c r="D159" s="167"/>
      <c r="E159" s="167"/>
      <c r="F159" s="274" t="s">
        <v>37</v>
      </c>
      <c r="G159" s="270"/>
      <c r="H159" s="270"/>
      <c r="I159" s="270"/>
      <c r="J159" s="270"/>
      <c r="K159" s="275">
        <v>4</v>
      </c>
      <c r="L159" s="270"/>
      <c r="M159" s="270"/>
      <c r="N159" s="270"/>
      <c r="O159" s="270"/>
      <c r="P159" s="276">
        <v>4</v>
      </c>
      <c r="Q159" s="154">
        <f t="shared" si="14"/>
        <v>8</v>
      </c>
      <c r="R159" s="274">
        <v>800</v>
      </c>
      <c r="S159" s="45">
        <f t="shared" si="15"/>
        <v>3200</v>
      </c>
      <c r="T159" s="910"/>
      <c r="U159" s="49">
        <f t="shared" si="16"/>
        <v>3200</v>
      </c>
      <c r="V159" s="913"/>
      <c r="W159" s="151">
        <f t="shared" si="17"/>
        <v>6400</v>
      </c>
      <c r="X159" s="908"/>
      <c r="Y159" s="150"/>
    </row>
    <row r="160" spans="1:25" s="90" customFormat="1" x14ac:dyDescent="0.25">
      <c r="A160" s="871">
        <v>9</v>
      </c>
      <c r="B160" s="872" t="s">
        <v>1462</v>
      </c>
      <c r="C160" s="346" t="s">
        <v>677</v>
      </c>
      <c r="D160" s="93"/>
      <c r="E160" s="93"/>
      <c r="F160" s="274" t="s">
        <v>37</v>
      </c>
      <c r="G160" s="270"/>
      <c r="H160" s="270"/>
      <c r="I160" s="270">
        <v>3</v>
      </c>
      <c r="J160" s="270"/>
      <c r="K160" s="275">
        <f>G160+H160+I160+J160</f>
        <v>3</v>
      </c>
      <c r="L160" s="270"/>
      <c r="M160" s="270"/>
      <c r="N160" s="270">
        <v>2</v>
      </c>
      <c r="O160" s="270"/>
      <c r="P160" s="276">
        <f>L160+M160+N160+O160</f>
        <v>2</v>
      </c>
      <c r="Q160" s="154">
        <f t="shared" si="14"/>
        <v>5</v>
      </c>
      <c r="R160" s="270">
        <v>60</v>
      </c>
      <c r="S160" s="45">
        <f t="shared" si="15"/>
        <v>180</v>
      </c>
      <c r="T160" s="909">
        <f>SUM(S160:S164)</f>
        <v>920</v>
      </c>
      <c r="U160" s="49">
        <f t="shared" si="16"/>
        <v>120</v>
      </c>
      <c r="V160" s="912">
        <f>SUM(U160:U164)</f>
        <v>940</v>
      </c>
      <c r="W160" s="151">
        <f t="shared" si="17"/>
        <v>300</v>
      </c>
      <c r="X160" s="908">
        <f>SUM(W160:W164)</f>
        <v>1860</v>
      </c>
      <c r="Y160" s="150"/>
    </row>
    <row r="161" spans="1:25" s="90" customFormat="1" x14ac:dyDescent="0.25">
      <c r="A161" s="871"/>
      <c r="B161" s="872"/>
      <c r="C161" s="346" t="s">
        <v>678</v>
      </c>
      <c r="D161" s="93"/>
      <c r="E161" s="93"/>
      <c r="F161" s="274" t="s">
        <v>37</v>
      </c>
      <c r="G161" s="270"/>
      <c r="H161" s="270"/>
      <c r="I161" s="270">
        <v>2</v>
      </c>
      <c r="J161" s="270"/>
      <c r="K161" s="275">
        <f t="shared" ref="K161:K187" si="18">G161+H161+I161+J161</f>
        <v>2</v>
      </c>
      <c r="L161" s="270"/>
      <c r="M161" s="270"/>
      <c r="N161" s="270">
        <v>2</v>
      </c>
      <c r="O161" s="270"/>
      <c r="P161" s="276">
        <f t="shared" ref="P161:P187" si="19">L161+M161+N161+O161</f>
        <v>2</v>
      </c>
      <c r="Q161" s="154">
        <f t="shared" si="14"/>
        <v>4</v>
      </c>
      <c r="R161" s="270">
        <v>60</v>
      </c>
      <c r="S161" s="45">
        <f t="shared" si="15"/>
        <v>120</v>
      </c>
      <c r="T161" s="910"/>
      <c r="U161" s="49">
        <f t="shared" si="16"/>
        <v>120</v>
      </c>
      <c r="V161" s="913"/>
      <c r="W161" s="151">
        <f t="shared" si="17"/>
        <v>240</v>
      </c>
      <c r="X161" s="908"/>
      <c r="Y161" s="150"/>
    </row>
    <row r="162" spans="1:25" s="90" customFormat="1" x14ac:dyDescent="0.25">
      <c r="A162" s="871"/>
      <c r="B162" s="872"/>
      <c r="C162" s="346" t="s">
        <v>679</v>
      </c>
      <c r="D162" s="93"/>
      <c r="E162" s="93"/>
      <c r="F162" s="274" t="s">
        <v>37</v>
      </c>
      <c r="G162" s="270">
        <v>5</v>
      </c>
      <c r="H162" s="270"/>
      <c r="I162" s="270">
        <v>2</v>
      </c>
      <c r="J162" s="270"/>
      <c r="K162" s="275">
        <f t="shared" si="18"/>
        <v>7</v>
      </c>
      <c r="L162" s="270">
        <v>5</v>
      </c>
      <c r="M162" s="270"/>
      <c r="N162" s="270"/>
      <c r="O162" s="270"/>
      <c r="P162" s="276">
        <f t="shared" si="19"/>
        <v>5</v>
      </c>
      <c r="Q162" s="154">
        <f t="shared" si="14"/>
        <v>12</v>
      </c>
      <c r="R162" s="270">
        <v>60</v>
      </c>
      <c r="S162" s="45">
        <f t="shared" si="15"/>
        <v>420</v>
      </c>
      <c r="T162" s="910"/>
      <c r="U162" s="49">
        <f t="shared" si="16"/>
        <v>300</v>
      </c>
      <c r="V162" s="913"/>
      <c r="W162" s="151">
        <f t="shared" si="17"/>
        <v>720</v>
      </c>
      <c r="X162" s="908"/>
      <c r="Y162" s="150"/>
    </row>
    <row r="163" spans="1:25" s="90" customFormat="1" x14ac:dyDescent="0.25">
      <c r="A163" s="871"/>
      <c r="B163" s="872"/>
      <c r="C163" s="346" t="s">
        <v>680</v>
      </c>
      <c r="D163" s="93"/>
      <c r="E163" s="93"/>
      <c r="F163" s="274" t="s">
        <v>37</v>
      </c>
      <c r="G163" s="270">
        <v>2</v>
      </c>
      <c r="H163" s="270"/>
      <c r="I163" s="270"/>
      <c r="J163" s="270"/>
      <c r="K163" s="275">
        <f t="shared" si="18"/>
        <v>2</v>
      </c>
      <c r="L163" s="270">
        <v>4</v>
      </c>
      <c r="M163" s="270"/>
      <c r="N163" s="270"/>
      <c r="O163" s="270"/>
      <c r="P163" s="276">
        <f t="shared" si="19"/>
        <v>4</v>
      </c>
      <c r="Q163" s="154">
        <f t="shared" si="14"/>
        <v>6</v>
      </c>
      <c r="R163" s="270">
        <v>50</v>
      </c>
      <c r="S163" s="45">
        <f t="shared" si="15"/>
        <v>100</v>
      </c>
      <c r="T163" s="910"/>
      <c r="U163" s="49">
        <f t="shared" si="16"/>
        <v>200</v>
      </c>
      <c r="V163" s="913"/>
      <c r="W163" s="151">
        <f t="shared" si="17"/>
        <v>300</v>
      </c>
      <c r="X163" s="908"/>
      <c r="Y163" s="150"/>
    </row>
    <row r="164" spans="1:25" s="90" customFormat="1" x14ac:dyDescent="0.25">
      <c r="A164" s="871"/>
      <c r="B164" s="872"/>
      <c r="C164" s="346" t="s">
        <v>681</v>
      </c>
      <c r="D164" s="93"/>
      <c r="E164" s="93"/>
      <c r="F164" s="274" t="s">
        <v>37</v>
      </c>
      <c r="G164" s="270">
        <v>2</v>
      </c>
      <c r="H164" s="270"/>
      <c r="I164" s="270"/>
      <c r="J164" s="270"/>
      <c r="K164" s="275">
        <f t="shared" si="18"/>
        <v>2</v>
      </c>
      <c r="L164" s="270">
        <v>4</v>
      </c>
      <c r="M164" s="270"/>
      <c r="N164" s="270"/>
      <c r="O164" s="270"/>
      <c r="P164" s="276">
        <f t="shared" si="19"/>
        <v>4</v>
      </c>
      <c r="Q164" s="154">
        <f t="shared" si="14"/>
        <v>6</v>
      </c>
      <c r="R164" s="270">
        <v>50</v>
      </c>
      <c r="S164" s="45">
        <f t="shared" si="15"/>
        <v>100</v>
      </c>
      <c r="T164" s="911"/>
      <c r="U164" s="49">
        <f t="shared" si="16"/>
        <v>200</v>
      </c>
      <c r="V164" s="914"/>
      <c r="W164" s="151">
        <f t="shared" si="17"/>
        <v>300</v>
      </c>
      <c r="X164" s="908"/>
      <c r="Y164" s="150"/>
    </row>
    <row r="165" spans="1:25" s="90" customFormat="1" ht="30" x14ac:dyDescent="0.25">
      <c r="A165" s="871">
        <v>10</v>
      </c>
      <c r="B165" s="872" t="s">
        <v>1463</v>
      </c>
      <c r="C165" s="168" t="s">
        <v>416</v>
      </c>
      <c r="D165" s="157" t="s">
        <v>2082</v>
      </c>
      <c r="E165" s="92" t="s">
        <v>2083</v>
      </c>
      <c r="F165" s="270" t="s">
        <v>112</v>
      </c>
      <c r="G165" s="270"/>
      <c r="H165" s="270"/>
      <c r="I165" s="119">
        <v>200</v>
      </c>
      <c r="J165" s="270"/>
      <c r="K165" s="275">
        <f t="shared" si="18"/>
        <v>200</v>
      </c>
      <c r="L165" s="270"/>
      <c r="M165" s="270"/>
      <c r="N165" s="270"/>
      <c r="O165" s="270"/>
      <c r="P165" s="276">
        <f t="shared" si="19"/>
        <v>0</v>
      </c>
      <c r="Q165" s="154">
        <f t="shared" si="14"/>
        <v>200</v>
      </c>
      <c r="R165" s="270">
        <v>0.82</v>
      </c>
      <c r="S165" s="45">
        <f t="shared" si="15"/>
        <v>164</v>
      </c>
      <c r="T165" s="909">
        <f>SUM(S165:S184)</f>
        <v>3694</v>
      </c>
      <c r="U165" s="49">
        <f t="shared" si="16"/>
        <v>0</v>
      </c>
      <c r="V165" s="912">
        <f>SUM(U165:U184)</f>
        <v>0</v>
      </c>
      <c r="W165" s="151">
        <f t="shared" si="17"/>
        <v>164</v>
      </c>
      <c r="X165" s="908">
        <f>SUM(W165:W184)</f>
        <v>3278</v>
      </c>
      <c r="Y165" s="150"/>
    </row>
    <row r="166" spans="1:25" s="90" customFormat="1" ht="30" x14ac:dyDescent="0.25">
      <c r="A166" s="871"/>
      <c r="B166" s="872"/>
      <c r="C166" s="168" t="s">
        <v>417</v>
      </c>
      <c r="D166" s="157" t="s">
        <v>2082</v>
      </c>
      <c r="E166" s="92" t="s">
        <v>2083</v>
      </c>
      <c r="F166" s="270" t="s">
        <v>112</v>
      </c>
      <c r="G166" s="270"/>
      <c r="H166" s="270"/>
      <c r="I166" s="119">
        <v>200</v>
      </c>
      <c r="J166" s="270"/>
      <c r="K166" s="275">
        <f t="shared" si="18"/>
        <v>200</v>
      </c>
      <c r="L166" s="270"/>
      <c r="M166" s="270"/>
      <c r="N166" s="270"/>
      <c r="O166" s="270"/>
      <c r="P166" s="276">
        <f t="shared" si="19"/>
        <v>0</v>
      </c>
      <c r="Q166" s="154">
        <f t="shared" si="14"/>
        <v>200</v>
      </c>
      <c r="R166" s="270">
        <v>3.48</v>
      </c>
      <c r="S166" s="45">
        <f t="shared" si="15"/>
        <v>696</v>
      </c>
      <c r="T166" s="910"/>
      <c r="U166" s="49">
        <f t="shared" si="16"/>
        <v>0</v>
      </c>
      <c r="V166" s="913"/>
      <c r="W166" s="151">
        <f t="shared" si="17"/>
        <v>696</v>
      </c>
      <c r="X166" s="908"/>
      <c r="Y166" s="150"/>
    </row>
    <row r="167" spans="1:25" s="90" customFormat="1" ht="30" x14ac:dyDescent="0.25">
      <c r="A167" s="871"/>
      <c r="B167" s="872"/>
      <c r="C167" s="168" t="s">
        <v>418</v>
      </c>
      <c r="D167" s="157" t="s">
        <v>2082</v>
      </c>
      <c r="E167" s="92" t="s">
        <v>2083</v>
      </c>
      <c r="F167" s="270" t="s">
        <v>112</v>
      </c>
      <c r="G167" s="270"/>
      <c r="H167" s="270"/>
      <c r="I167" s="119">
        <v>200</v>
      </c>
      <c r="J167" s="270"/>
      <c r="K167" s="275">
        <f t="shared" si="18"/>
        <v>200</v>
      </c>
      <c r="L167" s="270"/>
      <c r="M167" s="270"/>
      <c r="N167" s="270"/>
      <c r="O167" s="270"/>
      <c r="P167" s="276">
        <f t="shared" si="19"/>
        <v>0</v>
      </c>
      <c r="Q167" s="154">
        <f t="shared" si="14"/>
        <v>200</v>
      </c>
      <c r="R167" s="270">
        <v>3.19</v>
      </c>
      <c r="S167" s="45">
        <f t="shared" si="15"/>
        <v>638</v>
      </c>
      <c r="T167" s="910"/>
      <c r="U167" s="49">
        <f t="shared" si="16"/>
        <v>0</v>
      </c>
      <c r="V167" s="913"/>
      <c r="W167" s="151">
        <f t="shared" si="17"/>
        <v>638</v>
      </c>
      <c r="X167" s="908"/>
      <c r="Y167" s="150"/>
    </row>
    <row r="168" spans="1:25" s="90" customFormat="1" ht="30" x14ac:dyDescent="0.25">
      <c r="A168" s="871"/>
      <c r="B168" s="872"/>
      <c r="C168" s="168" t="s">
        <v>419</v>
      </c>
      <c r="D168" s="92"/>
      <c r="E168" s="92"/>
      <c r="F168" s="270" t="s">
        <v>112</v>
      </c>
      <c r="G168" s="270"/>
      <c r="H168" s="270"/>
      <c r="I168" s="119">
        <v>600</v>
      </c>
      <c r="J168" s="270"/>
      <c r="K168" s="275">
        <f t="shared" si="18"/>
        <v>600</v>
      </c>
      <c r="L168" s="270"/>
      <c r="M168" s="270"/>
      <c r="N168" s="270"/>
      <c r="O168" s="270"/>
      <c r="P168" s="276">
        <f t="shared" si="19"/>
        <v>0</v>
      </c>
      <c r="Q168" s="154">
        <f t="shared" si="14"/>
        <v>600</v>
      </c>
      <c r="R168" s="152">
        <v>1</v>
      </c>
      <c r="S168" s="45">
        <f t="shared" si="15"/>
        <v>600</v>
      </c>
      <c r="T168" s="910"/>
      <c r="U168" s="49">
        <f t="shared" si="16"/>
        <v>0</v>
      </c>
      <c r="V168" s="913"/>
      <c r="W168" s="151">
        <f t="shared" si="17"/>
        <v>600</v>
      </c>
      <c r="X168" s="908"/>
      <c r="Y168" s="150"/>
    </row>
    <row r="169" spans="1:25" s="90" customFormat="1" ht="30" x14ac:dyDescent="0.25">
      <c r="A169" s="871"/>
      <c r="B169" s="872"/>
      <c r="C169" s="168" t="s">
        <v>420</v>
      </c>
      <c r="D169" s="157" t="s">
        <v>2082</v>
      </c>
      <c r="E169" s="92" t="s">
        <v>2083</v>
      </c>
      <c r="F169" s="270" t="s">
        <v>112</v>
      </c>
      <c r="G169" s="270"/>
      <c r="H169" s="270"/>
      <c r="I169" s="119">
        <v>1000</v>
      </c>
      <c r="J169" s="270"/>
      <c r="K169" s="275">
        <f t="shared" si="18"/>
        <v>1000</v>
      </c>
      <c r="L169" s="270"/>
      <c r="M169" s="270"/>
      <c r="N169" s="270"/>
      <c r="O169" s="270"/>
      <c r="P169" s="276">
        <f t="shared" si="19"/>
        <v>0</v>
      </c>
      <c r="Q169" s="154">
        <f t="shared" si="14"/>
        <v>1000</v>
      </c>
      <c r="R169" s="270">
        <v>0.26</v>
      </c>
      <c r="S169" s="45">
        <f t="shared" si="15"/>
        <v>260</v>
      </c>
      <c r="T169" s="910"/>
      <c r="U169" s="49">
        <f t="shared" si="16"/>
        <v>0</v>
      </c>
      <c r="V169" s="913"/>
      <c r="W169" s="151">
        <f t="shared" si="17"/>
        <v>260</v>
      </c>
      <c r="X169" s="908"/>
      <c r="Y169" s="150"/>
    </row>
    <row r="170" spans="1:25" s="90" customFormat="1" ht="30" x14ac:dyDescent="0.25">
      <c r="A170" s="871"/>
      <c r="B170" s="872"/>
      <c r="C170" s="168" t="s">
        <v>421</v>
      </c>
      <c r="D170" s="92"/>
      <c r="E170" s="92"/>
      <c r="F170" s="270" t="s">
        <v>112</v>
      </c>
      <c r="G170" s="270"/>
      <c r="H170" s="270"/>
      <c r="I170" s="270">
        <v>20</v>
      </c>
      <c r="J170" s="270"/>
      <c r="K170" s="275">
        <f t="shared" si="18"/>
        <v>20</v>
      </c>
      <c r="L170" s="270"/>
      <c r="M170" s="270"/>
      <c r="N170" s="270"/>
      <c r="O170" s="270"/>
      <c r="P170" s="276">
        <f t="shared" si="19"/>
        <v>0</v>
      </c>
      <c r="Q170" s="154">
        <f t="shared" si="14"/>
        <v>20</v>
      </c>
      <c r="R170" s="270">
        <v>2.34</v>
      </c>
      <c r="S170" s="45">
        <f t="shared" si="15"/>
        <v>46.8</v>
      </c>
      <c r="T170" s="910"/>
      <c r="U170" s="49">
        <f t="shared" si="16"/>
        <v>0</v>
      </c>
      <c r="V170" s="913"/>
      <c r="W170" s="151">
        <f t="shared" si="17"/>
        <v>46.8</v>
      </c>
      <c r="X170" s="908"/>
      <c r="Y170" s="150"/>
    </row>
    <row r="171" spans="1:25" s="90" customFormat="1" ht="30" x14ac:dyDescent="0.25">
      <c r="A171" s="871"/>
      <c r="B171" s="872"/>
      <c r="C171" s="168" t="s">
        <v>422</v>
      </c>
      <c r="D171" s="92"/>
      <c r="E171" s="92"/>
      <c r="F171" s="270" t="s">
        <v>112</v>
      </c>
      <c r="G171" s="270"/>
      <c r="H171" s="270"/>
      <c r="I171" s="270">
        <v>20</v>
      </c>
      <c r="J171" s="270"/>
      <c r="K171" s="275">
        <f t="shared" si="18"/>
        <v>20</v>
      </c>
      <c r="L171" s="270"/>
      <c r="M171" s="270"/>
      <c r="N171" s="270"/>
      <c r="O171" s="270"/>
      <c r="P171" s="276">
        <f t="shared" si="19"/>
        <v>0</v>
      </c>
      <c r="Q171" s="154">
        <f t="shared" si="14"/>
        <v>20</v>
      </c>
      <c r="R171" s="270">
        <v>1.66</v>
      </c>
      <c r="S171" s="45">
        <f t="shared" si="15"/>
        <v>33.199999999999996</v>
      </c>
      <c r="T171" s="910"/>
      <c r="U171" s="49">
        <f t="shared" si="16"/>
        <v>0</v>
      </c>
      <c r="V171" s="913"/>
      <c r="W171" s="151">
        <f t="shared" si="17"/>
        <v>33.199999999999996</v>
      </c>
      <c r="X171" s="908"/>
      <c r="Y171" s="150"/>
    </row>
    <row r="172" spans="1:25" s="90" customFormat="1" ht="30" x14ac:dyDescent="0.25">
      <c r="A172" s="871"/>
      <c r="B172" s="872"/>
      <c r="C172" s="168" t="s">
        <v>423</v>
      </c>
      <c r="D172" s="157" t="s">
        <v>2082</v>
      </c>
      <c r="E172" s="92" t="s">
        <v>2083</v>
      </c>
      <c r="F172" s="270" t="s">
        <v>112</v>
      </c>
      <c r="G172" s="270"/>
      <c r="H172" s="270"/>
      <c r="I172" s="119">
        <v>120</v>
      </c>
      <c r="J172" s="270"/>
      <c r="K172" s="275">
        <f t="shared" si="18"/>
        <v>120</v>
      </c>
      <c r="L172" s="270"/>
      <c r="M172" s="270"/>
      <c r="N172" s="270"/>
      <c r="O172" s="270"/>
      <c r="P172" s="276">
        <f t="shared" si="19"/>
        <v>0</v>
      </c>
      <c r="Q172" s="154">
        <f t="shared" si="14"/>
        <v>120</v>
      </c>
      <c r="R172" s="270">
        <v>0.23</v>
      </c>
      <c r="S172" s="45">
        <f t="shared" si="15"/>
        <v>27.6</v>
      </c>
      <c r="T172" s="910"/>
      <c r="U172" s="49">
        <f t="shared" si="16"/>
        <v>0</v>
      </c>
      <c r="V172" s="913"/>
      <c r="W172" s="151">
        <f t="shared" si="17"/>
        <v>27.6</v>
      </c>
      <c r="X172" s="908"/>
      <c r="Y172" s="150"/>
    </row>
    <row r="173" spans="1:25" s="90" customFormat="1" ht="30" x14ac:dyDescent="0.25">
      <c r="A173" s="871"/>
      <c r="B173" s="872"/>
      <c r="C173" s="346" t="s">
        <v>424</v>
      </c>
      <c r="D173" s="93"/>
      <c r="E173" s="93"/>
      <c r="F173" s="270" t="s">
        <v>112</v>
      </c>
      <c r="G173" s="270"/>
      <c r="H173" s="270"/>
      <c r="I173" s="119">
        <v>30</v>
      </c>
      <c r="J173" s="270"/>
      <c r="K173" s="275">
        <f t="shared" si="18"/>
        <v>30</v>
      </c>
      <c r="L173" s="270"/>
      <c r="M173" s="270"/>
      <c r="N173" s="270"/>
      <c r="O173" s="270"/>
      <c r="P173" s="276">
        <f t="shared" si="19"/>
        <v>0</v>
      </c>
      <c r="Q173" s="154">
        <f t="shared" si="14"/>
        <v>30</v>
      </c>
      <c r="R173" s="270">
        <v>5.31</v>
      </c>
      <c r="S173" s="45">
        <f t="shared" si="15"/>
        <v>159.29999999999998</v>
      </c>
      <c r="T173" s="910"/>
      <c r="U173" s="49">
        <f t="shared" si="16"/>
        <v>0</v>
      </c>
      <c r="V173" s="913"/>
      <c r="W173" s="151">
        <f t="shared" si="17"/>
        <v>159.29999999999998</v>
      </c>
      <c r="X173" s="908"/>
      <c r="Y173" s="150"/>
    </row>
    <row r="174" spans="1:25" s="90" customFormat="1" x14ac:dyDescent="0.25">
      <c r="A174" s="871"/>
      <c r="B174" s="872"/>
      <c r="C174" s="93" t="s">
        <v>806</v>
      </c>
      <c r="D174" s="93"/>
      <c r="E174" s="93"/>
      <c r="F174" s="270" t="s">
        <v>669</v>
      </c>
      <c r="G174" s="270"/>
      <c r="H174" s="270"/>
      <c r="I174" s="270"/>
      <c r="J174" s="272"/>
      <c r="K174" s="275">
        <f t="shared" si="18"/>
        <v>0</v>
      </c>
      <c r="L174" s="270"/>
      <c r="M174" s="270"/>
      <c r="N174" s="270"/>
      <c r="O174" s="270"/>
      <c r="P174" s="276">
        <f t="shared" si="19"/>
        <v>0</v>
      </c>
      <c r="Q174" s="154">
        <f t="shared" si="14"/>
        <v>0</v>
      </c>
      <c r="R174" s="104">
        <v>6</v>
      </c>
      <c r="S174" s="45">
        <f t="shared" si="15"/>
        <v>0</v>
      </c>
      <c r="T174" s="910"/>
      <c r="U174" s="49">
        <f t="shared" si="16"/>
        <v>0</v>
      </c>
      <c r="V174" s="913"/>
      <c r="W174" s="151">
        <f t="shared" si="17"/>
        <v>0</v>
      </c>
      <c r="X174" s="908"/>
      <c r="Y174" s="150"/>
    </row>
    <row r="175" spans="1:25" s="90" customFormat="1" x14ac:dyDescent="0.25">
      <c r="A175" s="871"/>
      <c r="B175" s="872"/>
      <c r="C175" s="93" t="s">
        <v>807</v>
      </c>
      <c r="D175" s="93"/>
      <c r="E175" s="93"/>
      <c r="F175" s="270" t="s">
        <v>669</v>
      </c>
      <c r="G175" s="270"/>
      <c r="H175" s="270"/>
      <c r="I175" s="270"/>
      <c r="J175" s="272"/>
      <c r="K175" s="275">
        <f t="shared" si="18"/>
        <v>0</v>
      </c>
      <c r="L175" s="270"/>
      <c r="M175" s="270"/>
      <c r="N175" s="270"/>
      <c r="O175" s="270"/>
      <c r="P175" s="276">
        <f t="shared" si="19"/>
        <v>0</v>
      </c>
      <c r="Q175" s="154">
        <f t="shared" si="14"/>
        <v>0</v>
      </c>
      <c r="R175" s="104">
        <v>6</v>
      </c>
      <c r="S175" s="45">
        <f t="shared" si="15"/>
        <v>0</v>
      </c>
      <c r="T175" s="910"/>
      <c r="U175" s="49">
        <f t="shared" si="16"/>
        <v>0</v>
      </c>
      <c r="V175" s="913"/>
      <c r="W175" s="151">
        <f t="shared" si="17"/>
        <v>0</v>
      </c>
      <c r="X175" s="908"/>
    </row>
    <row r="176" spans="1:25" s="90" customFormat="1" x14ac:dyDescent="0.25">
      <c r="A176" s="871"/>
      <c r="B176" s="872"/>
      <c r="C176" s="93" t="s">
        <v>570</v>
      </c>
      <c r="D176" s="93"/>
      <c r="E176" s="93"/>
      <c r="F176" s="270" t="s">
        <v>37</v>
      </c>
      <c r="G176" s="270"/>
      <c r="H176" s="270"/>
      <c r="I176" s="270">
        <v>16</v>
      </c>
      <c r="J176" s="270"/>
      <c r="K176" s="275">
        <f t="shared" si="18"/>
        <v>16</v>
      </c>
      <c r="L176" s="270"/>
      <c r="M176" s="270"/>
      <c r="N176" s="270"/>
      <c r="O176" s="270"/>
      <c r="P176" s="276">
        <f t="shared" si="19"/>
        <v>0</v>
      </c>
      <c r="Q176" s="154">
        <f t="shared" si="14"/>
        <v>16</v>
      </c>
      <c r="R176" s="152">
        <v>26</v>
      </c>
      <c r="S176" s="45">
        <f>R176*K176</f>
        <v>416</v>
      </c>
      <c r="T176" s="910"/>
      <c r="U176" s="49"/>
      <c r="V176" s="913"/>
      <c r="W176" s="151"/>
      <c r="X176" s="908"/>
    </row>
    <row r="177" spans="1:24" s="90" customFormat="1" ht="30" x14ac:dyDescent="0.25">
      <c r="A177" s="871"/>
      <c r="B177" s="872"/>
      <c r="C177" s="93" t="s">
        <v>2045</v>
      </c>
      <c r="D177" s="156" t="s">
        <v>1999</v>
      </c>
      <c r="E177" s="93" t="s">
        <v>2037</v>
      </c>
      <c r="F177" s="270" t="s">
        <v>37</v>
      </c>
      <c r="G177" s="270"/>
      <c r="H177" s="270"/>
      <c r="I177" s="270"/>
      <c r="J177" s="270"/>
      <c r="K177" s="275">
        <f t="shared" si="18"/>
        <v>0</v>
      </c>
      <c r="L177" s="270"/>
      <c r="M177" s="270"/>
      <c r="N177" s="270"/>
      <c r="O177" s="270"/>
      <c r="P177" s="276">
        <f t="shared" si="19"/>
        <v>0</v>
      </c>
      <c r="Q177" s="154">
        <f t="shared" si="14"/>
        <v>0</v>
      </c>
      <c r="R177" s="152">
        <v>6.08</v>
      </c>
      <c r="S177" s="45">
        <f>R177*K177</f>
        <v>0</v>
      </c>
      <c r="T177" s="910"/>
      <c r="U177" s="49"/>
      <c r="V177" s="913"/>
      <c r="W177" s="151"/>
      <c r="X177" s="908"/>
    </row>
    <row r="178" spans="1:24" s="90" customFormat="1" x14ac:dyDescent="0.25">
      <c r="A178" s="871"/>
      <c r="B178" s="872"/>
      <c r="C178" s="93" t="s">
        <v>682</v>
      </c>
      <c r="D178" s="93"/>
      <c r="E178" s="93"/>
      <c r="F178" s="270" t="s">
        <v>112</v>
      </c>
      <c r="G178" s="270"/>
      <c r="H178" s="270"/>
      <c r="I178" s="270">
        <v>30</v>
      </c>
      <c r="J178" s="270"/>
      <c r="K178" s="275">
        <f t="shared" si="18"/>
        <v>30</v>
      </c>
      <c r="L178" s="270"/>
      <c r="M178" s="270"/>
      <c r="N178" s="270"/>
      <c r="O178" s="270"/>
      <c r="P178" s="276">
        <f t="shared" si="19"/>
        <v>0</v>
      </c>
      <c r="Q178" s="154">
        <f t="shared" si="14"/>
        <v>30</v>
      </c>
      <c r="R178" s="270">
        <v>0.56999999999999995</v>
      </c>
      <c r="S178" s="45">
        <f t="shared" si="15"/>
        <v>17.099999999999998</v>
      </c>
      <c r="T178" s="910"/>
      <c r="U178" s="49">
        <f t="shared" si="16"/>
        <v>0</v>
      </c>
      <c r="V178" s="913"/>
      <c r="W178" s="151">
        <f t="shared" si="17"/>
        <v>17.099999999999998</v>
      </c>
      <c r="X178" s="908"/>
    </row>
    <row r="179" spans="1:24" s="90" customFormat="1" x14ac:dyDescent="0.25">
      <c r="A179" s="871"/>
      <c r="B179" s="872"/>
      <c r="C179" s="93" t="s">
        <v>577</v>
      </c>
      <c r="D179" s="93"/>
      <c r="E179" s="93"/>
      <c r="F179" s="270" t="s">
        <v>669</v>
      </c>
      <c r="G179" s="270"/>
      <c r="H179" s="270"/>
      <c r="I179" s="270">
        <v>30</v>
      </c>
      <c r="J179" s="270"/>
      <c r="K179" s="275">
        <f t="shared" si="18"/>
        <v>30</v>
      </c>
      <c r="L179" s="270"/>
      <c r="M179" s="270"/>
      <c r="N179" s="270"/>
      <c r="O179" s="270"/>
      <c r="P179" s="276">
        <f t="shared" si="19"/>
        <v>0</v>
      </c>
      <c r="Q179" s="154">
        <f t="shared" ref="Q179:Q242" si="20">K179+P179</f>
        <v>30</v>
      </c>
      <c r="R179" s="270">
        <v>1.2</v>
      </c>
      <c r="S179" s="45">
        <f t="shared" si="15"/>
        <v>36</v>
      </c>
      <c r="T179" s="910"/>
      <c r="U179" s="49">
        <f t="shared" si="16"/>
        <v>0</v>
      </c>
      <c r="V179" s="913"/>
      <c r="W179" s="151">
        <f t="shared" si="17"/>
        <v>36</v>
      </c>
      <c r="X179" s="908"/>
    </row>
    <row r="180" spans="1:24" s="90" customFormat="1" x14ac:dyDescent="0.25">
      <c r="A180" s="871"/>
      <c r="B180" s="872"/>
      <c r="C180" s="93" t="s">
        <v>840</v>
      </c>
      <c r="D180" s="93"/>
      <c r="E180" s="93"/>
      <c r="F180" s="270" t="s">
        <v>669</v>
      </c>
      <c r="G180" s="270"/>
      <c r="H180" s="270"/>
      <c r="I180" s="270">
        <v>30</v>
      </c>
      <c r="J180" s="270">
        <v>30</v>
      </c>
      <c r="K180" s="275">
        <f t="shared" si="18"/>
        <v>60</v>
      </c>
      <c r="L180" s="270"/>
      <c r="M180" s="270"/>
      <c r="N180" s="270"/>
      <c r="O180" s="270"/>
      <c r="P180" s="276">
        <f t="shared" si="19"/>
        <v>0</v>
      </c>
      <c r="Q180" s="154">
        <f t="shared" si="20"/>
        <v>60</v>
      </c>
      <c r="R180" s="270">
        <v>1.2</v>
      </c>
      <c r="S180" s="45">
        <f t="shared" si="15"/>
        <v>72</v>
      </c>
      <c r="T180" s="910"/>
      <c r="U180" s="49">
        <f t="shared" si="16"/>
        <v>0</v>
      </c>
      <c r="V180" s="913"/>
      <c r="W180" s="151">
        <f t="shared" si="17"/>
        <v>72</v>
      </c>
      <c r="X180" s="908"/>
    </row>
    <row r="181" spans="1:24" s="90" customFormat="1" x14ac:dyDescent="0.25">
      <c r="A181" s="871"/>
      <c r="B181" s="872"/>
      <c r="C181" s="93" t="s">
        <v>841</v>
      </c>
      <c r="D181" s="93"/>
      <c r="E181" s="93"/>
      <c r="F181" s="270" t="s">
        <v>686</v>
      </c>
      <c r="G181" s="270"/>
      <c r="H181" s="270"/>
      <c r="I181" s="270">
        <v>10</v>
      </c>
      <c r="J181" s="270"/>
      <c r="K181" s="275">
        <f t="shared" si="18"/>
        <v>10</v>
      </c>
      <c r="L181" s="270"/>
      <c r="M181" s="270"/>
      <c r="N181" s="270"/>
      <c r="O181" s="270"/>
      <c r="P181" s="276">
        <f t="shared" si="19"/>
        <v>0</v>
      </c>
      <c r="Q181" s="154">
        <f t="shared" si="20"/>
        <v>10</v>
      </c>
      <c r="R181" s="270">
        <v>9.3000000000000007</v>
      </c>
      <c r="S181" s="45">
        <f t="shared" si="15"/>
        <v>93</v>
      </c>
      <c r="T181" s="910"/>
      <c r="U181" s="49">
        <f t="shared" si="16"/>
        <v>0</v>
      </c>
      <c r="V181" s="913"/>
      <c r="W181" s="151">
        <f t="shared" si="17"/>
        <v>93</v>
      </c>
      <c r="X181" s="908"/>
    </row>
    <row r="182" spans="1:24" s="90" customFormat="1" x14ac:dyDescent="0.25">
      <c r="A182" s="871"/>
      <c r="B182" s="872"/>
      <c r="C182" s="93" t="s">
        <v>1761</v>
      </c>
      <c r="D182" s="93"/>
      <c r="E182" s="93"/>
      <c r="F182" s="270" t="s">
        <v>669</v>
      </c>
      <c r="G182" s="270"/>
      <c r="H182" s="270"/>
      <c r="I182" s="270"/>
      <c r="J182" s="270">
        <v>5</v>
      </c>
      <c r="K182" s="275">
        <f t="shared" si="18"/>
        <v>5</v>
      </c>
      <c r="L182" s="270"/>
      <c r="M182" s="270"/>
      <c r="N182" s="270"/>
      <c r="O182" s="270"/>
      <c r="P182" s="276">
        <f t="shared" si="19"/>
        <v>0</v>
      </c>
      <c r="Q182" s="154">
        <f t="shared" si="20"/>
        <v>5</v>
      </c>
      <c r="R182" s="152">
        <v>7</v>
      </c>
      <c r="S182" s="45">
        <f t="shared" si="15"/>
        <v>35</v>
      </c>
      <c r="T182" s="910"/>
      <c r="U182" s="49">
        <f t="shared" si="16"/>
        <v>0</v>
      </c>
      <c r="V182" s="913"/>
      <c r="W182" s="151">
        <f t="shared" si="17"/>
        <v>35</v>
      </c>
      <c r="X182" s="908"/>
    </row>
    <row r="183" spans="1:24" s="90" customFormat="1" x14ac:dyDescent="0.25">
      <c r="A183" s="871"/>
      <c r="B183" s="872"/>
      <c r="C183" s="93" t="s">
        <v>683</v>
      </c>
      <c r="D183" s="93"/>
      <c r="E183" s="93"/>
      <c r="F183" s="270" t="s">
        <v>647</v>
      </c>
      <c r="G183" s="270"/>
      <c r="H183" s="270"/>
      <c r="I183" s="270">
        <v>50</v>
      </c>
      <c r="J183" s="270"/>
      <c r="K183" s="275">
        <f t="shared" si="18"/>
        <v>50</v>
      </c>
      <c r="L183" s="270"/>
      <c r="M183" s="270"/>
      <c r="N183" s="270"/>
      <c r="O183" s="270"/>
      <c r="P183" s="276">
        <f t="shared" si="19"/>
        <v>0</v>
      </c>
      <c r="Q183" s="154">
        <f t="shared" si="20"/>
        <v>50</v>
      </c>
      <c r="R183" s="104">
        <v>4</v>
      </c>
      <c r="S183" s="45">
        <f t="shared" si="15"/>
        <v>200</v>
      </c>
      <c r="T183" s="910"/>
      <c r="U183" s="49">
        <f t="shared" si="16"/>
        <v>0</v>
      </c>
      <c r="V183" s="913"/>
      <c r="W183" s="151">
        <f t="shared" si="17"/>
        <v>200</v>
      </c>
      <c r="X183" s="908"/>
    </row>
    <row r="184" spans="1:24" s="90" customFormat="1" x14ac:dyDescent="0.25">
      <c r="A184" s="871"/>
      <c r="B184" s="872"/>
      <c r="C184" s="93" t="s">
        <v>684</v>
      </c>
      <c r="D184" s="93"/>
      <c r="E184" s="93"/>
      <c r="F184" s="270" t="s">
        <v>647</v>
      </c>
      <c r="G184" s="270"/>
      <c r="H184" s="270"/>
      <c r="I184" s="270">
        <v>50</v>
      </c>
      <c r="J184" s="270"/>
      <c r="K184" s="275">
        <f t="shared" si="18"/>
        <v>50</v>
      </c>
      <c r="L184" s="270"/>
      <c r="M184" s="270"/>
      <c r="N184" s="270"/>
      <c r="O184" s="270"/>
      <c r="P184" s="276">
        <f t="shared" si="19"/>
        <v>0</v>
      </c>
      <c r="Q184" s="154">
        <f t="shared" si="20"/>
        <v>50</v>
      </c>
      <c r="R184" s="104">
        <v>4</v>
      </c>
      <c r="S184" s="45">
        <f t="shared" si="15"/>
        <v>200</v>
      </c>
      <c r="T184" s="911"/>
      <c r="U184" s="49">
        <f t="shared" si="16"/>
        <v>0</v>
      </c>
      <c r="V184" s="914"/>
      <c r="W184" s="151">
        <f t="shared" si="17"/>
        <v>200</v>
      </c>
      <c r="X184" s="908"/>
    </row>
    <row r="185" spans="1:24" s="90" customFormat="1" x14ac:dyDescent="0.25">
      <c r="A185" s="925">
        <v>11</v>
      </c>
      <c r="B185" s="926" t="s">
        <v>4</v>
      </c>
      <c r="C185" s="156" t="s">
        <v>1608</v>
      </c>
      <c r="D185" s="156"/>
      <c r="E185" s="93"/>
      <c r="F185" s="95" t="s">
        <v>78</v>
      </c>
      <c r="G185" s="270"/>
      <c r="H185" s="270"/>
      <c r="I185" s="270">
        <v>4</v>
      </c>
      <c r="J185" s="270"/>
      <c r="K185" s="275">
        <f t="shared" si="18"/>
        <v>4</v>
      </c>
      <c r="L185" s="270"/>
      <c r="M185" s="270"/>
      <c r="N185" s="270">
        <v>4</v>
      </c>
      <c r="O185" s="270"/>
      <c r="P185" s="276">
        <f t="shared" si="19"/>
        <v>4</v>
      </c>
      <c r="Q185" s="154">
        <f t="shared" si="20"/>
        <v>8</v>
      </c>
      <c r="R185" s="42">
        <v>1728.92</v>
      </c>
      <c r="S185" s="45">
        <f t="shared" si="15"/>
        <v>6915.68</v>
      </c>
      <c r="T185" s="909">
        <f>SUM(S185:S187)</f>
        <v>33966.080000000002</v>
      </c>
      <c r="U185" s="49">
        <f t="shared" si="16"/>
        <v>6915.68</v>
      </c>
      <c r="V185" s="912">
        <f>SUM(U185:U187)</f>
        <v>31006.080000000002</v>
      </c>
      <c r="W185" s="151">
        <f t="shared" si="17"/>
        <v>13831.36</v>
      </c>
      <c r="X185" s="908">
        <f>SUM(W185:W187)</f>
        <v>64972.160000000003</v>
      </c>
    </row>
    <row r="186" spans="1:24" s="90" customFormat="1" x14ac:dyDescent="0.25">
      <c r="A186" s="925"/>
      <c r="B186" s="926"/>
      <c r="C186" s="156" t="s">
        <v>1607</v>
      </c>
      <c r="D186" s="156"/>
      <c r="E186" s="93"/>
      <c r="F186" s="95" t="s">
        <v>78</v>
      </c>
      <c r="G186" s="270"/>
      <c r="H186" s="270"/>
      <c r="I186" s="270">
        <v>9</v>
      </c>
      <c r="J186" s="270"/>
      <c r="K186" s="275">
        <f t="shared" si="18"/>
        <v>9</v>
      </c>
      <c r="L186" s="270"/>
      <c r="M186" s="270"/>
      <c r="N186" s="270">
        <v>7</v>
      </c>
      <c r="O186" s="270"/>
      <c r="P186" s="276">
        <f t="shared" si="19"/>
        <v>7</v>
      </c>
      <c r="Q186" s="154">
        <f t="shared" si="20"/>
        <v>16</v>
      </c>
      <c r="R186" s="42">
        <v>1480</v>
      </c>
      <c r="S186" s="45">
        <f t="shared" si="15"/>
        <v>13320</v>
      </c>
      <c r="T186" s="910"/>
      <c r="U186" s="49">
        <f t="shared" si="16"/>
        <v>10360</v>
      </c>
      <c r="V186" s="913"/>
      <c r="W186" s="151">
        <f t="shared" si="17"/>
        <v>23680</v>
      </c>
      <c r="X186" s="908"/>
    </row>
    <row r="187" spans="1:24" s="90" customFormat="1" x14ac:dyDescent="0.25">
      <c r="A187" s="925"/>
      <c r="B187" s="926"/>
      <c r="C187" s="156" t="s">
        <v>242</v>
      </c>
      <c r="D187" s="156"/>
      <c r="E187" s="93"/>
      <c r="F187" s="95" t="s">
        <v>78</v>
      </c>
      <c r="G187" s="270"/>
      <c r="H187" s="270"/>
      <c r="I187" s="270">
        <v>3</v>
      </c>
      <c r="J187" s="270"/>
      <c r="K187" s="275">
        <f t="shared" si="18"/>
        <v>3</v>
      </c>
      <c r="L187" s="270"/>
      <c r="M187" s="270"/>
      <c r="N187" s="270">
        <v>3</v>
      </c>
      <c r="O187" s="270"/>
      <c r="P187" s="276">
        <f t="shared" si="19"/>
        <v>3</v>
      </c>
      <c r="Q187" s="154">
        <f t="shared" si="20"/>
        <v>6</v>
      </c>
      <c r="R187" s="42">
        <v>4576.8</v>
      </c>
      <c r="S187" s="45">
        <f t="shared" si="15"/>
        <v>13730.400000000001</v>
      </c>
      <c r="T187" s="911"/>
      <c r="U187" s="49">
        <f t="shared" si="16"/>
        <v>13730.400000000001</v>
      </c>
      <c r="V187" s="914"/>
      <c r="W187" s="151">
        <f t="shared" si="17"/>
        <v>27460.800000000003</v>
      </c>
      <c r="X187" s="908"/>
    </row>
    <row r="188" spans="1:24" ht="30" customHeight="1" x14ac:dyDescent="0.25">
      <c r="A188" s="868">
        <v>12</v>
      </c>
      <c r="B188" s="856" t="s">
        <v>2063</v>
      </c>
      <c r="C188" s="92" t="s">
        <v>237</v>
      </c>
      <c r="D188" s="92"/>
      <c r="E188" s="92"/>
      <c r="F188" s="274" t="s">
        <v>37</v>
      </c>
      <c r="G188" s="270">
        <v>40</v>
      </c>
      <c r="H188" s="132">
        <v>5</v>
      </c>
      <c r="I188" s="270">
        <v>30</v>
      </c>
      <c r="J188" s="270"/>
      <c r="K188" s="275">
        <f>G188+H188+I188+J188</f>
        <v>75</v>
      </c>
      <c r="L188" s="270">
        <v>40</v>
      </c>
      <c r="M188" s="95">
        <v>40</v>
      </c>
      <c r="N188" s="137">
        <v>30</v>
      </c>
      <c r="O188" s="270"/>
      <c r="P188" s="153">
        <f>L188+M188+N188+O188</f>
        <v>110</v>
      </c>
      <c r="Q188" s="154">
        <f t="shared" si="20"/>
        <v>185</v>
      </c>
      <c r="R188" s="270">
        <v>26.89</v>
      </c>
      <c r="S188" s="45">
        <f t="shared" si="15"/>
        <v>2016.75</v>
      </c>
      <c r="T188" s="909">
        <f>SUM(S188:S205)</f>
        <v>28011.459999999995</v>
      </c>
      <c r="U188" s="49">
        <f t="shared" si="16"/>
        <v>2957.9</v>
      </c>
      <c r="V188" s="912">
        <f>SUM(U188:U205)</f>
        <v>60286.99</v>
      </c>
      <c r="W188" s="151">
        <f t="shared" si="17"/>
        <v>4974.6499999999996</v>
      </c>
      <c r="X188" s="915">
        <f>V188+T188</f>
        <v>88298.45</v>
      </c>
    </row>
    <row r="189" spans="1:24" ht="75" x14ac:dyDescent="0.25">
      <c r="A189" s="869"/>
      <c r="B189" s="857"/>
      <c r="C189" s="92" t="s">
        <v>1357</v>
      </c>
      <c r="D189" s="92"/>
      <c r="E189" s="92"/>
      <c r="F189" s="274" t="s">
        <v>37</v>
      </c>
      <c r="G189" s="119">
        <v>100</v>
      </c>
      <c r="H189" s="132">
        <v>8</v>
      </c>
      <c r="I189" s="270"/>
      <c r="J189" s="270"/>
      <c r="K189" s="275">
        <f t="shared" ref="K189:K266" si="21">G189+H189+I189+J189</f>
        <v>108</v>
      </c>
      <c r="L189" s="270">
        <v>210</v>
      </c>
      <c r="M189" s="95">
        <v>30</v>
      </c>
      <c r="N189" s="270"/>
      <c r="O189" s="270"/>
      <c r="P189" s="153">
        <f t="shared" ref="P189:P266" si="22">L189+M189+N189+O189</f>
        <v>240</v>
      </c>
      <c r="Q189" s="154">
        <f t="shared" si="20"/>
        <v>348</v>
      </c>
      <c r="R189" s="270">
        <v>119.99</v>
      </c>
      <c r="S189" s="45">
        <f t="shared" si="15"/>
        <v>12958.92</v>
      </c>
      <c r="T189" s="910"/>
      <c r="U189" s="49">
        <f t="shared" si="16"/>
        <v>28797.599999999999</v>
      </c>
      <c r="V189" s="913"/>
      <c r="W189" s="151">
        <f t="shared" si="17"/>
        <v>41756.519999999997</v>
      </c>
      <c r="X189" s="916"/>
    </row>
    <row r="190" spans="1:24" ht="75" x14ac:dyDescent="0.25">
      <c r="A190" s="869"/>
      <c r="B190" s="857"/>
      <c r="C190" s="92" t="s">
        <v>1358</v>
      </c>
      <c r="D190" s="92"/>
      <c r="E190" s="92"/>
      <c r="F190" s="274" t="s">
        <v>37</v>
      </c>
      <c r="G190" s="119">
        <v>20</v>
      </c>
      <c r="H190" s="132">
        <v>8</v>
      </c>
      <c r="I190" s="270">
        <v>30</v>
      </c>
      <c r="J190" s="270"/>
      <c r="K190" s="275">
        <f t="shared" si="21"/>
        <v>58</v>
      </c>
      <c r="L190" s="270">
        <v>64</v>
      </c>
      <c r="M190" s="95">
        <v>30</v>
      </c>
      <c r="N190" s="270">
        <v>30</v>
      </c>
      <c r="O190" s="270"/>
      <c r="P190" s="153">
        <f t="shared" si="22"/>
        <v>124</v>
      </c>
      <c r="Q190" s="154">
        <f t="shared" si="20"/>
        <v>182</v>
      </c>
      <c r="R190" s="270">
        <v>119.99</v>
      </c>
      <c r="S190" s="45">
        <f t="shared" si="15"/>
        <v>6959.42</v>
      </c>
      <c r="T190" s="910"/>
      <c r="U190" s="49">
        <f t="shared" si="16"/>
        <v>14878.76</v>
      </c>
      <c r="V190" s="913"/>
      <c r="W190" s="151">
        <f t="shared" si="17"/>
        <v>21838.18</v>
      </c>
      <c r="X190" s="916"/>
    </row>
    <row r="191" spans="1:24" x14ac:dyDescent="0.25">
      <c r="A191" s="869"/>
      <c r="B191" s="857"/>
      <c r="C191" s="92" t="s">
        <v>1359</v>
      </c>
      <c r="D191" s="92"/>
      <c r="E191" s="92"/>
      <c r="F191" s="274" t="s">
        <v>37</v>
      </c>
      <c r="G191" s="119">
        <v>40</v>
      </c>
      <c r="H191" s="132">
        <v>20</v>
      </c>
      <c r="I191" s="270"/>
      <c r="J191" s="270"/>
      <c r="K191" s="275">
        <f t="shared" si="21"/>
        <v>60</v>
      </c>
      <c r="L191" s="270">
        <v>140</v>
      </c>
      <c r="M191" s="95">
        <v>40</v>
      </c>
      <c r="N191" s="270">
        <v>30</v>
      </c>
      <c r="O191" s="270"/>
      <c r="P191" s="153">
        <f t="shared" si="22"/>
        <v>210</v>
      </c>
      <c r="Q191" s="154">
        <f t="shared" si="20"/>
        <v>270</v>
      </c>
      <c r="R191" s="270">
        <v>8.16</v>
      </c>
      <c r="S191" s="45">
        <f t="shared" si="15"/>
        <v>489.6</v>
      </c>
      <c r="T191" s="910"/>
      <c r="U191" s="49">
        <f t="shared" si="16"/>
        <v>1713.6000000000001</v>
      </c>
      <c r="V191" s="913"/>
      <c r="W191" s="151">
        <f t="shared" si="17"/>
        <v>2203.2000000000003</v>
      </c>
      <c r="X191" s="916"/>
    </row>
    <row r="192" spans="1:24" ht="21" customHeight="1" x14ac:dyDescent="0.25">
      <c r="A192" s="869"/>
      <c r="B192" s="857"/>
      <c r="C192" s="92" t="s">
        <v>1360</v>
      </c>
      <c r="D192" s="92"/>
      <c r="E192" s="92"/>
      <c r="F192" s="274" t="s">
        <v>37</v>
      </c>
      <c r="G192" s="270">
        <v>10</v>
      </c>
      <c r="H192" s="270">
        <v>5</v>
      </c>
      <c r="I192" s="270"/>
      <c r="J192" s="270"/>
      <c r="K192" s="275">
        <f t="shared" si="21"/>
        <v>15</v>
      </c>
      <c r="L192" s="270">
        <v>16</v>
      </c>
      <c r="M192" s="95">
        <v>40</v>
      </c>
      <c r="N192" s="270"/>
      <c r="O192" s="270"/>
      <c r="P192" s="153">
        <f t="shared" si="22"/>
        <v>56</v>
      </c>
      <c r="Q192" s="154">
        <f t="shared" si="20"/>
        <v>71</v>
      </c>
      <c r="R192" s="270">
        <v>15.81</v>
      </c>
      <c r="S192" s="45">
        <f t="shared" si="15"/>
        <v>237.15</v>
      </c>
      <c r="T192" s="910"/>
      <c r="U192" s="49">
        <f t="shared" si="16"/>
        <v>885.36</v>
      </c>
      <c r="V192" s="913"/>
      <c r="W192" s="151">
        <f t="shared" si="17"/>
        <v>1122.51</v>
      </c>
      <c r="X192" s="916"/>
    </row>
    <row r="193" spans="1:24" x14ac:dyDescent="0.25">
      <c r="A193" s="869"/>
      <c r="B193" s="857"/>
      <c r="C193" s="92" t="s">
        <v>240</v>
      </c>
      <c r="D193" s="92"/>
      <c r="E193" s="92"/>
      <c r="F193" s="274" t="s">
        <v>37</v>
      </c>
      <c r="G193" s="270">
        <v>10</v>
      </c>
      <c r="H193" s="270">
        <v>5</v>
      </c>
      <c r="I193" s="270"/>
      <c r="J193" s="270"/>
      <c r="K193" s="275">
        <f t="shared" si="21"/>
        <v>15</v>
      </c>
      <c r="L193" s="270">
        <v>16</v>
      </c>
      <c r="M193" s="95">
        <v>30</v>
      </c>
      <c r="N193" s="270"/>
      <c r="O193" s="270"/>
      <c r="P193" s="153">
        <f t="shared" si="22"/>
        <v>46</v>
      </c>
      <c r="Q193" s="154">
        <f t="shared" si="20"/>
        <v>61</v>
      </c>
      <c r="R193" s="270">
        <v>15.81</v>
      </c>
      <c r="S193" s="45">
        <f t="shared" si="15"/>
        <v>237.15</v>
      </c>
      <c r="T193" s="910"/>
      <c r="U193" s="49">
        <f t="shared" si="16"/>
        <v>727.26</v>
      </c>
      <c r="V193" s="913"/>
      <c r="W193" s="151">
        <f t="shared" si="17"/>
        <v>964.41</v>
      </c>
      <c r="X193" s="916"/>
    </row>
    <row r="194" spans="1:24" x14ac:dyDescent="0.25">
      <c r="A194" s="869"/>
      <c r="B194" s="857"/>
      <c r="C194" s="92" t="s">
        <v>1361</v>
      </c>
      <c r="D194" s="92"/>
      <c r="E194" s="92"/>
      <c r="F194" s="274" t="s">
        <v>37</v>
      </c>
      <c r="G194" s="270">
        <v>5</v>
      </c>
      <c r="H194" s="270">
        <v>2</v>
      </c>
      <c r="I194" s="270"/>
      <c r="J194" s="270"/>
      <c r="K194" s="275">
        <f t="shared" si="21"/>
        <v>7</v>
      </c>
      <c r="L194" s="270">
        <v>4</v>
      </c>
      <c r="M194" s="95">
        <v>20</v>
      </c>
      <c r="N194" s="270"/>
      <c r="O194" s="270"/>
      <c r="P194" s="153">
        <f t="shared" si="22"/>
        <v>24</v>
      </c>
      <c r="Q194" s="154">
        <f t="shared" si="20"/>
        <v>31</v>
      </c>
      <c r="R194" s="270">
        <v>22.82</v>
      </c>
      <c r="S194" s="45">
        <f t="shared" si="15"/>
        <v>159.74</v>
      </c>
      <c r="T194" s="910"/>
      <c r="U194" s="49">
        <f t="shared" si="16"/>
        <v>547.68000000000006</v>
      </c>
      <c r="V194" s="913"/>
      <c r="W194" s="151">
        <f t="shared" si="17"/>
        <v>707.42000000000007</v>
      </c>
      <c r="X194" s="916"/>
    </row>
    <row r="195" spans="1:24" x14ac:dyDescent="0.25">
      <c r="A195" s="869"/>
      <c r="B195" s="857"/>
      <c r="C195" s="92" t="s">
        <v>239</v>
      </c>
      <c r="D195" s="92"/>
      <c r="E195" s="92"/>
      <c r="F195" s="274" t="s">
        <v>37</v>
      </c>
      <c r="G195" s="270">
        <v>8</v>
      </c>
      <c r="H195" s="270">
        <v>4</v>
      </c>
      <c r="I195" s="270"/>
      <c r="J195" s="270"/>
      <c r="K195" s="275">
        <f t="shared" si="21"/>
        <v>12</v>
      </c>
      <c r="L195" s="270">
        <v>6</v>
      </c>
      <c r="M195" s="270">
        <v>20</v>
      </c>
      <c r="N195" s="270"/>
      <c r="O195" s="270"/>
      <c r="P195" s="153">
        <f t="shared" si="22"/>
        <v>26</v>
      </c>
      <c r="Q195" s="154">
        <f t="shared" si="20"/>
        <v>38</v>
      </c>
      <c r="R195" s="270">
        <v>19.98</v>
      </c>
      <c r="S195" s="45">
        <f t="shared" si="15"/>
        <v>239.76</v>
      </c>
      <c r="T195" s="910"/>
      <c r="U195" s="49">
        <f t="shared" si="16"/>
        <v>519.48</v>
      </c>
      <c r="V195" s="913"/>
      <c r="W195" s="151">
        <f t="shared" si="17"/>
        <v>759.24</v>
      </c>
      <c r="X195" s="916"/>
    </row>
    <row r="196" spans="1:24" x14ac:dyDescent="0.25">
      <c r="A196" s="869"/>
      <c r="B196" s="857"/>
      <c r="C196" s="92" t="s">
        <v>238</v>
      </c>
      <c r="D196" s="92"/>
      <c r="E196" s="92"/>
      <c r="F196" s="274" t="s">
        <v>37</v>
      </c>
      <c r="G196" s="270">
        <v>5</v>
      </c>
      <c r="H196" s="270">
        <v>2</v>
      </c>
      <c r="I196" s="270"/>
      <c r="J196" s="270"/>
      <c r="K196" s="275">
        <f t="shared" si="21"/>
        <v>7</v>
      </c>
      <c r="L196" s="270">
        <v>4</v>
      </c>
      <c r="M196" s="270">
        <v>15</v>
      </c>
      <c r="N196" s="270"/>
      <c r="O196" s="270"/>
      <c r="P196" s="153">
        <f t="shared" si="22"/>
        <v>19</v>
      </c>
      <c r="Q196" s="154">
        <f t="shared" si="20"/>
        <v>26</v>
      </c>
      <c r="R196" s="270">
        <v>35.270000000000003</v>
      </c>
      <c r="S196" s="45">
        <f t="shared" si="15"/>
        <v>246.89000000000001</v>
      </c>
      <c r="T196" s="910"/>
      <c r="U196" s="49">
        <f t="shared" si="16"/>
        <v>670.13000000000011</v>
      </c>
      <c r="V196" s="913"/>
      <c r="W196" s="151">
        <f t="shared" si="17"/>
        <v>917.0200000000001</v>
      </c>
      <c r="X196" s="916"/>
    </row>
    <row r="197" spans="1:24" x14ac:dyDescent="0.25">
      <c r="A197" s="869"/>
      <c r="B197" s="857"/>
      <c r="C197" s="93" t="s">
        <v>170</v>
      </c>
      <c r="D197" s="93"/>
      <c r="E197" s="93"/>
      <c r="F197" s="274" t="s">
        <v>37</v>
      </c>
      <c r="G197" s="270">
        <v>14</v>
      </c>
      <c r="H197" s="270">
        <v>4</v>
      </c>
      <c r="I197" s="270"/>
      <c r="J197" s="270"/>
      <c r="K197" s="275">
        <f t="shared" si="21"/>
        <v>18</v>
      </c>
      <c r="L197" s="270">
        <v>16</v>
      </c>
      <c r="M197" s="270">
        <v>18</v>
      </c>
      <c r="N197" s="270"/>
      <c r="O197" s="270"/>
      <c r="P197" s="153">
        <f t="shared" si="22"/>
        <v>34</v>
      </c>
      <c r="Q197" s="154">
        <f t="shared" si="20"/>
        <v>52</v>
      </c>
      <c r="R197" s="270">
        <v>22.82</v>
      </c>
      <c r="S197" s="45">
        <f t="shared" ref="S197:S260" si="23">R197*K197</f>
        <v>410.76</v>
      </c>
      <c r="T197" s="910"/>
      <c r="U197" s="49">
        <f t="shared" ref="U197:U260" si="24">R197*P197</f>
        <v>775.88</v>
      </c>
      <c r="V197" s="913"/>
      <c r="W197" s="151">
        <f t="shared" si="17"/>
        <v>1186.6399999999999</v>
      </c>
      <c r="X197" s="916"/>
    </row>
    <row r="198" spans="1:24" x14ac:dyDescent="0.25">
      <c r="A198" s="869"/>
      <c r="B198" s="857"/>
      <c r="C198" s="93" t="s">
        <v>169</v>
      </c>
      <c r="D198" s="93"/>
      <c r="E198" s="93"/>
      <c r="F198" s="274" t="s">
        <v>37</v>
      </c>
      <c r="G198" s="270">
        <v>12</v>
      </c>
      <c r="H198" s="270">
        <v>4</v>
      </c>
      <c r="I198" s="270"/>
      <c r="J198" s="270"/>
      <c r="K198" s="275">
        <f t="shared" si="21"/>
        <v>16</v>
      </c>
      <c r="L198" s="270">
        <v>14</v>
      </c>
      <c r="M198" s="270">
        <v>18</v>
      </c>
      <c r="N198" s="270"/>
      <c r="O198" s="270"/>
      <c r="P198" s="153">
        <f t="shared" si="22"/>
        <v>32</v>
      </c>
      <c r="Q198" s="154">
        <f t="shared" si="20"/>
        <v>48</v>
      </c>
      <c r="R198" s="270">
        <v>14.86</v>
      </c>
      <c r="S198" s="45">
        <f t="shared" si="23"/>
        <v>237.76</v>
      </c>
      <c r="T198" s="910"/>
      <c r="U198" s="49">
        <f t="shared" si="24"/>
        <v>475.52</v>
      </c>
      <c r="V198" s="913"/>
      <c r="W198" s="151">
        <f t="shared" si="17"/>
        <v>713.28</v>
      </c>
      <c r="X198" s="916"/>
    </row>
    <row r="199" spans="1:24" x14ac:dyDescent="0.25">
      <c r="A199" s="869"/>
      <c r="B199" s="857"/>
      <c r="C199" s="92" t="s">
        <v>171</v>
      </c>
      <c r="D199" s="92"/>
      <c r="E199" s="92"/>
      <c r="F199" s="274" t="s">
        <v>37</v>
      </c>
      <c r="G199" s="270">
        <v>15</v>
      </c>
      <c r="H199" s="270">
        <v>5</v>
      </c>
      <c r="I199" s="270"/>
      <c r="J199" s="270"/>
      <c r="K199" s="275">
        <f t="shared" si="21"/>
        <v>20</v>
      </c>
      <c r="L199" s="270">
        <v>18</v>
      </c>
      <c r="M199" s="270">
        <v>20</v>
      </c>
      <c r="N199" s="270"/>
      <c r="O199" s="270"/>
      <c r="P199" s="153">
        <f t="shared" si="22"/>
        <v>38</v>
      </c>
      <c r="Q199" s="154">
        <f t="shared" si="20"/>
        <v>58</v>
      </c>
      <c r="R199" s="270">
        <v>21.69</v>
      </c>
      <c r="S199" s="45">
        <f t="shared" si="23"/>
        <v>433.8</v>
      </c>
      <c r="T199" s="910"/>
      <c r="U199" s="49">
        <f t="shared" si="24"/>
        <v>824.22</v>
      </c>
      <c r="V199" s="913"/>
      <c r="W199" s="151">
        <f t="shared" si="17"/>
        <v>1258.02</v>
      </c>
      <c r="X199" s="916"/>
    </row>
    <row r="200" spans="1:24" x14ac:dyDescent="0.25">
      <c r="A200" s="869"/>
      <c r="B200" s="857"/>
      <c r="C200" s="93" t="s">
        <v>172</v>
      </c>
      <c r="D200" s="93"/>
      <c r="E200" s="93"/>
      <c r="F200" s="274" t="s">
        <v>37</v>
      </c>
      <c r="G200" s="270">
        <v>15</v>
      </c>
      <c r="H200" s="270">
        <v>4</v>
      </c>
      <c r="I200" s="270"/>
      <c r="J200" s="270"/>
      <c r="K200" s="275">
        <f t="shared" si="21"/>
        <v>19</v>
      </c>
      <c r="L200" s="270">
        <v>18</v>
      </c>
      <c r="M200" s="270">
        <v>18</v>
      </c>
      <c r="N200" s="270"/>
      <c r="O200" s="270"/>
      <c r="P200" s="153">
        <f t="shared" si="22"/>
        <v>36</v>
      </c>
      <c r="Q200" s="154">
        <f t="shared" si="20"/>
        <v>55</v>
      </c>
      <c r="R200" s="270">
        <v>11.52</v>
      </c>
      <c r="S200" s="45">
        <f t="shared" si="23"/>
        <v>218.88</v>
      </c>
      <c r="T200" s="910"/>
      <c r="U200" s="49">
        <f t="shared" si="24"/>
        <v>414.71999999999997</v>
      </c>
      <c r="V200" s="913"/>
      <c r="W200" s="151">
        <f t="shared" si="17"/>
        <v>633.59999999999991</v>
      </c>
      <c r="X200" s="916"/>
    </row>
    <row r="201" spans="1:24" x14ac:dyDescent="0.25">
      <c r="A201" s="869"/>
      <c r="B201" s="857"/>
      <c r="C201" s="93" t="s">
        <v>173</v>
      </c>
      <c r="D201" s="93"/>
      <c r="E201" s="93"/>
      <c r="F201" s="274" t="s">
        <v>37</v>
      </c>
      <c r="G201" s="270">
        <v>18</v>
      </c>
      <c r="H201" s="270">
        <v>5</v>
      </c>
      <c r="I201" s="270"/>
      <c r="J201" s="270"/>
      <c r="K201" s="275">
        <f t="shared" si="21"/>
        <v>23</v>
      </c>
      <c r="L201" s="270">
        <v>16</v>
      </c>
      <c r="M201" s="270">
        <v>20</v>
      </c>
      <c r="N201" s="270"/>
      <c r="O201" s="270"/>
      <c r="P201" s="153">
        <f t="shared" si="22"/>
        <v>36</v>
      </c>
      <c r="Q201" s="154">
        <f t="shared" si="20"/>
        <v>59</v>
      </c>
      <c r="R201" s="270">
        <v>44.1</v>
      </c>
      <c r="S201" s="45">
        <f t="shared" si="23"/>
        <v>1014.3000000000001</v>
      </c>
      <c r="T201" s="910"/>
      <c r="U201" s="49">
        <f t="shared" si="24"/>
        <v>1587.6000000000001</v>
      </c>
      <c r="V201" s="913"/>
      <c r="W201" s="151">
        <f t="shared" si="17"/>
        <v>2601.9</v>
      </c>
      <c r="X201" s="916"/>
    </row>
    <row r="202" spans="1:24" x14ac:dyDescent="0.25">
      <c r="A202" s="869"/>
      <c r="B202" s="857"/>
      <c r="C202" s="93" t="s">
        <v>174</v>
      </c>
      <c r="D202" s="93"/>
      <c r="E202" s="93"/>
      <c r="F202" s="274" t="s">
        <v>37</v>
      </c>
      <c r="G202" s="270">
        <v>14</v>
      </c>
      <c r="H202" s="270">
        <v>4</v>
      </c>
      <c r="I202" s="270"/>
      <c r="J202" s="270"/>
      <c r="K202" s="275">
        <f t="shared" si="21"/>
        <v>18</v>
      </c>
      <c r="L202" s="270">
        <v>20</v>
      </c>
      <c r="M202" s="270">
        <v>16</v>
      </c>
      <c r="N202" s="270"/>
      <c r="O202" s="270"/>
      <c r="P202" s="153">
        <f t="shared" si="22"/>
        <v>36</v>
      </c>
      <c r="Q202" s="154">
        <f t="shared" si="20"/>
        <v>54</v>
      </c>
      <c r="R202" s="270">
        <v>61.11</v>
      </c>
      <c r="S202" s="45">
        <f t="shared" si="23"/>
        <v>1099.98</v>
      </c>
      <c r="T202" s="910"/>
      <c r="U202" s="49">
        <f t="shared" si="24"/>
        <v>2199.96</v>
      </c>
      <c r="V202" s="913"/>
      <c r="W202" s="151">
        <f t="shared" si="17"/>
        <v>3299.94</v>
      </c>
      <c r="X202" s="916"/>
    </row>
    <row r="203" spans="1:24" x14ac:dyDescent="0.25">
      <c r="A203" s="869"/>
      <c r="B203" s="857"/>
      <c r="C203" s="93" t="s">
        <v>176</v>
      </c>
      <c r="D203" s="93"/>
      <c r="E203" s="93"/>
      <c r="F203" s="274" t="s">
        <v>37</v>
      </c>
      <c r="G203" s="270">
        <v>10</v>
      </c>
      <c r="H203" s="270">
        <v>5</v>
      </c>
      <c r="I203" s="270"/>
      <c r="J203" s="270"/>
      <c r="K203" s="275">
        <f t="shared" si="21"/>
        <v>15</v>
      </c>
      <c r="L203" s="270">
        <v>13</v>
      </c>
      <c r="M203" s="270">
        <v>20</v>
      </c>
      <c r="N203" s="270"/>
      <c r="O203" s="270"/>
      <c r="P203" s="153">
        <f t="shared" si="22"/>
        <v>33</v>
      </c>
      <c r="Q203" s="154">
        <f t="shared" si="20"/>
        <v>48</v>
      </c>
      <c r="R203" s="270">
        <v>25.5</v>
      </c>
      <c r="S203" s="45">
        <f t="shared" si="23"/>
        <v>382.5</v>
      </c>
      <c r="T203" s="910"/>
      <c r="U203" s="49">
        <f t="shared" si="24"/>
        <v>841.5</v>
      </c>
      <c r="V203" s="913"/>
      <c r="W203" s="151">
        <f t="shared" si="17"/>
        <v>1224</v>
      </c>
      <c r="X203" s="916"/>
    </row>
    <row r="204" spans="1:24" x14ac:dyDescent="0.25">
      <c r="A204" s="869"/>
      <c r="B204" s="857"/>
      <c r="C204" s="93" t="s">
        <v>177</v>
      </c>
      <c r="D204" s="93"/>
      <c r="E204" s="93"/>
      <c r="F204" s="274" t="s">
        <v>37</v>
      </c>
      <c r="G204" s="270">
        <v>10</v>
      </c>
      <c r="H204" s="270">
        <v>5</v>
      </c>
      <c r="I204" s="270"/>
      <c r="J204" s="270"/>
      <c r="K204" s="275">
        <f t="shared" si="21"/>
        <v>15</v>
      </c>
      <c r="L204" s="270">
        <v>13</v>
      </c>
      <c r="M204" s="270">
        <v>20</v>
      </c>
      <c r="N204" s="270"/>
      <c r="O204" s="270"/>
      <c r="P204" s="153">
        <f t="shared" si="22"/>
        <v>33</v>
      </c>
      <c r="Q204" s="154">
        <f t="shared" si="20"/>
        <v>48</v>
      </c>
      <c r="R204" s="270">
        <v>25.5</v>
      </c>
      <c r="S204" s="45">
        <f t="shared" si="23"/>
        <v>382.5</v>
      </c>
      <c r="T204" s="910"/>
      <c r="U204" s="49">
        <f t="shared" si="24"/>
        <v>841.5</v>
      </c>
      <c r="V204" s="913"/>
      <c r="W204" s="151">
        <f t="shared" si="17"/>
        <v>1224</v>
      </c>
      <c r="X204" s="916"/>
    </row>
    <row r="205" spans="1:24" x14ac:dyDescent="0.25">
      <c r="A205" s="870"/>
      <c r="B205" s="858"/>
      <c r="C205" s="93" t="s">
        <v>175</v>
      </c>
      <c r="D205" s="93"/>
      <c r="E205" s="93"/>
      <c r="F205" s="274" t="s">
        <v>37</v>
      </c>
      <c r="G205" s="87">
        <v>10</v>
      </c>
      <c r="H205" s="270">
        <v>5</v>
      </c>
      <c r="I205" s="87"/>
      <c r="J205" s="270"/>
      <c r="K205" s="275">
        <f t="shared" si="21"/>
        <v>15</v>
      </c>
      <c r="L205" s="270">
        <v>13</v>
      </c>
      <c r="M205" s="270">
        <v>20</v>
      </c>
      <c r="N205" s="270"/>
      <c r="O205" s="270"/>
      <c r="P205" s="153">
        <f t="shared" si="22"/>
        <v>33</v>
      </c>
      <c r="Q205" s="154">
        <f t="shared" si="20"/>
        <v>48</v>
      </c>
      <c r="R205" s="270">
        <v>19.04</v>
      </c>
      <c r="S205" s="45">
        <f t="shared" si="23"/>
        <v>285.59999999999997</v>
      </c>
      <c r="T205" s="911"/>
      <c r="U205" s="49">
        <f t="shared" si="24"/>
        <v>628.31999999999994</v>
      </c>
      <c r="V205" s="914"/>
      <c r="W205" s="151">
        <f t="shared" si="17"/>
        <v>913.91999999999985</v>
      </c>
      <c r="X205" s="917"/>
    </row>
    <row r="206" spans="1:24" ht="30" x14ac:dyDescent="0.25">
      <c r="A206" s="871">
        <v>15</v>
      </c>
      <c r="B206" s="872" t="s">
        <v>5</v>
      </c>
      <c r="C206" s="93" t="s">
        <v>2073</v>
      </c>
      <c r="D206" s="156" t="s">
        <v>2074</v>
      </c>
      <c r="E206" s="156" t="s">
        <v>2075</v>
      </c>
      <c r="F206" s="274" t="s">
        <v>37</v>
      </c>
      <c r="G206" s="270"/>
      <c r="H206" s="131"/>
      <c r="I206" s="104">
        <v>2</v>
      </c>
      <c r="J206" s="270"/>
      <c r="K206" s="275">
        <f t="shared" si="21"/>
        <v>2</v>
      </c>
      <c r="L206" s="270"/>
      <c r="M206" s="270"/>
      <c r="N206" s="270">
        <v>9</v>
      </c>
      <c r="O206" s="270"/>
      <c r="P206" s="153">
        <v>13</v>
      </c>
      <c r="Q206" s="154">
        <f t="shared" si="20"/>
        <v>15</v>
      </c>
      <c r="R206" s="270">
        <v>27.49</v>
      </c>
      <c r="S206" s="45">
        <f t="shared" si="23"/>
        <v>54.98</v>
      </c>
      <c r="T206" s="909">
        <f>SUM(S206:S233)</f>
        <v>3851.5100000000007</v>
      </c>
      <c r="U206" s="49">
        <f t="shared" si="24"/>
        <v>357.37</v>
      </c>
      <c r="V206" s="912">
        <f>SUM(U206:U233)</f>
        <v>3056.41</v>
      </c>
      <c r="W206" s="151">
        <f t="shared" si="17"/>
        <v>412.35</v>
      </c>
      <c r="X206" s="908">
        <f>SUM(W206:W233)</f>
        <v>6907.92</v>
      </c>
    </row>
    <row r="207" spans="1:24" x14ac:dyDescent="0.25">
      <c r="A207" s="871"/>
      <c r="B207" s="872"/>
      <c r="C207" s="93" t="s">
        <v>446</v>
      </c>
      <c r="D207" s="93"/>
      <c r="E207" s="93"/>
      <c r="F207" s="274" t="s">
        <v>37</v>
      </c>
      <c r="G207" s="270"/>
      <c r="H207" s="131"/>
      <c r="I207" s="104"/>
      <c r="J207" s="270"/>
      <c r="K207" s="275">
        <f t="shared" si="21"/>
        <v>0</v>
      </c>
      <c r="L207" s="270"/>
      <c r="M207" s="270"/>
      <c r="N207" s="270"/>
      <c r="O207" s="270"/>
      <c r="P207" s="153">
        <f t="shared" si="22"/>
        <v>0</v>
      </c>
      <c r="Q207" s="154">
        <f t="shared" si="20"/>
        <v>0</v>
      </c>
      <c r="R207" s="270">
        <v>36.450000000000003</v>
      </c>
      <c r="S207" s="45">
        <f t="shared" si="23"/>
        <v>0</v>
      </c>
      <c r="T207" s="910"/>
      <c r="U207" s="49">
        <f t="shared" si="24"/>
        <v>0</v>
      </c>
      <c r="V207" s="913"/>
      <c r="W207" s="151">
        <f t="shared" ref="W207:W270" si="25">S207+U207</f>
        <v>0</v>
      </c>
      <c r="X207" s="908"/>
    </row>
    <row r="208" spans="1:24" ht="30" x14ac:dyDescent="0.25">
      <c r="A208" s="871"/>
      <c r="B208" s="872"/>
      <c r="C208" s="93" t="s">
        <v>437</v>
      </c>
      <c r="D208" s="156" t="s">
        <v>2074</v>
      </c>
      <c r="E208" s="156" t="s">
        <v>2075</v>
      </c>
      <c r="F208" s="274" t="s">
        <v>37</v>
      </c>
      <c r="G208" s="270">
        <v>2</v>
      </c>
      <c r="H208" s="131"/>
      <c r="I208" s="104"/>
      <c r="J208" s="270"/>
      <c r="K208" s="275">
        <f t="shared" si="21"/>
        <v>2</v>
      </c>
      <c r="L208" s="270"/>
      <c r="M208" s="270"/>
      <c r="N208" s="270"/>
      <c r="O208" s="270"/>
      <c r="P208" s="153">
        <f t="shared" si="22"/>
        <v>0</v>
      </c>
      <c r="Q208" s="154">
        <f t="shared" si="20"/>
        <v>2</v>
      </c>
      <c r="R208" s="270">
        <v>38.99</v>
      </c>
      <c r="S208" s="45">
        <f t="shared" si="23"/>
        <v>77.98</v>
      </c>
      <c r="T208" s="910"/>
      <c r="U208" s="49">
        <f t="shared" si="24"/>
        <v>0</v>
      </c>
      <c r="V208" s="913"/>
      <c r="W208" s="151">
        <f t="shared" si="25"/>
        <v>77.98</v>
      </c>
      <c r="X208" s="908"/>
    </row>
    <row r="209" spans="1:24" ht="30" x14ac:dyDescent="0.25">
      <c r="A209" s="871"/>
      <c r="B209" s="872"/>
      <c r="C209" s="93" t="s">
        <v>445</v>
      </c>
      <c r="D209" s="156" t="s">
        <v>2074</v>
      </c>
      <c r="E209" s="156" t="s">
        <v>2075</v>
      </c>
      <c r="F209" s="274" t="s">
        <v>37</v>
      </c>
      <c r="G209" s="270">
        <v>2</v>
      </c>
      <c r="H209" s="131"/>
      <c r="I209" s="104"/>
      <c r="J209" s="270"/>
      <c r="K209" s="275">
        <f t="shared" si="21"/>
        <v>2</v>
      </c>
      <c r="L209" s="270"/>
      <c r="M209" s="270"/>
      <c r="N209" s="270"/>
      <c r="O209" s="270"/>
      <c r="P209" s="153">
        <f t="shared" si="22"/>
        <v>0</v>
      </c>
      <c r="Q209" s="154">
        <f t="shared" si="20"/>
        <v>2</v>
      </c>
      <c r="R209" s="270">
        <v>51.19</v>
      </c>
      <c r="S209" s="45">
        <f t="shared" si="23"/>
        <v>102.38</v>
      </c>
      <c r="T209" s="910"/>
      <c r="U209" s="49">
        <f t="shared" si="24"/>
        <v>0</v>
      </c>
      <c r="V209" s="913"/>
      <c r="W209" s="151">
        <f t="shared" si="25"/>
        <v>102.38</v>
      </c>
      <c r="X209" s="908"/>
    </row>
    <row r="210" spans="1:24" ht="20.25" customHeight="1" x14ac:dyDescent="0.25">
      <c r="A210" s="871"/>
      <c r="B210" s="872"/>
      <c r="C210" s="93" t="s">
        <v>2076</v>
      </c>
      <c r="D210" s="156" t="s">
        <v>2074</v>
      </c>
      <c r="E210" s="156" t="s">
        <v>2075</v>
      </c>
      <c r="F210" s="274" t="s">
        <v>37</v>
      </c>
      <c r="G210" s="270">
        <v>2</v>
      </c>
      <c r="H210" s="131"/>
      <c r="I210" s="104"/>
      <c r="J210" s="270"/>
      <c r="K210" s="275">
        <f t="shared" si="21"/>
        <v>2</v>
      </c>
      <c r="L210" s="270"/>
      <c r="M210" s="270"/>
      <c r="N210" s="270"/>
      <c r="O210" s="270"/>
      <c r="P210" s="153">
        <f t="shared" si="22"/>
        <v>0</v>
      </c>
      <c r="Q210" s="154">
        <f t="shared" si="20"/>
        <v>2</v>
      </c>
      <c r="R210" s="270">
        <v>64.760000000000005</v>
      </c>
      <c r="S210" s="45">
        <f t="shared" si="23"/>
        <v>129.52000000000001</v>
      </c>
      <c r="T210" s="910"/>
      <c r="U210" s="49">
        <f t="shared" si="24"/>
        <v>0</v>
      </c>
      <c r="V210" s="913"/>
      <c r="W210" s="151">
        <f t="shared" si="25"/>
        <v>129.52000000000001</v>
      </c>
      <c r="X210" s="908"/>
    </row>
    <row r="211" spans="1:24" x14ac:dyDescent="0.25">
      <c r="A211" s="871"/>
      <c r="B211" s="872"/>
      <c r="C211" s="93" t="s">
        <v>438</v>
      </c>
      <c r="D211" s="93"/>
      <c r="E211" s="93"/>
      <c r="F211" s="274" t="s">
        <v>37</v>
      </c>
      <c r="G211" s="270">
        <v>6</v>
      </c>
      <c r="H211" s="131"/>
      <c r="I211" s="104"/>
      <c r="J211" s="270"/>
      <c r="K211" s="275">
        <f t="shared" si="21"/>
        <v>6</v>
      </c>
      <c r="L211" s="270"/>
      <c r="M211" s="270"/>
      <c r="N211" s="270"/>
      <c r="O211" s="270"/>
      <c r="P211" s="153">
        <f t="shared" si="22"/>
        <v>0</v>
      </c>
      <c r="Q211" s="154">
        <f t="shared" si="20"/>
        <v>6</v>
      </c>
      <c r="R211" s="270"/>
      <c r="S211" s="45">
        <f t="shared" si="23"/>
        <v>0</v>
      </c>
      <c r="T211" s="910"/>
      <c r="U211" s="49">
        <f t="shared" si="24"/>
        <v>0</v>
      </c>
      <c r="V211" s="913"/>
      <c r="W211" s="151">
        <f t="shared" si="25"/>
        <v>0</v>
      </c>
      <c r="X211" s="908"/>
    </row>
    <row r="212" spans="1:24" x14ac:dyDescent="0.25">
      <c r="A212" s="871"/>
      <c r="B212" s="872"/>
      <c r="C212" s="93" t="s">
        <v>439</v>
      </c>
      <c r="D212" s="93"/>
      <c r="E212" s="93"/>
      <c r="F212" s="274" t="s">
        <v>37</v>
      </c>
      <c r="G212" s="270"/>
      <c r="H212" s="131">
        <v>5</v>
      </c>
      <c r="I212" s="104"/>
      <c r="J212" s="270"/>
      <c r="K212" s="275">
        <f t="shared" si="21"/>
        <v>5</v>
      </c>
      <c r="L212" s="270"/>
      <c r="M212" s="270">
        <v>20</v>
      </c>
      <c r="N212" s="270"/>
      <c r="O212" s="270"/>
      <c r="P212" s="153">
        <f t="shared" si="22"/>
        <v>20</v>
      </c>
      <c r="Q212" s="154">
        <f t="shared" si="20"/>
        <v>25</v>
      </c>
      <c r="R212" s="270">
        <v>14.09</v>
      </c>
      <c r="S212" s="45">
        <f t="shared" si="23"/>
        <v>70.45</v>
      </c>
      <c r="T212" s="910"/>
      <c r="U212" s="49">
        <f t="shared" si="24"/>
        <v>281.8</v>
      </c>
      <c r="V212" s="913"/>
      <c r="W212" s="151">
        <f t="shared" si="25"/>
        <v>352.25</v>
      </c>
      <c r="X212" s="908"/>
    </row>
    <row r="213" spans="1:24" x14ac:dyDescent="0.25">
      <c r="A213" s="871"/>
      <c r="B213" s="872"/>
      <c r="C213" s="93" t="s">
        <v>448</v>
      </c>
      <c r="D213" s="93"/>
      <c r="E213" s="93"/>
      <c r="F213" s="274" t="s">
        <v>37</v>
      </c>
      <c r="G213" s="270"/>
      <c r="H213" s="131"/>
      <c r="I213" s="104">
        <v>20</v>
      </c>
      <c r="J213" s="270"/>
      <c r="K213" s="275">
        <f t="shared" si="21"/>
        <v>20</v>
      </c>
      <c r="L213" s="270"/>
      <c r="M213" s="270"/>
      <c r="N213" s="270"/>
      <c r="O213" s="270"/>
      <c r="P213" s="153">
        <f t="shared" si="22"/>
        <v>0</v>
      </c>
      <c r="Q213" s="154">
        <f t="shared" si="20"/>
        <v>20</v>
      </c>
      <c r="R213" s="270">
        <v>12.39</v>
      </c>
      <c r="S213" s="45">
        <f t="shared" si="23"/>
        <v>247.8</v>
      </c>
      <c r="T213" s="910"/>
      <c r="U213" s="49">
        <f t="shared" si="24"/>
        <v>0</v>
      </c>
      <c r="V213" s="913"/>
      <c r="W213" s="151">
        <f t="shared" si="25"/>
        <v>247.8</v>
      </c>
      <c r="X213" s="908"/>
    </row>
    <row r="214" spans="1:24" ht="30" x14ac:dyDescent="0.25">
      <c r="A214" s="871"/>
      <c r="B214" s="872"/>
      <c r="C214" s="93" t="s">
        <v>2080</v>
      </c>
      <c r="D214" s="156" t="s">
        <v>2074</v>
      </c>
      <c r="E214" s="93" t="s">
        <v>2075</v>
      </c>
      <c r="F214" s="274" t="s">
        <v>37</v>
      </c>
      <c r="G214" s="270">
        <v>2</v>
      </c>
      <c r="H214" s="131"/>
      <c r="I214" s="104"/>
      <c r="J214" s="270"/>
      <c r="K214" s="275">
        <f t="shared" si="21"/>
        <v>2</v>
      </c>
      <c r="L214" s="270"/>
      <c r="M214" s="270"/>
      <c r="N214" s="270"/>
      <c r="O214" s="270"/>
      <c r="P214" s="153">
        <f t="shared" si="22"/>
        <v>0</v>
      </c>
      <c r="Q214" s="154">
        <f t="shared" si="20"/>
        <v>2</v>
      </c>
      <c r="R214" s="270">
        <v>33.840000000000003</v>
      </c>
      <c r="S214" s="45">
        <f t="shared" si="23"/>
        <v>67.680000000000007</v>
      </c>
      <c r="T214" s="910"/>
      <c r="U214" s="49">
        <f t="shared" si="24"/>
        <v>0</v>
      </c>
      <c r="V214" s="913"/>
      <c r="W214" s="151">
        <f t="shared" si="25"/>
        <v>67.680000000000007</v>
      </c>
      <c r="X214" s="908"/>
    </row>
    <row r="215" spans="1:24" x14ac:dyDescent="0.25">
      <c r="A215" s="871"/>
      <c r="B215" s="872"/>
      <c r="C215" s="93" t="s">
        <v>449</v>
      </c>
      <c r="D215" s="93"/>
      <c r="E215" s="93"/>
      <c r="F215" s="274" t="s">
        <v>37</v>
      </c>
      <c r="G215" s="270"/>
      <c r="H215" s="131"/>
      <c r="I215" s="104"/>
      <c r="J215" s="270"/>
      <c r="K215" s="275">
        <f t="shared" si="21"/>
        <v>0</v>
      </c>
      <c r="L215" s="270"/>
      <c r="M215" s="270"/>
      <c r="N215" s="270"/>
      <c r="O215" s="270"/>
      <c r="P215" s="153">
        <f t="shared" si="22"/>
        <v>0</v>
      </c>
      <c r="Q215" s="154">
        <f t="shared" si="20"/>
        <v>0</v>
      </c>
      <c r="R215" s="270">
        <v>12.39</v>
      </c>
      <c r="S215" s="45">
        <f t="shared" si="23"/>
        <v>0</v>
      </c>
      <c r="T215" s="910"/>
      <c r="U215" s="49">
        <f t="shared" si="24"/>
        <v>0</v>
      </c>
      <c r="V215" s="913"/>
      <c r="W215" s="151">
        <f t="shared" si="25"/>
        <v>0</v>
      </c>
      <c r="X215" s="908"/>
    </row>
    <row r="216" spans="1:24" ht="30" x14ac:dyDescent="0.25">
      <c r="A216" s="871"/>
      <c r="B216" s="872"/>
      <c r="C216" s="93" t="s">
        <v>443</v>
      </c>
      <c r="D216" s="156" t="s">
        <v>2074</v>
      </c>
      <c r="E216" s="93" t="s">
        <v>2075</v>
      </c>
      <c r="F216" s="274" t="s">
        <v>37</v>
      </c>
      <c r="G216" s="270"/>
      <c r="H216" s="131"/>
      <c r="I216" s="104">
        <v>2</v>
      </c>
      <c r="J216" s="270"/>
      <c r="K216" s="275">
        <f t="shared" si="21"/>
        <v>2</v>
      </c>
      <c r="L216" s="270"/>
      <c r="M216" s="270"/>
      <c r="N216" s="270"/>
      <c r="O216" s="270"/>
      <c r="P216" s="153">
        <v>4</v>
      </c>
      <c r="Q216" s="154">
        <f t="shared" si="20"/>
        <v>6</v>
      </c>
      <c r="R216" s="270">
        <v>40.08</v>
      </c>
      <c r="S216" s="45">
        <f t="shared" si="23"/>
        <v>80.16</v>
      </c>
      <c r="T216" s="910"/>
      <c r="U216" s="49">
        <f t="shared" si="24"/>
        <v>160.32</v>
      </c>
      <c r="V216" s="913"/>
      <c r="W216" s="151">
        <f t="shared" si="25"/>
        <v>240.48</v>
      </c>
      <c r="X216" s="908"/>
    </row>
    <row r="217" spans="1:24" ht="19.5" customHeight="1" x14ac:dyDescent="0.25">
      <c r="A217" s="871"/>
      <c r="B217" s="872"/>
      <c r="C217" s="93" t="s">
        <v>444</v>
      </c>
      <c r="D217" s="93"/>
      <c r="E217" s="93"/>
      <c r="F217" s="274" t="s">
        <v>37</v>
      </c>
      <c r="G217" s="270"/>
      <c r="H217" s="131"/>
      <c r="I217" s="104">
        <v>2</v>
      </c>
      <c r="J217" s="270"/>
      <c r="K217" s="275">
        <f t="shared" si="21"/>
        <v>2</v>
      </c>
      <c r="L217" s="270"/>
      <c r="M217" s="270"/>
      <c r="N217" s="270">
        <v>9</v>
      </c>
      <c r="O217" s="270"/>
      <c r="P217" s="153">
        <f t="shared" si="22"/>
        <v>9</v>
      </c>
      <c r="Q217" s="154">
        <f t="shared" si="20"/>
        <v>11</v>
      </c>
      <c r="R217" s="270">
        <v>39.479999999999997</v>
      </c>
      <c r="S217" s="45">
        <f t="shared" si="23"/>
        <v>78.959999999999994</v>
      </c>
      <c r="T217" s="910"/>
      <c r="U217" s="49">
        <f t="shared" si="24"/>
        <v>355.32</v>
      </c>
      <c r="V217" s="913"/>
      <c r="W217" s="151">
        <f t="shared" si="25"/>
        <v>434.28</v>
      </c>
      <c r="X217" s="908"/>
    </row>
    <row r="218" spans="1:24" x14ac:dyDescent="0.25">
      <c r="A218" s="871"/>
      <c r="B218" s="872"/>
      <c r="C218" s="93" t="s">
        <v>440</v>
      </c>
      <c r="D218" s="93"/>
      <c r="E218" s="93"/>
      <c r="F218" s="274" t="s">
        <v>37</v>
      </c>
      <c r="G218" s="270"/>
      <c r="H218" s="131"/>
      <c r="I218" s="104">
        <v>5</v>
      </c>
      <c r="J218" s="270"/>
      <c r="K218" s="275">
        <f t="shared" si="21"/>
        <v>5</v>
      </c>
      <c r="L218" s="270"/>
      <c r="M218" s="270"/>
      <c r="N218" s="270"/>
      <c r="O218" s="270"/>
      <c r="P218" s="153">
        <f t="shared" si="22"/>
        <v>0</v>
      </c>
      <c r="Q218" s="154">
        <f t="shared" si="20"/>
        <v>5</v>
      </c>
      <c r="R218" s="270">
        <v>14.42</v>
      </c>
      <c r="S218" s="45">
        <f t="shared" si="23"/>
        <v>72.099999999999994</v>
      </c>
      <c r="T218" s="910"/>
      <c r="U218" s="49">
        <f t="shared" si="24"/>
        <v>0</v>
      </c>
      <c r="V218" s="913"/>
      <c r="W218" s="151">
        <f t="shared" si="25"/>
        <v>72.099999999999994</v>
      </c>
      <c r="X218" s="908"/>
    </row>
    <row r="219" spans="1:24" x14ac:dyDescent="0.25">
      <c r="A219" s="871"/>
      <c r="B219" s="872"/>
      <c r="C219" s="93" t="s">
        <v>450</v>
      </c>
      <c r="D219" s="93"/>
      <c r="E219" s="93"/>
      <c r="F219" s="274" t="s">
        <v>37</v>
      </c>
      <c r="G219" s="270">
        <v>10</v>
      </c>
      <c r="H219" s="131"/>
      <c r="I219" s="104"/>
      <c r="J219" s="270"/>
      <c r="K219" s="275">
        <f t="shared" si="21"/>
        <v>10</v>
      </c>
      <c r="L219" s="270"/>
      <c r="M219" s="270"/>
      <c r="N219" s="270"/>
      <c r="O219" s="270"/>
      <c r="P219" s="153">
        <f t="shared" si="22"/>
        <v>0</v>
      </c>
      <c r="Q219" s="154">
        <f t="shared" si="20"/>
        <v>10</v>
      </c>
      <c r="R219" s="270">
        <v>32.4</v>
      </c>
      <c r="S219" s="45">
        <f t="shared" si="23"/>
        <v>324</v>
      </c>
      <c r="T219" s="910"/>
      <c r="U219" s="49">
        <f t="shared" si="24"/>
        <v>0</v>
      </c>
      <c r="V219" s="913"/>
      <c r="W219" s="151">
        <f t="shared" si="25"/>
        <v>324</v>
      </c>
      <c r="X219" s="908"/>
    </row>
    <row r="220" spans="1:24" x14ac:dyDescent="0.25">
      <c r="A220" s="871"/>
      <c r="B220" s="872"/>
      <c r="C220" s="93" t="s">
        <v>451</v>
      </c>
      <c r="D220" s="93"/>
      <c r="E220" s="93"/>
      <c r="F220" s="274" t="s">
        <v>37</v>
      </c>
      <c r="G220" s="270"/>
      <c r="H220" s="131"/>
      <c r="I220" s="104"/>
      <c r="J220" s="270"/>
      <c r="K220" s="275">
        <f t="shared" si="21"/>
        <v>0</v>
      </c>
      <c r="L220" s="270"/>
      <c r="M220" s="270"/>
      <c r="N220" s="270"/>
      <c r="O220" s="270"/>
      <c r="P220" s="153">
        <f t="shared" si="22"/>
        <v>0</v>
      </c>
      <c r="Q220" s="154">
        <f t="shared" si="20"/>
        <v>0</v>
      </c>
      <c r="R220" s="270">
        <v>37.479999999999997</v>
      </c>
      <c r="S220" s="45">
        <f t="shared" si="23"/>
        <v>0</v>
      </c>
      <c r="T220" s="910"/>
      <c r="U220" s="49">
        <f t="shared" si="24"/>
        <v>0</v>
      </c>
      <c r="V220" s="913"/>
      <c r="W220" s="151">
        <f t="shared" si="25"/>
        <v>0</v>
      </c>
      <c r="X220" s="908"/>
    </row>
    <row r="221" spans="1:24" ht="30" x14ac:dyDescent="0.25">
      <c r="A221" s="871"/>
      <c r="B221" s="872"/>
      <c r="C221" s="93" t="s">
        <v>452</v>
      </c>
      <c r="D221" s="156" t="s">
        <v>2074</v>
      </c>
      <c r="E221" s="93" t="s">
        <v>2075</v>
      </c>
      <c r="F221" s="274" t="s">
        <v>37</v>
      </c>
      <c r="G221" s="270">
        <v>2</v>
      </c>
      <c r="H221" s="131"/>
      <c r="I221" s="104"/>
      <c r="J221" s="270"/>
      <c r="K221" s="275">
        <f t="shared" si="21"/>
        <v>2</v>
      </c>
      <c r="L221" s="270"/>
      <c r="M221" s="270"/>
      <c r="N221" s="270"/>
      <c r="O221" s="270"/>
      <c r="P221" s="153">
        <f t="shared" si="22"/>
        <v>0</v>
      </c>
      <c r="Q221" s="154">
        <f t="shared" si="20"/>
        <v>2</v>
      </c>
      <c r="R221" s="270">
        <v>32.4</v>
      </c>
      <c r="S221" s="45">
        <f t="shared" si="23"/>
        <v>64.8</v>
      </c>
      <c r="T221" s="910"/>
      <c r="U221" s="49">
        <f t="shared" si="24"/>
        <v>0</v>
      </c>
      <c r="V221" s="913"/>
      <c r="W221" s="151">
        <f t="shared" si="25"/>
        <v>64.8</v>
      </c>
      <c r="X221" s="908"/>
    </row>
    <row r="222" spans="1:24" ht="30" x14ac:dyDescent="0.25">
      <c r="A222" s="871"/>
      <c r="B222" s="872"/>
      <c r="C222" s="93" t="s">
        <v>453</v>
      </c>
      <c r="D222" s="156" t="s">
        <v>2074</v>
      </c>
      <c r="E222" s="93" t="s">
        <v>2075</v>
      </c>
      <c r="F222" s="274" t="s">
        <v>37</v>
      </c>
      <c r="G222" s="270">
        <v>2</v>
      </c>
      <c r="H222" s="131"/>
      <c r="I222" s="104"/>
      <c r="J222" s="270"/>
      <c r="K222" s="275">
        <f t="shared" si="21"/>
        <v>2</v>
      </c>
      <c r="L222" s="270"/>
      <c r="M222" s="270"/>
      <c r="N222" s="270"/>
      <c r="O222" s="270"/>
      <c r="P222" s="153">
        <f t="shared" si="22"/>
        <v>0</v>
      </c>
      <c r="Q222" s="154">
        <f t="shared" si="20"/>
        <v>2</v>
      </c>
      <c r="R222" s="270">
        <v>28.45</v>
      </c>
      <c r="S222" s="45">
        <f t="shared" si="23"/>
        <v>56.9</v>
      </c>
      <c r="T222" s="910"/>
      <c r="U222" s="49">
        <f t="shared" si="24"/>
        <v>0</v>
      </c>
      <c r="V222" s="913"/>
      <c r="W222" s="151">
        <f t="shared" si="25"/>
        <v>56.9</v>
      </c>
      <c r="X222" s="908"/>
    </row>
    <row r="223" spans="1:24" ht="30" x14ac:dyDescent="0.25">
      <c r="A223" s="871"/>
      <c r="B223" s="872"/>
      <c r="C223" s="93" t="s">
        <v>441</v>
      </c>
      <c r="D223" s="156" t="s">
        <v>2074</v>
      </c>
      <c r="E223" s="93" t="s">
        <v>2075</v>
      </c>
      <c r="F223" s="274" t="s">
        <v>37</v>
      </c>
      <c r="G223" s="270">
        <v>1</v>
      </c>
      <c r="H223" s="131"/>
      <c r="I223" s="104"/>
      <c r="J223" s="270"/>
      <c r="K223" s="275">
        <f t="shared" si="21"/>
        <v>1</v>
      </c>
      <c r="L223" s="270"/>
      <c r="M223" s="270"/>
      <c r="N223" s="270"/>
      <c r="O223" s="270"/>
      <c r="P223" s="153">
        <f t="shared" si="22"/>
        <v>0</v>
      </c>
      <c r="Q223" s="154">
        <f t="shared" si="20"/>
        <v>1</v>
      </c>
      <c r="R223" s="270">
        <v>4.18</v>
      </c>
      <c r="S223" s="45">
        <f t="shared" si="23"/>
        <v>4.18</v>
      </c>
      <c r="T223" s="910"/>
      <c r="U223" s="49">
        <f t="shared" si="24"/>
        <v>0</v>
      </c>
      <c r="V223" s="913"/>
      <c r="W223" s="151">
        <f t="shared" si="25"/>
        <v>4.18</v>
      </c>
      <c r="X223" s="908"/>
    </row>
    <row r="224" spans="1:24" x14ac:dyDescent="0.25">
      <c r="A224" s="871"/>
      <c r="B224" s="872"/>
      <c r="C224" s="93" t="s">
        <v>447</v>
      </c>
      <c r="D224" s="93"/>
      <c r="E224" s="93"/>
      <c r="F224" s="274" t="s">
        <v>37</v>
      </c>
      <c r="G224" s="270">
        <v>10</v>
      </c>
      <c r="H224" s="131"/>
      <c r="I224" s="104">
        <v>30</v>
      </c>
      <c r="J224" s="270"/>
      <c r="K224" s="275">
        <f t="shared" si="21"/>
        <v>40</v>
      </c>
      <c r="L224" s="270"/>
      <c r="M224" s="270"/>
      <c r="N224" s="270"/>
      <c r="O224" s="270"/>
      <c r="P224" s="153">
        <f t="shared" si="22"/>
        <v>0</v>
      </c>
      <c r="Q224" s="154">
        <f t="shared" si="20"/>
        <v>40</v>
      </c>
      <c r="R224" s="270">
        <v>14.09</v>
      </c>
      <c r="S224" s="45">
        <f t="shared" si="23"/>
        <v>563.6</v>
      </c>
      <c r="T224" s="910"/>
      <c r="U224" s="49">
        <f t="shared" si="24"/>
        <v>0</v>
      </c>
      <c r="V224" s="913"/>
      <c r="W224" s="151">
        <f t="shared" si="25"/>
        <v>563.6</v>
      </c>
      <c r="X224" s="908"/>
    </row>
    <row r="225" spans="1:24" x14ac:dyDescent="0.25">
      <c r="A225" s="871"/>
      <c r="B225" s="872"/>
      <c r="C225" s="93" t="s">
        <v>442</v>
      </c>
      <c r="D225" s="93"/>
      <c r="E225" s="93"/>
      <c r="F225" s="274" t="s">
        <v>37</v>
      </c>
      <c r="G225" s="270"/>
      <c r="H225" s="131"/>
      <c r="I225" s="104">
        <v>2</v>
      </c>
      <c r="J225" s="270"/>
      <c r="K225" s="275">
        <f t="shared" si="21"/>
        <v>2</v>
      </c>
      <c r="L225" s="270"/>
      <c r="M225" s="270"/>
      <c r="N225" s="270"/>
      <c r="O225" s="270"/>
      <c r="P225" s="153">
        <f t="shared" si="22"/>
        <v>0</v>
      </c>
      <c r="Q225" s="154">
        <f t="shared" si="20"/>
        <v>2</v>
      </c>
      <c r="R225" s="270">
        <v>34.69</v>
      </c>
      <c r="S225" s="45">
        <f t="shared" si="23"/>
        <v>69.38</v>
      </c>
      <c r="T225" s="910"/>
      <c r="U225" s="49">
        <f t="shared" si="24"/>
        <v>0</v>
      </c>
      <c r="V225" s="913"/>
      <c r="W225" s="151">
        <f t="shared" si="25"/>
        <v>69.38</v>
      </c>
      <c r="X225" s="908"/>
    </row>
    <row r="226" spans="1:24" ht="30" x14ac:dyDescent="0.25">
      <c r="A226" s="871"/>
      <c r="B226" s="872"/>
      <c r="C226" s="97" t="s">
        <v>2081</v>
      </c>
      <c r="D226" s="156" t="s">
        <v>2074</v>
      </c>
      <c r="E226" s="93" t="s">
        <v>2075</v>
      </c>
      <c r="F226" s="274" t="s">
        <v>37</v>
      </c>
      <c r="G226" s="270"/>
      <c r="H226" s="132">
        <v>15</v>
      </c>
      <c r="I226" s="270"/>
      <c r="J226" s="270"/>
      <c r="K226" s="275">
        <f t="shared" si="21"/>
        <v>15</v>
      </c>
      <c r="L226" s="270"/>
      <c r="M226" s="270">
        <v>60</v>
      </c>
      <c r="N226" s="270"/>
      <c r="O226" s="270"/>
      <c r="P226" s="153">
        <v>5</v>
      </c>
      <c r="Q226" s="154">
        <f t="shared" si="20"/>
        <v>20</v>
      </c>
      <c r="R226" s="270">
        <v>16.920000000000002</v>
      </c>
      <c r="S226" s="45">
        <f t="shared" si="23"/>
        <v>253.8</v>
      </c>
      <c r="T226" s="910"/>
      <c r="U226" s="49">
        <f t="shared" si="24"/>
        <v>84.600000000000009</v>
      </c>
      <c r="V226" s="913"/>
      <c r="W226" s="151">
        <f t="shared" si="25"/>
        <v>338.40000000000003</v>
      </c>
      <c r="X226" s="908"/>
    </row>
    <row r="227" spans="1:24" x14ac:dyDescent="0.25">
      <c r="A227" s="871"/>
      <c r="B227" s="872"/>
      <c r="C227" s="97" t="s">
        <v>1468</v>
      </c>
      <c r="F227" s="274" t="s">
        <v>37</v>
      </c>
      <c r="G227" s="270">
        <v>10</v>
      </c>
      <c r="H227" s="131"/>
      <c r="I227" s="270"/>
      <c r="J227" s="270"/>
      <c r="K227" s="275">
        <f t="shared" si="21"/>
        <v>10</v>
      </c>
      <c r="L227" s="270"/>
      <c r="M227" s="270"/>
      <c r="N227" s="270"/>
      <c r="O227" s="270"/>
      <c r="P227" s="153">
        <f t="shared" si="22"/>
        <v>0</v>
      </c>
      <c r="Q227" s="154">
        <f t="shared" si="20"/>
        <v>10</v>
      </c>
      <c r="R227" s="270">
        <v>12.39</v>
      </c>
      <c r="S227" s="45">
        <f t="shared" si="23"/>
        <v>123.9</v>
      </c>
      <c r="T227" s="910"/>
      <c r="U227" s="49">
        <f t="shared" si="24"/>
        <v>0</v>
      </c>
      <c r="V227" s="913"/>
      <c r="W227" s="151">
        <f t="shared" si="25"/>
        <v>123.9</v>
      </c>
      <c r="X227" s="908"/>
    </row>
    <row r="228" spans="1:24" ht="30" x14ac:dyDescent="0.25">
      <c r="A228" s="871"/>
      <c r="B228" s="872"/>
      <c r="C228" s="93" t="s">
        <v>1466</v>
      </c>
      <c r="D228" s="156" t="s">
        <v>2074</v>
      </c>
      <c r="E228" s="93" t="s">
        <v>2075</v>
      </c>
      <c r="F228" s="274" t="s">
        <v>37</v>
      </c>
      <c r="G228" s="270"/>
      <c r="H228" s="131"/>
      <c r="I228" s="270"/>
      <c r="J228" s="270">
        <v>4</v>
      </c>
      <c r="K228" s="275">
        <f t="shared" si="21"/>
        <v>4</v>
      </c>
      <c r="L228" s="270"/>
      <c r="M228" s="270"/>
      <c r="N228" s="270"/>
      <c r="O228" s="270"/>
      <c r="P228" s="153">
        <f t="shared" si="22"/>
        <v>0</v>
      </c>
      <c r="Q228" s="154">
        <f t="shared" si="20"/>
        <v>4</v>
      </c>
      <c r="R228" s="270">
        <v>2.38</v>
      </c>
      <c r="S228" s="45">
        <f t="shared" si="23"/>
        <v>9.52</v>
      </c>
      <c r="T228" s="910"/>
      <c r="U228" s="49">
        <f t="shared" si="24"/>
        <v>0</v>
      </c>
      <c r="V228" s="913"/>
      <c r="W228" s="151">
        <f t="shared" si="25"/>
        <v>9.52</v>
      </c>
      <c r="X228" s="908"/>
    </row>
    <row r="229" spans="1:24" ht="30" x14ac:dyDescent="0.25">
      <c r="A229" s="871"/>
      <c r="B229" s="872"/>
      <c r="C229" s="93" t="s">
        <v>1467</v>
      </c>
      <c r="D229" s="156" t="s">
        <v>2074</v>
      </c>
      <c r="E229" s="93" t="s">
        <v>2075</v>
      </c>
      <c r="F229" s="274" t="s">
        <v>37</v>
      </c>
      <c r="G229" s="270"/>
      <c r="H229" s="131"/>
      <c r="I229" s="270"/>
      <c r="J229" s="270">
        <v>4</v>
      </c>
      <c r="K229" s="275">
        <f t="shared" si="21"/>
        <v>4</v>
      </c>
      <c r="L229" s="270"/>
      <c r="M229" s="270"/>
      <c r="N229" s="270"/>
      <c r="O229" s="270"/>
      <c r="P229" s="153">
        <f t="shared" si="22"/>
        <v>0</v>
      </c>
      <c r="Q229" s="154">
        <f t="shared" si="20"/>
        <v>4</v>
      </c>
      <c r="R229" s="270">
        <v>2.98</v>
      </c>
      <c r="S229" s="45">
        <f t="shared" si="23"/>
        <v>11.92</v>
      </c>
      <c r="T229" s="910"/>
      <c r="U229" s="49">
        <f t="shared" si="24"/>
        <v>0</v>
      </c>
      <c r="V229" s="913"/>
      <c r="W229" s="151">
        <f t="shared" si="25"/>
        <v>11.92</v>
      </c>
      <c r="X229" s="908"/>
    </row>
    <row r="230" spans="1:24" ht="30" x14ac:dyDescent="0.25">
      <c r="A230" s="871"/>
      <c r="B230" s="872"/>
      <c r="C230" s="93" t="s">
        <v>1469</v>
      </c>
      <c r="D230" s="156" t="s">
        <v>2074</v>
      </c>
      <c r="E230" s="93" t="s">
        <v>2075</v>
      </c>
      <c r="F230" s="274" t="s">
        <v>37</v>
      </c>
      <c r="G230" s="270"/>
      <c r="H230" s="131">
        <v>4</v>
      </c>
      <c r="I230" s="270"/>
      <c r="J230" s="270"/>
      <c r="K230" s="275">
        <f t="shared" si="21"/>
        <v>4</v>
      </c>
      <c r="L230" s="270"/>
      <c r="M230" s="270">
        <v>20</v>
      </c>
      <c r="N230" s="270"/>
      <c r="O230" s="270"/>
      <c r="P230" s="153">
        <f t="shared" si="22"/>
        <v>20</v>
      </c>
      <c r="Q230" s="154">
        <f t="shared" si="20"/>
        <v>24</v>
      </c>
      <c r="R230" s="270">
        <v>36.25</v>
      </c>
      <c r="S230" s="45">
        <f t="shared" si="23"/>
        <v>145</v>
      </c>
      <c r="T230" s="910"/>
      <c r="U230" s="49">
        <f t="shared" si="24"/>
        <v>725</v>
      </c>
      <c r="V230" s="913"/>
      <c r="W230" s="151">
        <f t="shared" si="25"/>
        <v>870</v>
      </c>
      <c r="X230" s="908"/>
    </row>
    <row r="231" spans="1:24" ht="30" x14ac:dyDescent="0.25">
      <c r="A231" s="871"/>
      <c r="B231" s="872"/>
      <c r="C231" s="93" t="s">
        <v>1470</v>
      </c>
      <c r="D231" s="156" t="s">
        <v>2074</v>
      </c>
      <c r="E231" s="93" t="s">
        <v>2075</v>
      </c>
      <c r="F231" s="274" t="s">
        <v>37</v>
      </c>
      <c r="G231" s="270">
        <v>50</v>
      </c>
      <c r="H231" s="131"/>
      <c r="I231" s="270"/>
      <c r="J231" s="270"/>
      <c r="K231" s="275">
        <f t="shared" si="21"/>
        <v>50</v>
      </c>
      <c r="L231" s="270">
        <v>0</v>
      </c>
      <c r="M231" s="270"/>
      <c r="N231" s="270"/>
      <c r="O231" s="270"/>
      <c r="P231" s="153">
        <f t="shared" si="22"/>
        <v>0</v>
      </c>
      <c r="Q231" s="154">
        <f t="shared" si="20"/>
        <v>50</v>
      </c>
      <c r="R231" s="270">
        <v>0.32</v>
      </c>
      <c r="S231" s="45">
        <f t="shared" si="23"/>
        <v>16</v>
      </c>
      <c r="T231" s="910"/>
      <c r="U231" s="49">
        <f t="shared" si="24"/>
        <v>0</v>
      </c>
      <c r="V231" s="913"/>
      <c r="W231" s="151">
        <f t="shared" si="25"/>
        <v>16</v>
      </c>
      <c r="X231" s="908"/>
    </row>
    <row r="232" spans="1:24" ht="30" x14ac:dyDescent="0.25">
      <c r="A232" s="871"/>
      <c r="B232" s="872"/>
      <c r="C232" s="93" t="s">
        <v>1471</v>
      </c>
      <c r="D232" s="156" t="s">
        <v>2074</v>
      </c>
      <c r="E232" s="93" t="s">
        <v>2075</v>
      </c>
      <c r="F232" s="274" t="s">
        <v>37</v>
      </c>
      <c r="G232" s="270"/>
      <c r="H232" s="131"/>
      <c r="I232" s="270">
        <v>50</v>
      </c>
      <c r="J232" s="270"/>
      <c r="K232" s="275">
        <f t="shared" si="21"/>
        <v>50</v>
      </c>
      <c r="L232" s="270"/>
      <c r="M232" s="270"/>
      <c r="N232" s="270"/>
      <c r="O232" s="270"/>
      <c r="P232" s="153">
        <f t="shared" si="22"/>
        <v>0</v>
      </c>
      <c r="Q232" s="154">
        <f t="shared" si="20"/>
        <v>50</v>
      </c>
      <c r="R232" s="270">
        <v>0.87</v>
      </c>
      <c r="S232" s="45">
        <f t="shared" si="23"/>
        <v>43.5</v>
      </c>
      <c r="T232" s="910"/>
      <c r="U232" s="49">
        <f t="shared" si="24"/>
        <v>0</v>
      </c>
      <c r="V232" s="913"/>
      <c r="W232" s="151">
        <f t="shared" si="25"/>
        <v>43.5</v>
      </c>
      <c r="X232" s="908"/>
    </row>
    <row r="233" spans="1:24" ht="30" x14ac:dyDescent="0.25">
      <c r="A233" s="871"/>
      <c r="B233" s="872"/>
      <c r="C233" s="93" t="s">
        <v>166</v>
      </c>
      <c r="D233" s="156" t="s">
        <v>2074</v>
      </c>
      <c r="E233" s="93" t="s">
        <v>2075</v>
      </c>
      <c r="F233" s="274" t="s">
        <v>37</v>
      </c>
      <c r="G233" s="270">
        <v>50</v>
      </c>
      <c r="H233" s="132">
        <v>15</v>
      </c>
      <c r="I233" s="270"/>
      <c r="J233" s="270"/>
      <c r="K233" s="275">
        <f t="shared" si="21"/>
        <v>65</v>
      </c>
      <c r="L233" s="270"/>
      <c r="M233" s="270">
        <v>60</v>
      </c>
      <c r="N233" s="270"/>
      <c r="O233" s="270"/>
      <c r="P233" s="153">
        <f t="shared" si="22"/>
        <v>60</v>
      </c>
      <c r="Q233" s="154">
        <f t="shared" si="20"/>
        <v>125</v>
      </c>
      <c r="R233" s="270">
        <v>18.2</v>
      </c>
      <c r="S233" s="45">
        <f t="shared" si="23"/>
        <v>1183</v>
      </c>
      <c r="T233" s="911"/>
      <c r="U233" s="49">
        <f t="shared" si="24"/>
        <v>1092</v>
      </c>
      <c r="V233" s="914"/>
      <c r="W233" s="151">
        <f t="shared" si="25"/>
        <v>2275</v>
      </c>
      <c r="X233" s="908"/>
    </row>
    <row r="234" spans="1:24" ht="20.25" customHeight="1" x14ac:dyDescent="0.25">
      <c r="A234" s="871">
        <v>16</v>
      </c>
      <c r="B234" s="872" t="s">
        <v>2064</v>
      </c>
      <c r="C234" s="97" t="s">
        <v>167</v>
      </c>
      <c r="D234" s="160" t="s">
        <v>2058</v>
      </c>
      <c r="E234" s="97" t="s">
        <v>2035</v>
      </c>
      <c r="F234" s="270" t="s">
        <v>37</v>
      </c>
      <c r="G234" s="270"/>
      <c r="H234" s="270">
        <v>20</v>
      </c>
      <c r="I234" s="270"/>
      <c r="J234" s="270"/>
      <c r="K234" s="275">
        <f t="shared" si="21"/>
        <v>20</v>
      </c>
      <c r="L234" s="270"/>
      <c r="M234" s="270">
        <v>80</v>
      </c>
      <c r="N234" s="270"/>
      <c r="O234" s="270"/>
      <c r="P234" s="153">
        <f t="shared" si="22"/>
        <v>80</v>
      </c>
      <c r="Q234" s="154">
        <f t="shared" si="20"/>
        <v>100</v>
      </c>
      <c r="R234" s="270">
        <v>18</v>
      </c>
      <c r="S234" s="45">
        <f t="shared" si="23"/>
        <v>360</v>
      </c>
      <c r="T234" s="909">
        <f>SUM(S234:S249)</f>
        <v>10706.2</v>
      </c>
      <c r="U234" s="49">
        <f t="shared" si="24"/>
        <v>1440</v>
      </c>
      <c r="V234" s="912">
        <f>SUM(U234:U249)</f>
        <v>20132.199999999997</v>
      </c>
      <c r="W234" s="151">
        <f t="shared" si="25"/>
        <v>1800</v>
      </c>
      <c r="X234" s="908">
        <f>SUM(W234:W249)</f>
        <v>30748.400000000001</v>
      </c>
    </row>
    <row r="235" spans="1:24" x14ac:dyDescent="0.25">
      <c r="A235" s="871"/>
      <c r="B235" s="872"/>
      <c r="C235" s="97" t="s">
        <v>454</v>
      </c>
      <c r="D235" s="97"/>
      <c r="E235" s="97"/>
      <c r="F235" s="270" t="s">
        <v>37</v>
      </c>
      <c r="G235" s="87">
        <v>1</v>
      </c>
      <c r="H235" s="270">
        <v>1</v>
      </c>
      <c r="I235" s="270"/>
      <c r="J235" s="270"/>
      <c r="K235" s="275">
        <f t="shared" si="21"/>
        <v>2</v>
      </c>
      <c r="L235" s="270"/>
      <c r="M235" s="270">
        <v>6</v>
      </c>
      <c r="N235" s="270"/>
      <c r="O235" s="270"/>
      <c r="P235" s="153">
        <f t="shared" si="22"/>
        <v>6</v>
      </c>
      <c r="Q235" s="154">
        <f t="shared" si="20"/>
        <v>8</v>
      </c>
      <c r="R235" s="270">
        <v>549</v>
      </c>
      <c r="S235" s="45">
        <f t="shared" si="23"/>
        <v>1098</v>
      </c>
      <c r="T235" s="910"/>
      <c r="U235" s="49">
        <f t="shared" si="24"/>
        <v>3294</v>
      </c>
      <c r="V235" s="913"/>
      <c r="W235" s="151">
        <f t="shared" si="25"/>
        <v>4392</v>
      </c>
      <c r="X235" s="908"/>
    </row>
    <row r="236" spans="1:24" x14ac:dyDescent="0.25">
      <c r="A236" s="871"/>
      <c r="B236" s="872"/>
      <c r="C236" s="97" t="s">
        <v>462</v>
      </c>
      <c r="D236" s="97"/>
      <c r="E236" s="97"/>
      <c r="F236" s="270" t="s">
        <v>37</v>
      </c>
      <c r="G236" s="270">
        <v>4</v>
      </c>
      <c r="H236" s="270">
        <v>5</v>
      </c>
      <c r="I236" s="270"/>
      <c r="J236" s="270"/>
      <c r="K236" s="275">
        <f t="shared" si="21"/>
        <v>9</v>
      </c>
      <c r="L236" s="270"/>
      <c r="M236" s="270">
        <v>20</v>
      </c>
      <c r="N236" s="270"/>
      <c r="O236" s="270"/>
      <c r="P236" s="153">
        <f t="shared" si="22"/>
        <v>20</v>
      </c>
      <c r="Q236" s="154">
        <f t="shared" si="20"/>
        <v>29</v>
      </c>
      <c r="R236" s="270">
        <v>75</v>
      </c>
      <c r="S236" s="45">
        <f t="shared" si="23"/>
        <v>675</v>
      </c>
      <c r="T236" s="910"/>
      <c r="U236" s="49">
        <f t="shared" si="24"/>
        <v>1500</v>
      </c>
      <c r="V236" s="913"/>
      <c r="W236" s="151">
        <f t="shared" si="25"/>
        <v>2175</v>
      </c>
      <c r="X236" s="908"/>
    </row>
    <row r="237" spans="1:24" x14ac:dyDescent="0.25">
      <c r="A237" s="871"/>
      <c r="B237" s="872"/>
      <c r="C237" s="97" t="s">
        <v>461</v>
      </c>
      <c r="D237" s="97"/>
      <c r="E237" s="97"/>
      <c r="F237" s="270" t="s">
        <v>37</v>
      </c>
      <c r="G237" s="270">
        <v>4</v>
      </c>
      <c r="H237" s="270">
        <v>5</v>
      </c>
      <c r="I237" s="270"/>
      <c r="J237" s="270"/>
      <c r="K237" s="275">
        <f t="shared" si="21"/>
        <v>9</v>
      </c>
      <c r="L237" s="270"/>
      <c r="M237" s="270">
        <v>20</v>
      </c>
      <c r="N237" s="270"/>
      <c r="O237" s="270"/>
      <c r="P237" s="153">
        <f t="shared" si="22"/>
        <v>20</v>
      </c>
      <c r="Q237" s="154">
        <f t="shared" si="20"/>
        <v>29</v>
      </c>
      <c r="R237" s="270">
        <v>75</v>
      </c>
      <c r="S237" s="45">
        <f t="shared" si="23"/>
        <v>675</v>
      </c>
      <c r="T237" s="910"/>
      <c r="U237" s="49">
        <f t="shared" si="24"/>
        <v>1500</v>
      </c>
      <c r="V237" s="913"/>
      <c r="W237" s="151">
        <f t="shared" si="25"/>
        <v>2175</v>
      </c>
      <c r="X237" s="908"/>
    </row>
    <row r="238" spans="1:24" x14ac:dyDescent="0.25">
      <c r="A238" s="871"/>
      <c r="B238" s="872"/>
      <c r="C238" s="97" t="s">
        <v>460</v>
      </c>
      <c r="D238" s="97"/>
      <c r="E238" s="97"/>
      <c r="F238" s="270" t="s">
        <v>34</v>
      </c>
      <c r="G238" s="270">
        <v>4</v>
      </c>
      <c r="H238" s="270">
        <v>3</v>
      </c>
      <c r="I238" s="270"/>
      <c r="J238" s="270"/>
      <c r="K238" s="275">
        <f t="shared" si="21"/>
        <v>7</v>
      </c>
      <c r="L238" s="270"/>
      <c r="M238" s="270">
        <v>15</v>
      </c>
      <c r="N238" s="270"/>
      <c r="O238" s="270"/>
      <c r="P238" s="153">
        <f t="shared" si="22"/>
        <v>15</v>
      </c>
      <c r="Q238" s="154">
        <f t="shared" si="20"/>
        <v>22</v>
      </c>
      <c r="R238" s="270">
        <v>75</v>
      </c>
      <c r="S238" s="45">
        <f t="shared" si="23"/>
        <v>525</v>
      </c>
      <c r="T238" s="910"/>
      <c r="U238" s="49">
        <f t="shared" si="24"/>
        <v>1125</v>
      </c>
      <c r="V238" s="913"/>
      <c r="W238" s="151">
        <f t="shared" si="25"/>
        <v>1650</v>
      </c>
      <c r="X238" s="908"/>
    </row>
    <row r="239" spans="1:24" x14ac:dyDescent="0.25">
      <c r="A239" s="871"/>
      <c r="B239" s="872"/>
      <c r="C239" s="97" t="s">
        <v>1464</v>
      </c>
      <c r="D239" s="97"/>
      <c r="E239" s="97"/>
      <c r="F239" s="274" t="s">
        <v>37</v>
      </c>
      <c r="G239" s="270">
        <v>10</v>
      </c>
      <c r="H239" s="270"/>
      <c r="I239" s="270"/>
      <c r="J239" s="270"/>
      <c r="K239" s="275">
        <f>G239+H239+I239+J239</f>
        <v>10</v>
      </c>
      <c r="L239" s="270">
        <v>10</v>
      </c>
      <c r="M239" s="270"/>
      <c r="N239" s="270"/>
      <c r="O239" s="270"/>
      <c r="P239" s="153">
        <f>L239+M239+N239+O239</f>
        <v>10</v>
      </c>
      <c r="Q239" s="154">
        <f>K239+P239</f>
        <v>20</v>
      </c>
      <c r="R239" s="270">
        <v>4.5</v>
      </c>
      <c r="S239" s="45">
        <f>R239*K239</f>
        <v>45</v>
      </c>
      <c r="T239" s="910"/>
      <c r="U239" s="49"/>
      <c r="V239" s="913"/>
      <c r="W239" s="151"/>
      <c r="X239" s="908"/>
    </row>
    <row r="240" spans="1:24" x14ac:dyDescent="0.25">
      <c r="A240" s="871"/>
      <c r="B240" s="872"/>
      <c r="C240" s="97" t="s">
        <v>1465</v>
      </c>
      <c r="D240" s="97"/>
      <c r="E240" s="97"/>
      <c r="F240" s="274" t="s">
        <v>37</v>
      </c>
      <c r="G240" s="270">
        <v>10</v>
      </c>
      <c r="H240" s="270"/>
      <c r="I240" s="270"/>
      <c r="J240" s="270"/>
      <c r="K240" s="275">
        <f>G240+H240+I240+J240</f>
        <v>10</v>
      </c>
      <c r="L240" s="270">
        <v>10</v>
      </c>
      <c r="M240" s="270"/>
      <c r="N240" s="270"/>
      <c r="O240" s="270"/>
      <c r="P240" s="153">
        <f>L240+M240+N240+O240</f>
        <v>10</v>
      </c>
      <c r="Q240" s="154">
        <f>K240+P240</f>
        <v>20</v>
      </c>
      <c r="R240" s="270">
        <v>4.5</v>
      </c>
      <c r="S240" s="45">
        <f>R240*K240</f>
        <v>45</v>
      </c>
      <c r="T240" s="910"/>
      <c r="U240" s="49"/>
      <c r="V240" s="913"/>
      <c r="W240" s="151"/>
      <c r="X240" s="908"/>
    </row>
    <row r="241" spans="1:24" x14ac:dyDescent="0.25">
      <c r="A241" s="871"/>
      <c r="B241" s="872"/>
      <c r="C241" s="97" t="s">
        <v>547</v>
      </c>
      <c r="D241" s="97"/>
      <c r="E241" s="97"/>
      <c r="F241" s="270" t="s">
        <v>34</v>
      </c>
      <c r="G241" s="270"/>
      <c r="H241" s="270"/>
      <c r="I241" s="270"/>
      <c r="J241" s="270"/>
      <c r="K241" s="275">
        <f t="shared" si="21"/>
        <v>0</v>
      </c>
      <c r="L241" s="270"/>
      <c r="M241" s="270"/>
      <c r="N241" s="270"/>
      <c r="O241" s="270"/>
      <c r="P241" s="153">
        <f t="shared" si="22"/>
        <v>0</v>
      </c>
      <c r="Q241" s="154">
        <f t="shared" si="20"/>
        <v>0</v>
      </c>
      <c r="R241" s="270">
        <v>115</v>
      </c>
      <c r="S241" s="45">
        <f t="shared" si="23"/>
        <v>0</v>
      </c>
      <c r="T241" s="910"/>
      <c r="U241" s="49">
        <f t="shared" si="24"/>
        <v>0</v>
      </c>
      <c r="V241" s="913"/>
      <c r="W241" s="151">
        <f t="shared" si="25"/>
        <v>0</v>
      </c>
      <c r="X241" s="908"/>
    </row>
    <row r="242" spans="1:24" x14ac:dyDescent="0.25">
      <c r="A242" s="871"/>
      <c r="B242" s="872"/>
      <c r="C242" s="97" t="s">
        <v>168</v>
      </c>
      <c r="D242" s="97"/>
      <c r="E242" s="97"/>
      <c r="F242" s="270" t="s">
        <v>34</v>
      </c>
      <c r="G242" s="270">
        <v>8</v>
      </c>
      <c r="H242" s="270">
        <v>6</v>
      </c>
      <c r="I242" s="270"/>
      <c r="J242" s="270"/>
      <c r="K242" s="275">
        <f t="shared" si="21"/>
        <v>14</v>
      </c>
      <c r="L242" s="270"/>
      <c r="M242" s="270">
        <v>25</v>
      </c>
      <c r="N242" s="270"/>
      <c r="O242" s="270"/>
      <c r="P242" s="153">
        <f t="shared" si="22"/>
        <v>25</v>
      </c>
      <c r="Q242" s="154">
        <f t="shared" si="20"/>
        <v>39</v>
      </c>
      <c r="R242" s="270">
        <v>56</v>
      </c>
      <c r="S242" s="45">
        <f t="shared" si="23"/>
        <v>784</v>
      </c>
      <c r="T242" s="910"/>
      <c r="U242" s="49">
        <f t="shared" si="24"/>
        <v>1400</v>
      </c>
      <c r="V242" s="913"/>
      <c r="W242" s="151">
        <f t="shared" si="25"/>
        <v>2184</v>
      </c>
      <c r="X242" s="908"/>
    </row>
    <row r="243" spans="1:24" x14ac:dyDescent="0.25">
      <c r="A243" s="871"/>
      <c r="B243" s="872"/>
      <c r="C243" s="100" t="s">
        <v>565</v>
      </c>
      <c r="D243" s="100"/>
      <c r="E243" s="100"/>
      <c r="F243" s="270" t="s">
        <v>34</v>
      </c>
      <c r="G243" s="119">
        <v>3</v>
      </c>
      <c r="H243" s="270"/>
      <c r="I243" s="124">
        <v>3</v>
      </c>
      <c r="J243" s="270"/>
      <c r="K243" s="275">
        <f>G243+H243+I243+J243</f>
        <v>6</v>
      </c>
      <c r="L243" s="270"/>
      <c r="M243" s="270"/>
      <c r="N243" s="270"/>
      <c r="O243" s="270"/>
      <c r="P243" s="153">
        <f t="shared" si="22"/>
        <v>0</v>
      </c>
      <c r="Q243" s="154">
        <f t="shared" ref="Q243:Q308" si="26">K243+P243</f>
        <v>6</v>
      </c>
      <c r="R243" s="270">
        <v>6</v>
      </c>
      <c r="S243" s="45">
        <f t="shared" si="23"/>
        <v>36</v>
      </c>
      <c r="T243" s="910"/>
      <c r="U243" s="49">
        <f t="shared" si="24"/>
        <v>0</v>
      </c>
      <c r="V243" s="913"/>
      <c r="W243" s="151">
        <f t="shared" si="25"/>
        <v>36</v>
      </c>
      <c r="X243" s="908"/>
    </row>
    <row r="244" spans="1:24" x14ac:dyDescent="0.25">
      <c r="A244" s="871"/>
      <c r="B244" s="872"/>
      <c r="C244" s="100" t="s">
        <v>564</v>
      </c>
      <c r="D244" s="100"/>
      <c r="E244" s="100"/>
      <c r="F244" s="270" t="s">
        <v>34</v>
      </c>
      <c r="G244" s="119">
        <v>3</v>
      </c>
      <c r="H244" s="270"/>
      <c r="I244" s="124">
        <v>3</v>
      </c>
      <c r="J244" s="270"/>
      <c r="K244" s="275">
        <f>G244+H244+I244+J244</f>
        <v>6</v>
      </c>
      <c r="L244" s="270"/>
      <c r="M244" s="270"/>
      <c r="N244" s="270"/>
      <c r="O244" s="270"/>
      <c r="P244" s="153">
        <f t="shared" si="22"/>
        <v>0</v>
      </c>
      <c r="Q244" s="154">
        <f t="shared" si="26"/>
        <v>6</v>
      </c>
      <c r="R244" s="270">
        <v>6</v>
      </c>
      <c r="S244" s="45">
        <f t="shared" si="23"/>
        <v>36</v>
      </c>
      <c r="T244" s="910"/>
      <c r="U244" s="49">
        <f t="shared" si="24"/>
        <v>0</v>
      </c>
      <c r="V244" s="913"/>
      <c r="W244" s="151">
        <f t="shared" si="25"/>
        <v>36</v>
      </c>
      <c r="X244" s="908"/>
    </row>
    <row r="245" spans="1:24" x14ac:dyDescent="0.25">
      <c r="A245" s="871"/>
      <c r="B245" s="872"/>
      <c r="C245" s="100" t="s">
        <v>566</v>
      </c>
      <c r="D245" s="100"/>
      <c r="E245" s="100"/>
      <c r="F245" s="270" t="s">
        <v>34</v>
      </c>
      <c r="G245" s="119">
        <v>3</v>
      </c>
      <c r="H245" s="270"/>
      <c r="I245" s="124">
        <v>3</v>
      </c>
      <c r="J245" s="270"/>
      <c r="K245" s="275">
        <f>G245+H245+I245+J245</f>
        <v>6</v>
      </c>
      <c r="L245" s="270"/>
      <c r="M245" s="270"/>
      <c r="N245" s="270"/>
      <c r="O245" s="270"/>
      <c r="P245" s="153">
        <f t="shared" si="22"/>
        <v>0</v>
      </c>
      <c r="Q245" s="154">
        <f t="shared" si="26"/>
        <v>6</v>
      </c>
      <c r="R245" s="270">
        <v>6</v>
      </c>
      <c r="S245" s="45">
        <f t="shared" si="23"/>
        <v>36</v>
      </c>
      <c r="T245" s="910"/>
      <c r="U245" s="49">
        <f t="shared" si="24"/>
        <v>0</v>
      </c>
      <c r="V245" s="913"/>
      <c r="W245" s="151">
        <f t="shared" si="25"/>
        <v>36</v>
      </c>
      <c r="X245" s="908"/>
    </row>
    <row r="246" spans="1:24" x14ac:dyDescent="0.25">
      <c r="A246" s="871"/>
      <c r="B246" s="872"/>
      <c r="C246" s="100" t="s">
        <v>567</v>
      </c>
      <c r="D246" s="100"/>
      <c r="E246" s="100"/>
      <c r="F246" s="270" t="s">
        <v>34</v>
      </c>
      <c r="G246" s="119">
        <v>3</v>
      </c>
      <c r="H246" s="270"/>
      <c r="I246" s="124">
        <v>3</v>
      </c>
      <c r="J246" s="270"/>
      <c r="K246" s="275">
        <f>G246+H246+I246+J246</f>
        <v>6</v>
      </c>
      <c r="L246" s="270"/>
      <c r="M246" s="270"/>
      <c r="N246" s="270"/>
      <c r="O246" s="270"/>
      <c r="P246" s="153">
        <f t="shared" si="22"/>
        <v>0</v>
      </c>
      <c r="Q246" s="154">
        <f t="shared" si="26"/>
        <v>6</v>
      </c>
      <c r="R246" s="270">
        <v>6</v>
      </c>
      <c r="S246" s="45">
        <f t="shared" si="23"/>
        <v>36</v>
      </c>
      <c r="T246" s="910"/>
      <c r="U246" s="49">
        <f t="shared" si="24"/>
        <v>0</v>
      </c>
      <c r="V246" s="913"/>
      <c r="W246" s="151">
        <f t="shared" si="25"/>
        <v>36</v>
      </c>
      <c r="X246" s="908"/>
    </row>
    <row r="247" spans="1:24" x14ac:dyDescent="0.25">
      <c r="A247" s="871"/>
      <c r="B247" s="872"/>
      <c r="C247" s="100" t="s">
        <v>568</v>
      </c>
      <c r="D247" s="100"/>
      <c r="E247" s="100"/>
      <c r="F247" s="270" t="s">
        <v>34</v>
      </c>
      <c r="G247" s="119">
        <v>3</v>
      </c>
      <c r="H247" s="270"/>
      <c r="I247" s="124">
        <v>3</v>
      </c>
      <c r="J247" s="270"/>
      <c r="K247" s="275">
        <f>G247+H247+I247+J247</f>
        <v>6</v>
      </c>
      <c r="L247" s="270"/>
      <c r="M247" s="270"/>
      <c r="N247" s="270"/>
      <c r="O247" s="270"/>
      <c r="P247" s="153">
        <f t="shared" si="22"/>
        <v>0</v>
      </c>
      <c r="Q247" s="154">
        <f t="shared" si="26"/>
        <v>6</v>
      </c>
      <c r="R247" s="270">
        <v>6</v>
      </c>
      <c r="S247" s="45">
        <f t="shared" si="23"/>
        <v>36</v>
      </c>
      <c r="T247" s="910"/>
      <c r="U247" s="49">
        <f t="shared" si="24"/>
        <v>0</v>
      </c>
      <c r="V247" s="913"/>
      <c r="W247" s="151">
        <f t="shared" si="25"/>
        <v>36</v>
      </c>
      <c r="X247" s="908"/>
    </row>
    <row r="248" spans="1:24" x14ac:dyDescent="0.25">
      <c r="A248" s="871"/>
      <c r="B248" s="872"/>
      <c r="C248" s="97" t="s">
        <v>205</v>
      </c>
      <c r="D248" s="97"/>
      <c r="E248" s="97"/>
      <c r="F248" s="270" t="s">
        <v>37</v>
      </c>
      <c r="G248" s="270">
        <v>40</v>
      </c>
      <c r="H248" s="270">
        <v>40</v>
      </c>
      <c r="I248" s="105"/>
      <c r="J248" s="270"/>
      <c r="K248" s="275">
        <f t="shared" si="21"/>
        <v>80</v>
      </c>
      <c r="L248" s="270"/>
      <c r="M248" s="270">
        <v>160</v>
      </c>
      <c r="N248" s="270"/>
      <c r="O248" s="270"/>
      <c r="P248" s="153">
        <f t="shared" si="22"/>
        <v>160</v>
      </c>
      <c r="Q248" s="154">
        <f t="shared" si="26"/>
        <v>240</v>
      </c>
      <c r="R248" s="270">
        <v>9.86</v>
      </c>
      <c r="S248" s="45">
        <f t="shared" si="23"/>
        <v>788.8</v>
      </c>
      <c r="T248" s="910"/>
      <c r="U248" s="49">
        <f t="shared" si="24"/>
        <v>1577.6</v>
      </c>
      <c r="V248" s="913"/>
      <c r="W248" s="151">
        <f t="shared" si="25"/>
        <v>2366.3999999999996</v>
      </c>
      <c r="X248" s="908"/>
    </row>
    <row r="249" spans="1:24" x14ac:dyDescent="0.25">
      <c r="A249" s="871"/>
      <c r="B249" s="872"/>
      <c r="C249" s="93" t="s">
        <v>605</v>
      </c>
      <c r="D249" s="93"/>
      <c r="E249" s="93"/>
      <c r="F249" s="270" t="s">
        <v>34</v>
      </c>
      <c r="G249" s="270">
        <v>8</v>
      </c>
      <c r="H249" s="270">
        <v>2</v>
      </c>
      <c r="I249" s="270"/>
      <c r="J249" s="270"/>
      <c r="K249" s="275">
        <f t="shared" si="21"/>
        <v>10</v>
      </c>
      <c r="L249" s="270"/>
      <c r="M249" s="270">
        <v>15</v>
      </c>
      <c r="N249" s="270"/>
      <c r="O249" s="270"/>
      <c r="P249" s="153">
        <f t="shared" si="22"/>
        <v>15</v>
      </c>
      <c r="Q249" s="154">
        <f t="shared" si="26"/>
        <v>25</v>
      </c>
      <c r="R249" s="270">
        <v>553.04</v>
      </c>
      <c r="S249" s="45">
        <f t="shared" si="23"/>
        <v>5530.4</v>
      </c>
      <c r="T249" s="911"/>
      <c r="U249" s="49">
        <f t="shared" si="24"/>
        <v>8295.5999999999985</v>
      </c>
      <c r="V249" s="914"/>
      <c r="W249" s="151">
        <f t="shared" si="25"/>
        <v>13825.999999999998</v>
      </c>
      <c r="X249" s="908"/>
    </row>
    <row r="250" spans="1:24" x14ac:dyDescent="0.25">
      <c r="A250" s="871">
        <v>17</v>
      </c>
      <c r="B250" s="872" t="s">
        <v>1480</v>
      </c>
      <c r="C250" s="97" t="s">
        <v>556</v>
      </c>
      <c r="D250" s="97"/>
      <c r="E250" s="97"/>
      <c r="F250" s="274" t="s">
        <v>37</v>
      </c>
      <c r="G250" s="270">
        <v>8</v>
      </c>
      <c r="H250" s="270">
        <v>5</v>
      </c>
      <c r="I250" s="270"/>
      <c r="J250" s="270"/>
      <c r="K250" s="275">
        <f t="shared" si="21"/>
        <v>13</v>
      </c>
      <c r="L250" s="270"/>
      <c r="M250" s="270">
        <v>20</v>
      </c>
      <c r="N250" s="270"/>
      <c r="O250" s="270"/>
      <c r="P250" s="153">
        <f t="shared" si="22"/>
        <v>20</v>
      </c>
      <c r="Q250" s="154">
        <f t="shared" si="26"/>
        <v>33</v>
      </c>
      <c r="R250" s="152">
        <v>123</v>
      </c>
      <c r="S250" s="45">
        <f t="shared" si="23"/>
        <v>1599</v>
      </c>
      <c r="T250" s="909">
        <f>SUM(S250:S259)</f>
        <v>3564.17</v>
      </c>
      <c r="U250" s="49">
        <f t="shared" si="24"/>
        <v>2460</v>
      </c>
      <c r="V250" s="912">
        <f>SUM(U250:U259)</f>
        <v>2460</v>
      </c>
      <c r="W250" s="151">
        <f t="shared" si="25"/>
        <v>4059</v>
      </c>
      <c r="X250" s="908">
        <f>SUM(W250:W259)</f>
        <v>6024.17</v>
      </c>
    </row>
    <row r="251" spans="1:24" x14ac:dyDescent="0.25">
      <c r="A251" s="871"/>
      <c r="B251" s="872"/>
      <c r="C251" s="97" t="s">
        <v>35</v>
      </c>
      <c r="D251" s="97"/>
      <c r="E251" s="97"/>
      <c r="F251" s="274" t="s">
        <v>37</v>
      </c>
      <c r="G251" s="119">
        <v>1000</v>
      </c>
      <c r="H251" s="270">
        <f>SUM(A251:B251:C251:F251)</f>
        <v>0</v>
      </c>
      <c r="I251" s="270"/>
      <c r="J251" s="270"/>
      <c r="K251" s="275">
        <f t="shared" si="21"/>
        <v>1000</v>
      </c>
      <c r="L251" s="270"/>
      <c r="M251" s="270"/>
      <c r="N251" s="270"/>
      <c r="O251" s="270"/>
      <c r="P251" s="153">
        <f t="shared" si="22"/>
        <v>0</v>
      </c>
      <c r="Q251" s="154">
        <f t="shared" si="26"/>
        <v>1000</v>
      </c>
      <c r="R251" s="270">
        <v>0.69</v>
      </c>
      <c r="S251" s="45">
        <f t="shared" si="23"/>
        <v>690</v>
      </c>
      <c r="T251" s="910"/>
      <c r="U251" s="49">
        <f t="shared" si="24"/>
        <v>0</v>
      </c>
      <c r="V251" s="913"/>
      <c r="W251" s="151">
        <f t="shared" si="25"/>
        <v>690</v>
      </c>
      <c r="X251" s="908"/>
    </row>
    <row r="252" spans="1:24" ht="30" x14ac:dyDescent="0.25">
      <c r="A252" s="871"/>
      <c r="B252" s="872"/>
      <c r="C252" s="93" t="s">
        <v>1472</v>
      </c>
      <c r="D252" s="93" t="s">
        <v>1999</v>
      </c>
      <c r="E252" s="93" t="s">
        <v>2035</v>
      </c>
      <c r="F252" s="274" t="s">
        <v>37</v>
      </c>
      <c r="G252" s="270">
        <v>8</v>
      </c>
      <c r="H252" s="270"/>
      <c r="I252" s="270"/>
      <c r="J252" s="270"/>
      <c r="K252" s="275">
        <f t="shared" si="21"/>
        <v>8</v>
      </c>
      <c r="L252" s="270"/>
      <c r="M252" s="270"/>
      <c r="N252" s="270"/>
      <c r="O252" s="270"/>
      <c r="P252" s="153">
        <f t="shared" si="22"/>
        <v>0</v>
      </c>
      <c r="Q252" s="154">
        <f t="shared" si="26"/>
        <v>8</v>
      </c>
      <c r="R252" s="270">
        <v>23.79</v>
      </c>
      <c r="S252" s="45">
        <f t="shared" si="23"/>
        <v>190.32</v>
      </c>
      <c r="T252" s="910"/>
      <c r="U252" s="49">
        <f t="shared" si="24"/>
        <v>0</v>
      </c>
      <c r="V252" s="913"/>
      <c r="W252" s="151">
        <f t="shared" si="25"/>
        <v>190.32</v>
      </c>
      <c r="X252" s="908"/>
    </row>
    <row r="253" spans="1:24" x14ac:dyDescent="0.25">
      <c r="A253" s="871"/>
      <c r="B253" s="872"/>
      <c r="C253" s="93" t="s">
        <v>1473</v>
      </c>
      <c r="D253" s="93"/>
      <c r="E253" s="93"/>
      <c r="F253" s="274" t="s">
        <v>37</v>
      </c>
      <c r="G253" s="270">
        <v>80</v>
      </c>
      <c r="H253" s="270"/>
      <c r="I253" s="270"/>
      <c r="J253" s="270"/>
      <c r="K253" s="275">
        <f t="shared" si="21"/>
        <v>80</v>
      </c>
      <c r="L253" s="270"/>
      <c r="M253" s="270"/>
      <c r="N253" s="270"/>
      <c r="O253" s="270"/>
      <c r="P253" s="153">
        <f t="shared" si="22"/>
        <v>0</v>
      </c>
      <c r="Q253" s="154">
        <f t="shared" si="26"/>
        <v>80</v>
      </c>
      <c r="R253" s="270">
        <v>1.27</v>
      </c>
      <c r="S253" s="45">
        <f t="shared" si="23"/>
        <v>101.6</v>
      </c>
      <c r="T253" s="910"/>
      <c r="U253" s="49">
        <f t="shared" si="24"/>
        <v>0</v>
      </c>
      <c r="V253" s="913"/>
      <c r="W253" s="151">
        <f t="shared" si="25"/>
        <v>101.6</v>
      </c>
      <c r="X253" s="908"/>
    </row>
    <row r="254" spans="1:24" x14ac:dyDescent="0.25">
      <c r="A254" s="871"/>
      <c r="B254" s="872"/>
      <c r="C254" s="93" t="s">
        <v>1474</v>
      </c>
      <c r="D254" s="93"/>
      <c r="E254" s="93"/>
      <c r="F254" s="274" t="s">
        <v>37</v>
      </c>
      <c r="G254" s="270">
        <v>80</v>
      </c>
      <c r="H254" s="270"/>
      <c r="I254" s="270"/>
      <c r="J254" s="270"/>
      <c r="K254" s="275">
        <f t="shared" si="21"/>
        <v>80</v>
      </c>
      <c r="L254" s="270"/>
      <c r="M254" s="270"/>
      <c r="N254" s="270"/>
      <c r="O254" s="270"/>
      <c r="P254" s="153">
        <f t="shared" si="22"/>
        <v>0</v>
      </c>
      <c r="Q254" s="154">
        <f t="shared" si="26"/>
        <v>80</v>
      </c>
      <c r="R254" s="270">
        <v>1.27</v>
      </c>
      <c r="S254" s="45">
        <f t="shared" si="23"/>
        <v>101.6</v>
      </c>
      <c r="T254" s="910"/>
      <c r="U254" s="49">
        <f t="shared" si="24"/>
        <v>0</v>
      </c>
      <c r="V254" s="913"/>
      <c r="W254" s="151">
        <f t="shared" si="25"/>
        <v>101.6</v>
      </c>
      <c r="X254" s="908"/>
    </row>
    <row r="255" spans="1:24" x14ac:dyDescent="0.25">
      <c r="A255" s="871"/>
      <c r="B255" s="872"/>
      <c r="C255" s="93" t="s">
        <v>1475</v>
      </c>
      <c r="D255" s="93"/>
      <c r="E255" s="93"/>
      <c r="F255" s="274" t="s">
        <v>37</v>
      </c>
      <c r="G255" s="270">
        <v>4</v>
      </c>
      <c r="H255" s="270"/>
      <c r="I255" s="270"/>
      <c r="J255" s="270"/>
      <c r="K255" s="275">
        <f t="shared" si="21"/>
        <v>4</v>
      </c>
      <c r="L255" s="270"/>
      <c r="M255" s="270"/>
      <c r="N255" s="270"/>
      <c r="O255" s="270"/>
      <c r="P255" s="153">
        <f t="shared" si="22"/>
        <v>0</v>
      </c>
      <c r="Q255" s="154">
        <f t="shared" si="26"/>
        <v>4</v>
      </c>
      <c r="R255" s="270">
        <v>105</v>
      </c>
      <c r="S255" s="45">
        <f t="shared" si="23"/>
        <v>420</v>
      </c>
      <c r="T255" s="910"/>
      <c r="U255" s="49">
        <f t="shared" si="24"/>
        <v>0</v>
      </c>
      <c r="V255" s="913"/>
      <c r="W255" s="151">
        <f t="shared" si="25"/>
        <v>420</v>
      </c>
      <c r="X255" s="908"/>
    </row>
    <row r="256" spans="1:24" x14ac:dyDescent="0.25">
      <c r="A256" s="871"/>
      <c r="B256" s="872"/>
      <c r="C256" s="93" t="s">
        <v>1476</v>
      </c>
      <c r="D256" s="93"/>
      <c r="E256" s="93"/>
      <c r="F256" s="274" t="s">
        <v>37</v>
      </c>
      <c r="G256" s="270">
        <v>3</v>
      </c>
      <c r="H256" s="270"/>
      <c r="I256" s="270"/>
      <c r="J256" s="270"/>
      <c r="K256" s="275">
        <f t="shared" si="21"/>
        <v>3</v>
      </c>
      <c r="L256" s="270"/>
      <c r="M256" s="270"/>
      <c r="N256" s="270"/>
      <c r="O256" s="270"/>
      <c r="P256" s="153">
        <f t="shared" si="22"/>
        <v>0</v>
      </c>
      <c r="Q256" s="154">
        <f t="shared" si="26"/>
        <v>3</v>
      </c>
      <c r="R256" s="270">
        <v>47.55</v>
      </c>
      <c r="S256" s="45">
        <f t="shared" si="23"/>
        <v>142.64999999999998</v>
      </c>
      <c r="T256" s="910"/>
      <c r="U256" s="49">
        <f t="shared" si="24"/>
        <v>0</v>
      </c>
      <c r="V256" s="913"/>
      <c r="W256" s="151">
        <f t="shared" si="25"/>
        <v>142.64999999999998</v>
      </c>
      <c r="X256" s="908"/>
    </row>
    <row r="257" spans="1:24" x14ac:dyDescent="0.25">
      <c r="A257" s="871"/>
      <c r="B257" s="872"/>
      <c r="C257" s="93" t="s">
        <v>1477</v>
      </c>
      <c r="D257" s="93"/>
      <c r="E257" s="93"/>
      <c r="F257" s="274" t="s">
        <v>37</v>
      </c>
      <c r="G257" s="270">
        <v>50</v>
      </c>
      <c r="H257" s="270"/>
      <c r="I257" s="270"/>
      <c r="J257" s="270"/>
      <c r="K257" s="275">
        <f t="shared" si="21"/>
        <v>50</v>
      </c>
      <c r="L257" s="270"/>
      <c r="M257" s="270"/>
      <c r="N257" s="270"/>
      <c r="O257" s="270"/>
      <c r="P257" s="153">
        <f t="shared" si="22"/>
        <v>0</v>
      </c>
      <c r="Q257" s="154">
        <f t="shared" si="26"/>
        <v>50</v>
      </c>
      <c r="R257" s="270">
        <v>2.68</v>
      </c>
      <c r="S257" s="45">
        <f t="shared" si="23"/>
        <v>134</v>
      </c>
      <c r="T257" s="910"/>
      <c r="U257" s="49">
        <f t="shared" si="24"/>
        <v>0</v>
      </c>
      <c r="V257" s="913"/>
      <c r="W257" s="151">
        <f t="shared" si="25"/>
        <v>134</v>
      </c>
      <c r="X257" s="908"/>
    </row>
    <row r="258" spans="1:24" x14ac:dyDescent="0.25">
      <c r="A258" s="871"/>
      <c r="B258" s="872"/>
      <c r="C258" s="93" t="s">
        <v>1478</v>
      </c>
      <c r="D258" s="93"/>
      <c r="E258" s="93"/>
      <c r="F258" s="274" t="s">
        <v>37</v>
      </c>
      <c r="G258" s="270">
        <v>50</v>
      </c>
      <c r="H258" s="270"/>
      <c r="I258" s="270"/>
      <c r="J258" s="270"/>
      <c r="K258" s="275">
        <f t="shared" si="21"/>
        <v>50</v>
      </c>
      <c r="L258" s="270"/>
      <c r="M258" s="270"/>
      <c r="N258" s="270"/>
      <c r="O258" s="270"/>
      <c r="P258" s="153">
        <f t="shared" si="22"/>
        <v>0</v>
      </c>
      <c r="Q258" s="154">
        <f t="shared" si="26"/>
        <v>50</v>
      </c>
      <c r="R258" s="270">
        <v>2.68</v>
      </c>
      <c r="S258" s="45">
        <f t="shared" si="23"/>
        <v>134</v>
      </c>
      <c r="T258" s="910"/>
      <c r="U258" s="49">
        <f t="shared" si="24"/>
        <v>0</v>
      </c>
      <c r="V258" s="913"/>
      <c r="W258" s="151">
        <f t="shared" si="25"/>
        <v>134</v>
      </c>
      <c r="X258" s="908"/>
    </row>
    <row r="259" spans="1:24" x14ac:dyDescent="0.25">
      <c r="A259" s="871"/>
      <c r="B259" s="872"/>
      <c r="C259" s="93" t="s">
        <v>1479</v>
      </c>
      <c r="D259" s="93"/>
      <c r="E259" s="93"/>
      <c r="F259" s="274" t="s">
        <v>37</v>
      </c>
      <c r="G259" s="270">
        <v>2</v>
      </c>
      <c r="H259" s="270"/>
      <c r="I259" s="270"/>
      <c r="J259" s="270"/>
      <c r="K259" s="275">
        <f t="shared" si="21"/>
        <v>2</v>
      </c>
      <c r="L259" s="270"/>
      <c r="M259" s="270"/>
      <c r="N259" s="270"/>
      <c r="O259" s="270"/>
      <c r="P259" s="153">
        <f t="shared" si="22"/>
        <v>0</v>
      </c>
      <c r="Q259" s="154">
        <f t="shared" si="26"/>
        <v>2</v>
      </c>
      <c r="R259" s="270">
        <v>25.5</v>
      </c>
      <c r="S259" s="45">
        <f t="shared" si="23"/>
        <v>51</v>
      </c>
      <c r="T259" s="911"/>
      <c r="U259" s="49">
        <f t="shared" si="24"/>
        <v>0</v>
      </c>
      <c r="V259" s="914"/>
      <c r="W259" s="151">
        <f t="shared" si="25"/>
        <v>51</v>
      </c>
      <c r="X259" s="908"/>
    </row>
    <row r="260" spans="1:24" x14ac:dyDescent="0.25">
      <c r="A260" s="871">
        <v>18</v>
      </c>
      <c r="B260" s="872" t="s">
        <v>878</v>
      </c>
      <c r="C260" s="98" t="s">
        <v>811</v>
      </c>
      <c r="D260" s="98"/>
      <c r="E260" s="98"/>
      <c r="F260" s="274" t="s">
        <v>37</v>
      </c>
      <c r="G260" s="270">
        <v>320</v>
      </c>
      <c r="H260" s="270"/>
      <c r="I260" s="270"/>
      <c r="J260" s="270"/>
      <c r="K260" s="275">
        <f t="shared" si="21"/>
        <v>320</v>
      </c>
      <c r="L260" s="270"/>
      <c r="M260" s="270"/>
      <c r="N260" s="270"/>
      <c r="O260" s="270"/>
      <c r="P260" s="153">
        <f t="shared" si="22"/>
        <v>0</v>
      </c>
      <c r="Q260" s="154">
        <f t="shared" si="26"/>
        <v>320</v>
      </c>
      <c r="R260" s="270">
        <v>1.36</v>
      </c>
      <c r="S260" s="45">
        <f t="shared" si="23"/>
        <v>435.20000000000005</v>
      </c>
      <c r="T260" s="909">
        <f>SUM(S260:S268)</f>
        <v>794.45000000000016</v>
      </c>
      <c r="U260" s="49">
        <f t="shared" si="24"/>
        <v>0</v>
      </c>
      <c r="V260" s="912">
        <f>SUM(U260:U268)</f>
        <v>0</v>
      </c>
      <c r="W260" s="151">
        <f t="shared" si="25"/>
        <v>435.20000000000005</v>
      </c>
      <c r="X260" s="908">
        <f>SUM(W260:W268)</f>
        <v>794.45000000000016</v>
      </c>
    </row>
    <row r="261" spans="1:24" x14ac:dyDescent="0.25">
      <c r="A261" s="871"/>
      <c r="B261" s="872"/>
      <c r="C261" s="94" t="s">
        <v>810</v>
      </c>
      <c r="D261" s="94"/>
      <c r="E261" s="94"/>
      <c r="F261" s="274" t="s">
        <v>37</v>
      </c>
      <c r="G261" s="270">
        <v>15</v>
      </c>
      <c r="H261" s="270"/>
      <c r="I261" s="270"/>
      <c r="J261" s="270"/>
      <c r="K261" s="275">
        <f t="shared" si="21"/>
        <v>15</v>
      </c>
      <c r="L261" s="270"/>
      <c r="M261" s="270"/>
      <c r="N261" s="270"/>
      <c r="O261" s="270"/>
      <c r="P261" s="153">
        <f t="shared" si="22"/>
        <v>0</v>
      </c>
      <c r="Q261" s="154">
        <f t="shared" si="26"/>
        <v>15</v>
      </c>
      <c r="R261" s="270">
        <v>2.13</v>
      </c>
      <c r="S261" s="45">
        <f t="shared" ref="S261:S324" si="27">R261*K261</f>
        <v>31.95</v>
      </c>
      <c r="T261" s="910"/>
      <c r="U261" s="49">
        <f t="shared" ref="U261:U269" si="28">R261*P261</f>
        <v>0</v>
      </c>
      <c r="V261" s="913"/>
      <c r="W261" s="151">
        <f t="shared" si="25"/>
        <v>31.95</v>
      </c>
      <c r="X261" s="908"/>
    </row>
    <row r="262" spans="1:24" x14ac:dyDescent="0.25">
      <c r="A262" s="871"/>
      <c r="B262" s="872"/>
      <c r="C262" s="94" t="s">
        <v>865</v>
      </c>
      <c r="D262" s="94"/>
      <c r="E262" s="94"/>
      <c r="F262" s="274" t="s">
        <v>37</v>
      </c>
      <c r="G262" s="270"/>
      <c r="H262" s="270"/>
      <c r="I262" s="270">
        <v>20</v>
      </c>
      <c r="J262" s="270"/>
      <c r="K262" s="275">
        <f t="shared" si="21"/>
        <v>20</v>
      </c>
      <c r="L262" s="270"/>
      <c r="M262" s="270"/>
      <c r="N262" s="270"/>
      <c r="O262" s="270"/>
      <c r="P262" s="153">
        <f t="shared" si="22"/>
        <v>0</v>
      </c>
      <c r="Q262" s="154">
        <f t="shared" si="26"/>
        <v>20</v>
      </c>
      <c r="R262" s="270">
        <v>1.76</v>
      </c>
      <c r="S262" s="45">
        <f t="shared" si="27"/>
        <v>35.200000000000003</v>
      </c>
      <c r="T262" s="910"/>
      <c r="U262" s="49">
        <f t="shared" si="28"/>
        <v>0</v>
      </c>
      <c r="V262" s="913"/>
      <c r="W262" s="151">
        <f t="shared" si="25"/>
        <v>35.200000000000003</v>
      </c>
      <c r="X262" s="908"/>
    </row>
    <row r="263" spans="1:24" x14ac:dyDescent="0.25">
      <c r="A263" s="871"/>
      <c r="B263" s="872"/>
      <c r="C263" s="94" t="s">
        <v>810</v>
      </c>
      <c r="D263" s="94"/>
      <c r="E263" s="94"/>
      <c r="F263" s="274" t="s">
        <v>37</v>
      </c>
      <c r="G263" s="270"/>
      <c r="H263" s="270"/>
      <c r="I263" s="270">
        <v>20</v>
      </c>
      <c r="J263" s="270"/>
      <c r="K263" s="275">
        <f t="shared" si="21"/>
        <v>20</v>
      </c>
      <c r="L263" s="270"/>
      <c r="M263" s="270"/>
      <c r="N263" s="270"/>
      <c r="O263" s="270"/>
      <c r="P263" s="153">
        <f t="shared" si="22"/>
        <v>0</v>
      </c>
      <c r="Q263" s="154">
        <f t="shared" si="26"/>
        <v>20</v>
      </c>
      <c r="R263" s="270">
        <v>1.93</v>
      </c>
      <c r="S263" s="45">
        <f t="shared" si="27"/>
        <v>38.6</v>
      </c>
      <c r="T263" s="910"/>
      <c r="U263" s="49">
        <f t="shared" si="28"/>
        <v>0</v>
      </c>
      <c r="V263" s="913"/>
      <c r="W263" s="151">
        <f t="shared" si="25"/>
        <v>38.6</v>
      </c>
      <c r="X263" s="908"/>
    </row>
    <row r="264" spans="1:24" x14ac:dyDescent="0.25">
      <c r="A264" s="871"/>
      <c r="B264" s="872"/>
      <c r="C264" s="94" t="s">
        <v>866</v>
      </c>
      <c r="D264" s="94"/>
      <c r="E264" s="94"/>
      <c r="F264" s="274" t="s">
        <v>37</v>
      </c>
      <c r="G264" s="270"/>
      <c r="H264" s="270"/>
      <c r="I264" s="270">
        <v>20</v>
      </c>
      <c r="J264" s="270"/>
      <c r="K264" s="275">
        <f t="shared" si="21"/>
        <v>20</v>
      </c>
      <c r="L264" s="270"/>
      <c r="M264" s="270"/>
      <c r="N264" s="270"/>
      <c r="O264" s="270"/>
      <c r="P264" s="153">
        <f t="shared" si="22"/>
        <v>0</v>
      </c>
      <c r="Q264" s="154">
        <f t="shared" si="26"/>
        <v>20</v>
      </c>
      <c r="R264" s="270">
        <v>1.41</v>
      </c>
      <c r="S264" s="45">
        <f t="shared" si="27"/>
        <v>28.2</v>
      </c>
      <c r="T264" s="910"/>
      <c r="U264" s="49">
        <f t="shared" si="28"/>
        <v>0</v>
      </c>
      <c r="V264" s="913"/>
      <c r="W264" s="151">
        <f t="shared" si="25"/>
        <v>28.2</v>
      </c>
      <c r="X264" s="908"/>
    </row>
    <row r="265" spans="1:24" x14ac:dyDescent="0.25">
      <c r="A265" s="871"/>
      <c r="B265" s="872"/>
      <c r="C265" s="94" t="s">
        <v>867</v>
      </c>
      <c r="D265" s="94"/>
      <c r="E265" s="94"/>
      <c r="F265" s="274" t="s">
        <v>37</v>
      </c>
      <c r="G265" s="270"/>
      <c r="H265" s="270"/>
      <c r="I265" s="270">
        <v>20</v>
      </c>
      <c r="J265" s="270"/>
      <c r="K265" s="275">
        <f t="shared" si="21"/>
        <v>20</v>
      </c>
      <c r="L265" s="270"/>
      <c r="M265" s="270"/>
      <c r="N265" s="270"/>
      <c r="O265" s="270"/>
      <c r="P265" s="153">
        <f t="shared" si="22"/>
        <v>0</v>
      </c>
      <c r="Q265" s="154">
        <f t="shared" si="26"/>
        <v>20</v>
      </c>
      <c r="R265" s="270">
        <v>1.1100000000000001</v>
      </c>
      <c r="S265" s="45">
        <f t="shared" si="27"/>
        <v>22.200000000000003</v>
      </c>
      <c r="T265" s="910"/>
      <c r="U265" s="49">
        <f t="shared" si="28"/>
        <v>0</v>
      </c>
      <c r="V265" s="913"/>
      <c r="W265" s="151">
        <f t="shared" si="25"/>
        <v>22.200000000000003</v>
      </c>
      <c r="X265" s="908"/>
    </row>
    <row r="266" spans="1:24" x14ac:dyDescent="0.25">
      <c r="A266" s="871"/>
      <c r="B266" s="872"/>
      <c r="C266" s="94" t="s">
        <v>868</v>
      </c>
      <c r="D266" s="94"/>
      <c r="E266" s="94"/>
      <c r="F266" s="274" t="s">
        <v>37</v>
      </c>
      <c r="G266" s="270"/>
      <c r="H266" s="270"/>
      <c r="I266" s="270">
        <v>20</v>
      </c>
      <c r="J266" s="270"/>
      <c r="K266" s="275">
        <f t="shared" si="21"/>
        <v>20</v>
      </c>
      <c r="L266" s="270"/>
      <c r="M266" s="270"/>
      <c r="N266" s="270"/>
      <c r="O266" s="270"/>
      <c r="P266" s="153">
        <f t="shared" si="22"/>
        <v>0</v>
      </c>
      <c r="Q266" s="154">
        <f t="shared" si="26"/>
        <v>20</v>
      </c>
      <c r="R266" s="270">
        <v>1.1100000000000001</v>
      </c>
      <c r="S266" s="45">
        <f t="shared" si="27"/>
        <v>22.200000000000003</v>
      </c>
      <c r="T266" s="910"/>
      <c r="U266" s="49">
        <f t="shared" si="28"/>
        <v>0</v>
      </c>
      <c r="V266" s="913"/>
      <c r="W266" s="151">
        <f t="shared" si="25"/>
        <v>22.200000000000003</v>
      </c>
      <c r="X266" s="908"/>
    </row>
    <row r="267" spans="1:24" x14ac:dyDescent="0.25">
      <c r="A267" s="871"/>
      <c r="B267" s="872"/>
      <c r="C267" s="94" t="s">
        <v>869</v>
      </c>
      <c r="D267" s="94"/>
      <c r="E267" s="94"/>
      <c r="F267" s="274" t="s">
        <v>37</v>
      </c>
      <c r="G267" s="270"/>
      <c r="H267" s="270"/>
      <c r="I267" s="270">
        <v>50</v>
      </c>
      <c r="J267" s="270"/>
      <c r="K267" s="275">
        <f t="shared" ref="K267:K310" si="29">G267+H267+I267+J267</f>
        <v>50</v>
      </c>
      <c r="L267" s="270"/>
      <c r="M267" s="270"/>
      <c r="N267" s="270"/>
      <c r="O267" s="270"/>
      <c r="P267" s="153">
        <f t="shared" ref="P267:P310" si="30">L267+M267+N267+O267</f>
        <v>0</v>
      </c>
      <c r="Q267" s="154">
        <f t="shared" si="26"/>
        <v>50</v>
      </c>
      <c r="R267" s="270">
        <v>1.0900000000000001</v>
      </c>
      <c r="S267" s="45">
        <f t="shared" si="27"/>
        <v>54.500000000000007</v>
      </c>
      <c r="T267" s="910"/>
      <c r="U267" s="49">
        <f t="shared" si="28"/>
        <v>0</v>
      </c>
      <c r="V267" s="913"/>
      <c r="W267" s="151">
        <f t="shared" si="25"/>
        <v>54.500000000000007</v>
      </c>
      <c r="X267" s="908"/>
    </row>
    <row r="268" spans="1:24" x14ac:dyDescent="0.25">
      <c r="A268" s="871"/>
      <c r="B268" s="872"/>
      <c r="C268" s="93" t="s">
        <v>852</v>
      </c>
      <c r="D268" s="93"/>
      <c r="E268" s="93"/>
      <c r="F268" s="274" t="s">
        <v>37</v>
      </c>
      <c r="G268" s="270">
        <v>40</v>
      </c>
      <c r="H268" s="270"/>
      <c r="I268" s="270"/>
      <c r="J268" s="270"/>
      <c r="K268" s="275">
        <f t="shared" si="29"/>
        <v>40</v>
      </c>
      <c r="L268" s="270"/>
      <c r="M268" s="270"/>
      <c r="N268" s="270"/>
      <c r="O268" s="270"/>
      <c r="P268" s="153">
        <f t="shared" si="30"/>
        <v>0</v>
      </c>
      <c r="Q268" s="154">
        <f t="shared" si="26"/>
        <v>40</v>
      </c>
      <c r="R268" s="270">
        <v>3.16</v>
      </c>
      <c r="S268" s="45">
        <f t="shared" si="27"/>
        <v>126.4</v>
      </c>
      <c r="T268" s="911"/>
      <c r="U268" s="49">
        <f t="shared" si="28"/>
        <v>0</v>
      </c>
      <c r="V268" s="914"/>
      <c r="W268" s="151">
        <f t="shared" si="25"/>
        <v>126.4</v>
      </c>
      <c r="X268" s="908"/>
    </row>
    <row r="269" spans="1:24" x14ac:dyDescent="0.25">
      <c r="A269" s="871">
        <v>19</v>
      </c>
      <c r="B269" s="872" t="s">
        <v>7</v>
      </c>
      <c r="C269" s="97" t="s">
        <v>46</v>
      </c>
      <c r="D269" s="97"/>
      <c r="E269" s="97"/>
      <c r="F269" s="270" t="s">
        <v>37</v>
      </c>
      <c r="G269" s="270">
        <v>50</v>
      </c>
      <c r="H269" s="132">
        <v>200</v>
      </c>
      <c r="I269" s="270"/>
      <c r="J269" s="270"/>
      <c r="K269" s="275">
        <f t="shared" si="29"/>
        <v>250</v>
      </c>
      <c r="L269" s="270"/>
      <c r="M269" s="270">
        <v>800</v>
      </c>
      <c r="N269" s="270"/>
      <c r="O269" s="270"/>
      <c r="P269" s="153">
        <f t="shared" si="30"/>
        <v>800</v>
      </c>
      <c r="Q269" s="154">
        <f t="shared" si="26"/>
        <v>1050</v>
      </c>
      <c r="R269" s="270">
        <v>0.45</v>
      </c>
      <c r="S269" s="45">
        <f t="shared" si="27"/>
        <v>112.5</v>
      </c>
      <c r="T269" s="909">
        <f>SUM(S269:S310)</f>
        <v>6460.9800000000005</v>
      </c>
      <c r="U269" s="49">
        <f t="shared" si="28"/>
        <v>360</v>
      </c>
      <c r="V269" s="912">
        <f>SUM(U269:U310)</f>
        <v>19133.5</v>
      </c>
      <c r="W269" s="151">
        <f t="shared" si="25"/>
        <v>472.5</v>
      </c>
      <c r="X269" s="908">
        <f>SUM(W269:W310)</f>
        <v>25594.480000000003</v>
      </c>
    </row>
    <row r="270" spans="1:24" x14ac:dyDescent="0.25">
      <c r="A270" s="871"/>
      <c r="B270" s="872"/>
      <c r="C270" s="97" t="s">
        <v>47</v>
      </c>
      <c r="D270" s="97"/>
      <c r="E270" s="97"/>
      <c r="F270" s="270" t="s">
        <v>37</v>
      </c>
      <c r="G270" s="270"/>
      <c r="H270" s="132">
        <v>200</v>
      </c>
      <c r="I270" s="270"/>
      <c r="J270" s="270"/>
      <c r="K270" s="275">
        <f t="shared" si="29"/>
        <v>200</v>
      </c>
      <c r="L270" s="270"/>
      <c r="M270" s="270">
        <v>800</v>
      </c>
      <c r="N270" s="270"/>
      <c r="O270" s="270"/>
      <c r="P270" s="153">
        <f t="shared" si="30"/>
        <v>800</v>
      </c>
      <c r="Q270" s="154">
        <f t="shared" si="26"/>
        <v>1000</v>
      </c>
      <c r="R270" s="270">
        <v>0.22</v>
      </c>
      <c r="S270" s="45">
        <f t="shared" si="27"/>
        <v>44</v>
      </c>
      <c r="T270" s="910"/>
      <c r="U270" s="49">
        <f t="shared" ref="U270:U333" si="31">R270*P270</f>
        <v>176</v>
      </c>
      <c r="V270" s="913"/>
      <c r="W270" s="151">
        <f t="shared" si="25"/>
        <v>220</v>
      </c>
      <c r="X270" s="908"/>
    </row>
    <row r="271" spans="1:24" x14ac:dyDescent="0.25">
      <c r="A271" s="871"/>
      <c r="B271" s="872"/>
      <c r="C271" s="97" t="s">
        <v>45</v>
      </c>
      <c r="D271" s="97"/>
      <c r="E271" s="97"/>
      <c r="F271" s="270" t="s">
        <v>37</v>
      </c>
      <c r="G271" s="270"/>
      <c r="H271" s="132">
        <v>100</v>
      </c>
      <c r="I271" s="270"/>
      <c r="J271" s="270"/>
      <c r="K271" s="275">
        <f t="shared" si="29"/>
        <v>100</v>
      </c>
      <c r="L271" s="270"/>
      <c r="M271" s="270">
        <v>400</v>
      </c>
      <c r="N271" s="270"/>
      <c r="O271" s="270"/>
      <c r="P271" s="153">
        <f t="shared" si="30"/>
        <v>400</v>
      </c>
      <c r="Q271" s="154">
        <f t="shared" si="26"/>
        <v>500</v>
      </c>
      <c r="R271" s="270">
        <v>0.27</v>
      </c>
      <c r="S271" s="45">
        <f t="shared" si="27"/>
        <v>27</v>
      </c>
      <c r="T271" s="910"/>
      <c r="U271" s="49">
        <f t="shared" si="31"/>
        <v>108</v>
      </c>
      <c r="V271" s="913"/>
      <c r="W271" s="151">
        <f t="shared" ref="W271:W334" si="32">S271+U271</f>
        <v>135</v>
      </c>
      <c r="X271" s="908"/>
    </row>
    <row r="272" spans="1:24" x14ac:dyDescent="0.25">
      <c r="A272" s="871"/>
      <c r="B272" s="872"/>
      <c r="C272" s="97" t="s">
        <v>48</v>
      </c>
      <c r="D272" s="97"/>
      <c r="E272" s="97"/>
      <c r="F272" s="270" t="s">
        <v>37</v>
      </c>
      <c r="G272" s="270"/>
      <c r="H272" s="132">
        <v>90</v>
      </c>
      <c r="I272" s="270"/>
      <c r="J272" s="270"/>
      <c r="K272" s="275">
        <f t="shared" si="29"/>
        <v>90</v>
      </c>
      <c r="L272" s="270"/>
      <c r="M272" s="270">
        <v>360</v>
      </c>
      <c r="N272" s="270"/>
      <c r="O272" s="270"/>
      <c r="P272" s="153">
        <f t="shared" si="30"/>
        <v>360</v>
      </c>
      <c r="Q272" s="154">
        <f t="shared" si="26"/>
        <v>450</v>
      </c>
      <c r="R272" s="270">
        <v>11.77</v>
      </c>
      <c r="S272" s="45">
        <f t="shared" si="27"/>
        <v>1059.3</v>
      </c>
      <c r="T272" s="910"/>
      <c r="U272" s="49">
        <f t="shared" si="31"/>
        <v>4237.2</v>
      </c>
      <c r="V272" s="913"/>
      <c r="W272" s="151">
        <f t="shared" si="32"/>
        <v>5296.5</v>
      </c>
      <c r="X272" s="908"/>
    </row>
    <row r="273" spans="1:24" x14ac:dyDescent="0.25">
      <c r="A273" s="871"/>
      <c r="B273" s="872"/>
      <c r="C273" s="97" t="s">
        <v>49</v>
      </c>
      <c r="D273" s="97"/>
      <c r="E273" s="97"/>
      <c r="F273" s="270" t="s">
        <v>37</v>
      </c>
      <c r="G273" s="270"/>
      <c r="H273" s="132">
        <v>90</v>
      </c>
      <c r="I273" s="270"/>
      <c r="J273" s="270"/>
      <c r="K273" s="275">
        <f t="shared" si="29"/>
        <v>90</v>
      </c>
      <c r="L273" s="270"/>
      <c r="M273" s="270">
        <v>360</v>
      </c>
      <c r="N273" s="270"/>
      <c r="O273" s="270"/>
      <c r="P273" s="153">
        <f t="shared" si="30"/>
        <v>360</v>
      </c>
      <c r="Q273" s="154">
        <f t="shared" si="26"/>
        <v>450</v>
      </c>
      <c r="R273" s="270">
        <v>0.36</v>
      </c>
      <c r="S273" s="45">
        <f t="shared" si="27"/>
        <v>32.4</v>
      </c>
      <c r="T273" s="910"/>
      <c r="U273" s="49">
        <f t="shared" si="31"/>
        <v>129.6</v>
      </c>
      <c r="V273" s="913"/>
      <c r="W273" s="151">
        <f t="shared" si="32"/>
        <v>162</v>
      </c>
      <c r="X273" s="908"/>
    </row>
    <row r="274" spans="1:24" x14ac:dyDescent="0.25">
      <c r="A274" s="871"/>
      <c r="B274" s="872"/>
      <c r="C274" s="97" t="s">
        <v>50</v>
      </c>
      <c r="D274" s="97"/>
      <c r="E274" s="97"/>
      <c r="F274" s="270" t="s">
        <v>37</v>
      </c>
      <c r="G274" s="270"/>
      <c r="H274" s="132">
        <v>90</v>
      </c>
      <c r="I274" s="270"/>
      <c r="J274" s="270"/>
      <c r="K274" s="275">
        <f t="shared" si="29"/>
        <v>90</v>
      </c>
      <c r="L274" s="270"/>
      <c r="M274" s="270">
        <v>360</v>
      </c>
      <c r="N274" s="270"/>
      <c r="O274" s="270"/>
      <c r="P274" s="153">
        <f t="shared" si="30"/>
        <v>360</v>
      </c>
      <c r="Q274" s="154">
        <f t="shared" si="26"/>
        <v>450</v>
      </c>
      <c r="R274" s="270">
        <v>1.98</v>
      </c>
      <c r="S274" s="45">
        <f t="shared" si="27"/>
        <v>178.2</v>
      </c>
      <c r="T274" s="910"/>
      <c r="U274" s="49">
        <f t="shared" si="31"/>
        <v>712.8</v>
      </c>
      <c r="V274" s="913"/>
      <c r="W274" s="151">
        <f t="shared" si="32"/>
        <v>891</v>
      </c>
      <c r="X274" s="908"/>
    </row>
    <row r="275" spans="1:24" x14ac:dyDescent="0.25">
      <c r="A275" s="871"/>
      <c r="B275" s="872"/>
      <c r="C275" s="97" t="s">
        <v>51</v>
      </c>
      <c r="D275" s="97"/>
      <c r="E275" s="97"/>
      <c r="F275" s="270" t="s">
        <v>37</v>
      </c>
      <c r="G275" s="270"/>
      <c r="H275" s="132">
        <v>90</v>
      </c>
      <c r="I275" s="270"/>
      <c r="J275" s="270"/>
      <c r="K275" s="275">
        <f t="shared" si="29"/>
        <v>90</v>
      </c>
      <c r="L275" s="270"/>
      <c r="M275" s="270">
        <v>360</v>
      </c>
      <c r="N275" s="270"/>
      <c r="O275" s="270"/>
      <c r="P275" s="153">
        <f t="shared" si="30"/>
        <v>360</v>
      </c>
      <c r="Q275" s="154">
        <f t="shared" si="26"/>
        <v>450</v>
      </c>
      <c r="R275" s="270">
        <v>1.74</v>
      </c>
      <c r="S275" s="45">
        <f t="shared" si="27"/>
        <v>156.6</v>
      </c>
      <c r="T275" s="910"/>
      <c r="U275" s="49">
        <f t="shared" si="31"/>
        <v>626.4</v>
      </c>
      <c r="V275" s="913"/>
      <c r="W275" s="151">
        <f t="shared" si="32"/>
        <v>783</v>
      </c>
      <c r="X275" s="908"/>
    </row>
    <row r="276" spans="1:24" x14ac:dyDescent="0.25">
      <c r="A276" s="871"/>
      <c r="B276" s="872"/>
      <c r="C276" s="97" t="s">
        <v>52</v>
      </c>
      <c r="D276" s="97"/>
      <c r="E276" s="97"/>
      <c r="F276" s="270" t="s">
        <v>37</v>
      </c>
      <c r="G276" s="270"/>
      <c r="H276" s="132">
        <v>20</v>
      </c>
      <c r="I276" s="270"/>
      <c r="J276" s="270"/>
      <c r="K276" s="275">
        <f t="shared" si="29"/>
        <v>20</v>
      </c>
      <c r="L276" s="270"/>
      <c r="M276" s="270">
        <v>80</v>
      </c>
      <c r="N276" s="270"/>
      <c r="O276" s="270"/>
      <c r="P276" s="153">
        <f t="shared" si="30"/>
        <v>80</v>
      </c>
      <c r="Q276" s="154">
        <f t="shared" si="26"/>
        <v>100</v>
      </c>
      <c r="R276" s="270">
        <v>0.34</v>
      </c>
      <c r="S276" s="45">
        <f t="shared" si="27"/>
        <v>6.8000000000000007</v>
      </c>
      <c r="T276" s="910"/>
      <c r="U276" s="49">
        <f t="shared" si="31"/>
        <v>27.200000000000003</v>
      </c>
      <c r="V276" s="913"/>
      <c r="W276" s="151">
        <f t="shared" si="32"/>
        <v>34</v>
      </c>
      <c r="X276" s="908"/>
    </row>
    <row r="277" spans="1:24" x14ac:dyDescent="0.25">
      <c r="A277" s="871"/>
      <c r="B277" s="872"/>
      <c r="C277" s="97" t="s">
        <v>53</v>
      </c>
      <c r="D277" s="97"/>
      <c r="E277" s="97"/>
      <c r="F277" s="270" t="s">
        <v>37</v>
      </c>
      <c r="G277" s="270"/>
      <c r="H277" s="132">
        <v>200</v>
      </c>
      <c r="I277" s="270"/>
      <c r="J277" s="270">
        <v>50</v>
      </c>
      <c r="K277" s="275">
        <f t="shared" si="29"/>
        <v>250</v>
      </c>
      <c r="L277" s="270"/>
      <c r="M277" s="270">
        <v>800</v>
      </c>
      <c r="N277" s="270"/>
      <c r="O277" s="270"/>
      <c r="P277" s="153">
        <f t="shared" si="30"/>
        <v>800</v>
      </c>
      <c r="Q277" s="154">
        <f t="shared" si="26"/>
        <v>1050</v>
      </c>
      <c r="R277" s="270">
        <v>2.2000000000000002</v>
      </c>
      <c r="S277" s="45">
        <f t="shared" si="27"/>
        <v>550</v>
      </c>
      <c r="T277" s="910"/>
      <c r="U277" s="49">
        <f t="shared" si="31"/>
        <v>1760.0000000000002</v>
      </c>
      <c r="V277" s="913"/>
      <c r="W277" s="151">
        <f t="shared" si="32"/>
        <v>2310</v>
      </c>
      <c r="X277" s="908"/>
    </row>
    <row r="278" spans="1:24" x14ac:dyDescent="0.25">
      <c r="A278" s="871"/>
      <c r="B278" s="872"/>
      <c r="C278" s="97" t="s">
        <v>54</v>
      </c>
      <c r="D278" s="97"/>
      <c r="E278" s="97"/>
      <c r="F278" s="270" t="s">
        <v>37</v>
      </c>
      <c r="G278" s="270"/>
      <c r="H278" s="132">
        <v>200</v>
      </c>
      <c r="I278" s="270"/>
      <c r="J278" s="270">
        <v>50</v>
      </c>
      <c r="K278" s="275">
        <f t="shared" si="29"/>
        <v>250</v>
      </c>
      <c r="L278" s="270"/>
      <c r="M278" s="270">
        <v>800</v>
      </c>
      <c r="N278" s="270"/>
      <c r="O278" s="270"/>
      <c r="P278" s="153">
        <f t="shared" si="30"/>
        <v>800</v>
      </c>
      <c r="Q278" s="154">
        <f t="shared" si="26"/>
        <v>1050</v>
      </c>
      <c r="R278" s="270">
        <v>2.09</v>
      </c>
      <c r="S278" s="45">
        <f t="shared" si="27"/>
        <v>522.5</v>
      </c>
      <c r="T278" s="910"/>
      <c r="U278" s="49">
        <f t="shared" si="31"/>
        <v>1672</v>
      </c>
      <c r="V278" s="913"/>
      <c r="W278" s="151">
        <f t="shared" si="32"/>
        <v>2194.5</v>
      </c>
      <c r="X278" s="908"/>
    </row>
    <row r="279" spans="1:24" x14ac:dyDescent="0.25">
      <c r="A279" s="871"/>
      <c r="B279" s="872"/>
      <c r="C279" s="97" t="s">
        <v>55</v>
      </c>
      <c r="D279" s="97"/>
      <c r="E279" s="97"/>
      <c r="F279" s="270" t="s">
        <v>37</v>
      </c>
      <c r="G279" s="270">
        <v>100</v>
      </c>
      <c r="H279" s="132">
        <v>120</v>
      </c>
      <c r="I279" s="270"/>
      <c r="J279" s="270"/>
      <c r="K279" s="275">
        <f t="shared" si="29"/>
        <v>220</v>
      </c>
      <c r="L279" s="270"/>
      <c r="M279" s="270">
        <v>500</v>
      </c>
      <c r="N279" s="270"/>
      <c r="O279" s="270"/>
      <c r="P279" s="153">
        <f t="shared" si="30"/>
        <v>500</v>
      </c>
      <c r="Q279" s="154">
        <f t="shared" si="26"/>
        <v>720</v>
      </c>
      <c r="R279" s="270">
        <v>0.22</v>
      </c>
      <c r="S279" s="45">
        <f t="shared" si="27"/>
        <v>48.4</v>
      </c>
      <c r="T279" s="910"/>
      <c r="U279" s="49">
        <f t="shared" si="31"/>
        <v>110</v>
      </c>
      <c r="V279" s="913"/>
      <c r="W279" s="151">
        <f t="shared" si="32"/>
        <v>158.4</v>
      </c>
      <c r="X279" s="908"/>
    </row>
    <row r="280" spans="1:24" x14ac:dyDescent="0.25">
      <c r="A280" s="871"/>
      <c r="B280" s="872"/>
      <c r="C280" s="97" t="s">
        <v>89</v>
      </c>
      <c r="D280" s="97"/>
      <c r="E280" s="97"/>
      <c r="F280" s="270" t="s">
        <v>37</v>
      </c>
      <c r="G280" s="270">
        <v>50</v>
      </c>
      <c r="H280" s="132">
        <v>154</v>
      </c>
      <c r="I280" s="270"/>
      <c r="J280" s="270"/>
      <c r="K280" s="275">
        <f t="shared" si="29"/>
        <v>204</v>
      </c>
      <c r="L280" s="270"/>
      <c r="M280" s="270">
        <v>600</v>
      </c>
      <c r="N280" s="270"/>
      <c r="O280" s="270"/>
      <c r="P280" s="153">
        <f t="shared" si="30"/>
        <v>600</v>
      </c>
      <c r="Q280" s="154">
        <f t="shared" si="26"/>
        <v>804</v>
      </c>
      <c r="R280" s="270">
        <v>0.26</v>
      </c>
      <c r="S280" s="45">
        <f t="shared" si="27"/>
        <v>53.04</v>
      </c>
      <c r="T280" s="910"/>
      <c r="U280" s="49">
        <f t="shared" si="31"/>
        <v>156</v>
      </c>
      <c r="V280" s="913"/>
      <c r="W280" s="151">
        <f t="shared" si="32"/>
        <v>209.04</v>
      </c>
      <c r="X280" s="908"/>
    </row>
    <row r="281" spans="1:24" x14ac:dyDescent="0.25">
      <c r="A281" s="871"/>
      <c r="B281" s="872"/>
      <c r="C281" s="97" t="s">
        <v>90</v>
      </c>
      <c r="D281" s="97"/>
      <c r="E281" s="97"/>
      <c r="F281" s="270" t="s">
        <v>37</v>
      </c>
      <c r="G281" s="270"/>
      <c r="H281" s="132">
        <v>104</v>
      </c>
      <c r="I281" s="270"/>
      <c r="J281" s="270"/>
      <c r="K281" s="275">
        <f t="shared" si="29"/>
        <v>104</v>
      </c>
      <c r="L281" s="270"/>
      <c r="M281" s="270">
        <v>400</v>
      </c>
      <c r="N281" s="270"/>
      <c r="O281" s="270"/>
      <c r="P281" s="153">
        <f t="shared" si="30"/>
        <v>400</v>
      </c>
      <c r="Q281" s="154">
        <f t="shared" si="26"/>
        <v>504</v>
      </c>
      <c r="R281" s="270">
        <v>0.86</v>
      </c>
      <c r="S281" s="45">
        <f t="shared" si="27"/>
        <v>89.44</v>
      </c>
      <c r="T281" s="910"/>
      <c r="U281" s="49">
        <f t="shared" si="31"/>
        <v>344</v>
      </c>
      <c r="V281" s="913"/>
      <c r="W281" s="151">
        <f t="shared" si="32"/>
        <v>433.44</v>
      </c>
      <c r="X281" s="908"/>
    </row>
    <row r="282" spans="1:24" x14ac:dyDescent="0.25">
      <c r="A282" s="871"/>
      <c r="B282" s="872"/>
      <c r="C282" s="97" t="s">
        <v>56</v>
      </c>
      <c r="D282" s="97"/>
      <c r="E282" s="97"/>
      <c r="F282" s="270" t="s">
        <v>37</v>
      </c>
      <c r="G282" s="270"/>
      <c r="H282" s="132">
        <v>400</v>
      </c>
      <c r="I282" s="270"/>
      <c r="J282" s="270"/>
      <c r="K282" s="275">
        <f t="shared" si="29"/>
        <v>400</v>
      </c>
      <c r="L282" s="270"/>
      <c r="M282" s="270">
        <v>1600</v>
      </c>
      <c r="N282" s="270"/>
      <c r="O282" s="270"/>
      <c r="P282" s="153">
        <f t="shared" si="30"/>
        <v>1600</v>
      </c>
      <c r="Q282" s="154">
        <f t="shared" si="26"/>
        <v>2000</v>
      </c>
      <c r="R282" s="270">
        <v>0.54</v>
      </c>
      <c r="S282" s="45">
        <f t="shared" si="27"/>
        <v>216</v>
      </c>
      <c r="T282" s="910"/>
      <c r="U282" s="49">
        <f t="shared" si="31"/>
        <v>864</v>
      </c>
      <c r="V282" s="913"/>
      <c r="W282" s="151">
        <f t="shared" si="32"/>
        <v>1080</v>
      </c>
      <c r="X282" s="908"/>
    </row>
    <row r="283" spans="1:24" x14ac:dyDescent="0.25">
      <c r="A283" s="871"/>
      <c r="B283" s="872"/>
      <c r="C283" s="97" t="s">
        <v>91</v>
      </c>
      <c r="D283" s="97"/>
      <c r="E283" s="97"/>
      <c r="F283" s="270" t="s">
        <v>37</v>
      </c>
      <c r="G283" s="270"/>
      <c r="H283" s="132">
        <v>60</v>
      </c>
      <c r="I283" s="270"/>
      <c r="J283" s="270"/>
      <c r="K283" s="275">
        <f t="shared" si="29"/>
        <v>60</v>
      </c>
      <c r="L283" s="270"/>
      <c r="M283" s="270">
        <v>240</v>
      </c>
      <c r="N283" s="270"/>
      <c r="O283" s="270"/>
      <c r="P283" s="153">
        <f t="shared" si="30"/>
        <v>240</v>
      </c>
      <c r="Q283" s="154">
        <f t="shared" si="26"/>
        <v>300</v>
      </c>
      <c r="R283" s="270">
        <v>0.34</v>
      </c>
      <c r="S283" s="45">
        <f t="shared" si="27"/>
        <v>20.400000000000002</v>
      </c>
      <c r="T283" s="910"/>
      <c r="U283" s="49">
        <f t="shared" si="31"/>
        <v>81.600000000000009</v>
      </c>
      <c r="V283" s="913"/>
      <c r="W283" s="151">
        <f t="shared" si="32"/>
        <v>102.00000000000001</v>
      </c>
      <c r="X283" s="908"/>
    </row>
    <row r="284" spans="1:24" x14ac:dyDescent="0.25">
      <c r="A284" s="871"/>
      <c r="B284" s="872"/>
      <c r="C284" s="92" t="s">
        <v>636</v>
      </c>
      <c r="D284" s="92"/>
      <c r="E284" s="92"/>
      <c r="F284" s="270" t="s">
        <v>37</v>
      </c>
      <c r="G284" s="270">
        <v>50</v>
      </c>
      <c r="H284" s="132">
        <v>80</v>
      </c>
      <c r="I284" s="270"/>
      <c r="J284" s="270"/>
      <c r="K284" s="275">
        <f t="shared" si="29"/>
        <v>130</v>
      </c>
      <c r="L284" s="270"/>
      <c r="M284" s="270">
        <v>320</v>
      </c>
      <c r="N284" s="270"/>
      <c r="O284" s="270"/>
      <c r="P284" s="153">
        <f t="shared" si="30"/>
        <v>320</v>
      </c>
      <c r="Q284" s="154">
        <f t="shared" si="26"/>
        <v>450</v>
      </c>
      <c r="R284" s="270">
        <v>1.89</v>
      </c>
      <c r="S284" s="45">
        <f t="shared" si="27"/>
        <v>245.7</v>
      </c>
      <c r="T284" s="910"/>
      <c r="U284" s="49">
        <f t="shared" si="31"/>
        <v>604.79999999999995</v>
      </c>
      <c r="V284" s="913"/>
      <c r="W284" s="151">
        <f t="shared" si="32"/>
        <v>850.5</v>
      </c>
      <c r="X284" s="908"/>
    </row>
    <row r="285" spans="1:24" x14ac:dyDescent="0.25">
      <c r="A285" s="871"/>
      <c r="B285" s="872"/>
      <c r="C285" s="92" t="s">
        <v>637</v>
      </c>
      <c r="D285" s="92"/>
      <c r="E285" s="92"/>
      <c r="F285" s="270" t="s">
        <v>37</v>
      </c>
      <c r="G285" s="270"/>
      <c r="H285" s="270">
        <v>40</v>
      </c>
      <c r="I285" s="270">
        <v>80</v>
      </c>
      <c r="J285" s="270">
        <v>100</v>
      </c>
      <c r="K285" s="275">
        <f t="shared" si="29"/>
        <v>220</v>
      </c>
      <c r="L285" s="270"/>
      <c r="M285" s="270">
        <v>160</v>
      </c>
      <c r="N285" s="270"/>
      <c r="O285" s="270"/>
      <c r="P285" s="153">
        <f t="shared" si="30"/>
        <v>160</v>
      </c>
      <c r="Q285" s="154">
        <f t="shared" si="26"/>
        <v>380</v>
      </c>
      <c r="R285" s="270">
        <v>0.28999999999999998</v>
      </c>
      <c r="S285" s="45">
        <f t="shared" si="27"/>
        <v>63.8</v>
      </c>
      <c r="T285" s="910"/>
      <c r="U285" s="49">
        <f t="shared" si="31"/>
        <v>46.4</v>
      </c>
      <c r="V285" s="913"/>
      <c r="W285" s="151">
        <f t="shared" si="32"/>
        <v>110.19999999999999</v>
      </c>
      <c r="X285" s="908"/>
    </row>
    <row r="286" spans="1:24" x14ac:dyDescent="0.25">
      <c r="A286" s="871"/>
      <c r="B286" s="872"/>
      <c r="C286" s="92" t="s">
        <v>638</v>
      </c>
      <c r="D286" s="92"/>
      <c r="E286" s="92"/>
      <c r="F286" s="270" t="s">
        <v>37</v>
      </c>
      <c r="G286" s="270"/>
      <c r="H286" s="270"/>
      <c r="I286" s="270">
        <v>80</v>
      </c>
      <c r="J286" s="270">
        <v>100</v>
      </c>
      <c r="K286" s="275">
        <f t="shared" si="29"/>
        <v>180</v>
      </c>
      <c r="L286" s="270"/>
      <c r="M286" s="270"/>
      <c r="N286" s="270"/>
      <c r="O286" s="270"/>
      <c r="P286" s="153">
        <f t="shared" si="30"/>
        <v>0</v>
      </c>
      <c r="Q286" s="154">
        <f t="shared" si="26"/>
        <v>180</v>
      </c>
      <c r="R286" s="270">
        <v>0.24</v>
      </c>
      <c r="S286" s="45">
        <f t="shared" si="27"/>
        <v>43.199999999999996</v>
      </c>
      <c r="T286" s="910"/>
      <c r="U286" s="49">
        <f t="shared" si="31"/>
        <v>0</v>
      </c>
      <c r="V286" s="913"/>
      <c r="W286" s="151">
        <f t="shared" si="32"/>
        <v>43.199999999999996</v>
      </c>
      <c r="X286" s="908"/>
    </row>
    <row r="287" spans="1:24" x14ac:dyDescent="0.25">
      <c r="A287" s="871"/>
      <c r="B287" s="872"/>
      <c r="C287" s="97" t="s">
        <v>92</v>
      </c>
      <c r="D287" s="97"/>
      <c r="E287" s="97"/>
      <c r="F287" s="270" t="s">
        <v>37</v>
      </c>
      <c r="G287" s="270"/>
      <c r="H287" s="270"/>
      <c r="I287" s="270"/>
      <c r="J287" s="270"/>
      <c r="K287" s="275">
        <f t="shared" si="29"/>
        <v>0</v>
      </c>
      <c r="L287" s="270"/>
      <c r="M287" s="270"/>
      <c r="N287" s="270"/>
      <c r="O287" s="270"/>
      <c r="P287" s="153">
        <f t="shared" si="30"/>
        <v>0</v>
      </c>
      <c r="Q287" s="154">
        <f t="shared" si="26"/>
        <v>0</v>
      </c>
      <c r="R287" s="270">
        <v>0.27</v>
      </c>
      <c r="S287" s="45">
        <f t="shared" si="27"/>
        <v>0</v>
      </c>
      <c r="T287" s="910"/>
      <c r="U287" s="49">
        <f t="shared" si="31"/>
        <v>0</v>
      </c>
      <c r="V287" s="913"/>
      <c r="W287" s="151">
        <f t="shared" si="32"/>
        <v>0</v>
      </c>
      <c r="X287" s="908"/>
    </row>
    <row r="288" spans="1:24" x14ac:dyDescent="0.25">
      <c r="A288" s="871"/>
      <c r="B288" s="872"/>
      <c r="C288" s="92" t="s">
        <v>639</v>
      </c>
      <c r="D288" s="92"/>
      <c r="E288" s="92"/>
      <c r="F288" s="270" t="s">
        <v>37</v>
      </c>
      <c r="G288" s="270">
        <v>50</v>
      </c>
      <c r="H288" s="270"/>
      <c r="I288" s="270"/>
      <c r="J288" s="270"/>
      <c r="K288" s="275">
        <f t="shared" si="29"/>
        <v>50</v>
      </c>
      <c r="L288" s="270"/>
      <c r="M288" s="270"/>
      <c r="N288" s="270"/>
      <c r="O288" s="270"/>
      <c r="P288" s="153">
        <f t="shared" si="30"/>
        <v>0</v>
      </c>
      <c r="Q288" s="154">
        <f t="shared" si="26"/>
        <v>50</v>
      </c>
      <c r="R288" s="270">
        <v>1.84</v>
      </c>
      <c r="S288" s="45">
        <f t="shared" si="27"/>
        <v>92</v>
      </c>
      <c r="T288" s="910"/>
      <c r="U288" s="49">
        <f t="shared" si="31"/>
        <v>0</v>
      </c>
      <c r="V288" s="913"/>
      <c r="W288" s="151">
        <f t="shared" si="32"/>
        <v>92</v>
      </c>
      <c r="X288" s="908"/>
    </row>
    <row r="289" spans="1:24" x14ac:dyDescent="0.25">
      <c r="A289" s="871"/>
      <c r="B289" s="872"/>
      <c r="C289" s="97" t="s">
        <v>149</v>
      </c>
      <c r="D289" s="97"/>
      <c r="E289" s="97"/>
      <c r="F289" s="270" t="s">
        <v>37</v>
      </c>
      <c r="G289" s="270"/>
      <c r="H289" s="270"/>
      <c r="I289" s="270"/>
      <c r="J289" s="270"/>
      <c r="K289" s="275">
        <f t="shared" si="29"/>
        <v>0</v>
      </c>
      <c r="L289" s="270"/>
      <c r="M289" s="270"/>
      <c r="N289" s="270"/>
      <c r="O289" s="270"/>
      <c r="P289" s="153">
        <f t="shared" si="30"/>
        <v>0</v>
      </c>
      <c r="Q289" s="154">
        <f t="shared" si="26"/>
        <v>0</v>
      </c>
      <c r="R289" s="270">
        <v>1.05</v>
      </c>
      <c r="S289" s="45">
        <f t="shared" si="27"/>
        <v>0</v>
      </c>
      <c r="T289" s="910"/>
      <c r="U289" s="49">
        <f t="shared" si="31"/>
        <v>0</v>
      </c>
      <c r="V289" s="913"/>
      <c r="W289" s="151">
        <f t="shared" si="32"/>
        <v>0</v>
      </c>
      <c r="X289" s="908"/>
    </row>
    <row r="290" spans="1:24" x14ac:dyDescent="0.25">
      <c r="A290" s="871"/>
      <c r="B290" s="872"/>
      <c r="C290" s="93" t="s">
        <v>520</v>
      </c>
      <c r="D290" s="93"/>
      <c r="E290" s="93"/>
      <c r="F290" s="270" t="s">
        <v>37</v>
      </c>
      <c r="G290" s="270"/>
      <c r="H290" s="270"/>
      <c r="I290" s="270"/>
      <c r="J290" s="270"/>
      <c r="K290" s="275">
        <f t="shared" si="29"/>
        <v>0</v>
      </c>
      <c r="L290" s="270"/>
      <c r="M290" s="270"/>
      <c r="N290" s="270"/>
      <c r="O290" s="270"/>
      <c r="P290" s="153">
        <f t="shared" si="30"/>
        <v>0</v>
      </c>
      <c r="Q290" s="154">
        <f t="shared" si="26"/>
        <v>0</v>
      </c>
      <c r="R290" s="270">
        <v>9.15</v>
      </c>
      <c r="S290" s="45">
        <f t="shared" si="27"/>
        <v>0</v>
      </c>
      <c r="T290" s="910"/>
      <c r="U290" s="49">
        <f t="shared" si="31"/>
        <v>0</v>
      </c>
      <c r="V290" s="913"/>
      <c r="W290" s="151">
        <f t="shared" si="32"/>
        <v>0</v>
      </c>
      <c r="X290" s="908"/>
    </row>
    <row r="291" spans="1:24" x14ac:dyDescent="0.25">
      <c r="A291" s="871"/>
      <c r="B291" s="872"/>
      <c r="C291" s="111" t="s">
        <v>1786</v>
      </c>
      <c r="D291" s="111"/>
      <c r="E291" s="111"/>
      <c r="F291" s="270" t="s">
        <v>37</v>
      </c>
      <c r="G291" s="270"/>
      <c r="H291" s="270"/>
      <c r="I291" s="270"/>
      <c r="J291" s="270"/>
      <c r="K291" s="275">
        <f t="shared" si="29"/>
        <v>0</v>
      </c>
      <c r="L291" s="270"/>
      <c r="M291" s="270"/>
      <c r="N291" s="270"/>
      <c r="O291" s="151">
        <v>50</v>
      </c>
      <c r="P291" s="153">
        <f t="shared" si="30"/>
        <v>50</v>
      </c>
      <c r="Q291" s="154">
        <f t="shared" si="26"/>
        <v>50</v>
      </c>
      <c r="R291" s="152">
        <v>6.5</v>
      </c>
      <c r="S291" s="45">
        <f t="shared" si="27"/>
        <v>0</v>
      </c>
      <c r="T291" s="910"/>
      <c r="U291" s="49">
        <f t="shared" si="31"/>
        <v>325</v>
      </c>
      <c r="V291" s="913"/>
      <c r="W291" s="151">
        <f t="shared" si="32"/>
        <v>325</v>
      </c>
      <c r="X291" s="908"/>
    </row>
    <row r="292" spans="1:24" x14ac:dyDescent="0.25">
      <c r="A292" s="871"/>
      <c r="B292" s="872"/>
      <c r="C292" s="111" t="s">
        <v>1787</v>
      </c>
      <c r="D292" s="111"/>
      <c r="E292" s="111"/>
      <c r="F292" s="270" t="s">
        <v>37</v>
      </c>
      <c r="G292" s="270"/>
      <c r="H292" s="270"/>
      <c r="I292" s="270"/>
      <c r="J292" s="270"/>
      <c r="K292" s="275">
        <f t="shared" si="29"/>
        <v>0</v>
      </c>
      <c r="L292" s="270"/>
      <c r="M292" s="270"/>
      <c r="N292" s="270"/>
      <c r="O292" s="151">
        <v>40</v>
      </c>
      <c r="P292" s="153">
        <f t="shared" si="30"/>
        <v>40</v>
      </c>
      <c r="Q292" s="154">
        <f t="shared" si="26"/>
        <v>40</v>
      </c>
      <c r="R292" s="152">
        <v>6.5</v>
      </c>
      <c r="S292" s="45">
        <f t="shared" si="27"/>
        <v>0</v>
      </c>
      <c r="T292" s="910"/>
      <c r="U292" s="49">
        <f t="shared" si="31"/>
        <v>260</v>
      </c>
      <c r="V292" s="913"/>
      <c r="W292" s="151">
        <f t="shared" si="32"/>
        <v>260</v>
      </c>
      <c r="X292" s="908"/>
    </row>
    <row r="293" spans="1:24" x14ac:dyDescent="0.25">
      <c r="A293" s="871"/>
      <c r="B293" s="872"/>
      <c r="C293" s="111" t="s">
        <v>1788</v>
      </c>
      <c r="D293" s="111"/>
      <c r="E293" s="111"/>
      <c r="F293" s="270" t="s">
        <v>37</v>
      </c>
      <c r="G293" s="270"/>
      <c r="H293" s="270"/>
      <c r="I293" s="270"/>
      <c r="J293" s="270"/>
      <c r="K293" s="275">
        <f t="shared" si="29"/>
        <v>0</v>
      </c>
      <c r="L293" s="270"/>
      <c r="M293" s="270"/>
      <c r="N293" s="270"/>
      <c r="O293" s="151">
        <v>20</v>
      </c>
      <c r="P293" s="153">
        <f t="shared" si="30"/>
        <v>20</v>
      </c>
      <c r="Q293" s="154">
        <f t="shared" si="26"/>
        <v>20</v>
      </c>
      <c r="R293" s="152">
        <v>6.5</v>
      </c>
      <c r="S293" s="45">
        <f t="shared" si="27"/>
        <v>0</v>
      </c>
      <c r="T293" s="910"/>
      <c r="U293" s="49">
        <f t="shared" si="31"/>
        <v>130</v>
      </c>
      <c r="V293" s="913"/>
      <c r="W293" s="151">
        <f t="shared" si="32"/>
        <v>130</v>
      </c>
      <c r="X293" s="908"/>
    </row>
    <row r="294" spans="1:24" x14ac:dyDescent="0.25">
      <c r="A294" s="871"/>
      <c r="B294" s="872"/>
      <c r="C294" s="111" t="s">
        <v>1789</v>
      </c>
      <c r="D294" s="111"/>
      <c r="E294" s="111"/>
      <c r="F294" s="270" t="s">
        <v>37</v>
      </c>
      <c r="G294" s="270"/>
      <c r="H294" s="270"/>
      <c r="I294" s="270"/>
      <c r="J294" s="270">
        <v>50</v>
      </c>
      <c r="K294" s="275">
        <f t="shared" si="29"/>
        <v>50</v>
      </c>
      <c r="L294" s="270"/>
      <c r="M294" s="270"/>
      <c r="N294" s="270"/>
      <c r="O294" s="151">
        <v>40</v>
      </c>
      <c r="P294" s="153">
        <f t="shared" si="30"/>
        <v>40</v>
      </c>
      <c r="Q294" s="154">
        <f t="shared" si="26"/>
        <v>90</v>
      </c>
      <c r="R294" s="152">
        <v>6.5</v>
      </c>
      <c r="S294" s="45">
        <f t="shared" si="27"/>
        <v>325</v>
      </c>
      <c r="T294" s="910"/>
      <c r="U294" s="49">
        <f t="shared" si="31"/>
        <v>260</v>
      </c>
      <c r="V294" s="913"/>
      <c r="W294" s="151">
        <f t="shared" si="32"/>
        <v>585</v>
      </c>
      <c r="X294" s="908"/>
    </row>
    <row r="295" spans="1:24" x14ac:dyDescent="0.25">
      <c r="A295" s="871"/>
      <c r="B295" s="872"/>
      <c r="C295" s="111" t="s">
        <v>638</v>
      </c>
      <c r="D295" s="111"/>
      <c r="E295" s="111"/>
      <c r="F295" s="270" t="s">
        <v>37</v>
      </c>
      <c r="G295" s="270"/>
      <c r="H295" s="270"/>
      <c r="I295" s="270"/>
      <c r="J295" s="270"/>
      <c r="K295" s="275">
        <f t="shared" si="29"/>
        <v>0</v>
      </c>
      <c r="L295" s="270"/>
      <c r="M295" s="270"/>
      <c r="N295" s="270"/>
      <c r="O295" s="151">
        <v>100</v>
      </c>
      <c r="P295" s="153">
        <f t="shared" si="30"/>
        <v>100</v>
      </c>
      <c r="Q295" s="154">
        <f t="shared" si="26"/>
        <v>100</v>
      </c>
      <c r="R295" s="152">
        <v>6.5</v>
      </c>
      <c r="S295" s="45">
        <f t="shared" si="27"/>
        <v>0</v>
      </c>
      <c r="T295" s="910"/>
      <c r="U295" s="49">
        <f t="shared" si="31"/>
        <v>650</v>
      </c>
      <c r="V295" s="913"/>
      <c r="W295" s="151">
        <f t="shared" si="32"/>
        <v>650</v>
      </c>
      <c r="X295" s="908"/>
    </row>
    <row r="296" spans="1:24" x14ac:dyDescent="0.25">
      <c r="A296" s="871"/>
      <c r="B296" s="872"/>
      <c r="C296" s="111" t="s">
        <v>637</v>
      </c>
      <c r="D296" s="111"/>
      <c r="E296" s="111"/>
      <c r="F296" s="270" t="s">
        <v>37</v>
      </c>
      <c r="G296" s="270"/>
      <c r="H296" s="270"/>
      <c r="I296" s="270"/>
      <c r="J296" s="270"/>
      <c r="K296" s="275">
        <f t="shared" si="29"/>
        <v>0</v>
      </c>
      <c r="L296" s="270"/>
      <c r="M296" s="270"/>
      <c r="N296" s="270"/>
      <c r="O296" s="151">
        <v>100</v>
      </c>
      <c r="P296" s="153">
        <f t="shared" si="30"/>
        <v>100</v>
      </c>
      <c r="Q296" s="154">
        <f t="shared" si="26"/>
        <v>100</v>
      </c>
      <c r="R296" s="152">
        <v>6.5</v>
      </c>
      <c r="S296" s="45">
        <f t="shared" si="27"/>
        <v>0</v>
      </c>
      <c r="T296" s="910"/>
      <c r="U296" s="49">
        <f t="shared" si="31"/>
        <v>650</v>
      </c>
      <c r="V296" s="913"/>
      <c r="W296" s="151">
        <f t="shared" si="32"/>
        <v>650</v>
      </c>
      <c r="X296" s="908"/>
    </row>
    <row r="297" spans="1:24" x14ac:dyDescent="0.25">
      <c r="A297" s="871"/>
      <c r="B297" s="872"/>
      <c r="C297" s="111" t="s">
        <v>1790</v>
      </c>
      <c r="D297" s="111"/>
      <c r="E297" s="111"/>
      <c r="F297" s="270" t="s">
        <v>37</v>
      </c>
      <c r="G297" s="270"/>
      <c r="H297" s="270"/>
      <c r="I297" s="270"/>
      <c r="J297" s="270">
        <v>50</v>
      </c>
      <c r="K297" s="275">
        <f t="shared" si="29"/>
        <v>50</v>
      </c>
      <c r="L297" s="270"/>
      <c r="M297" s="270"/>
      <c r="N297" s="270"/>
      <c r="O297" s="151">
        <v>50</v>
      </c>
      <c r="P297" s="153">
        <f t="shared" si="30"/>
        <v>50</v>
      </c>
      <c r="Q297" s="154">
        <f t="shared" si="26"/>
        <v>100</v>
      </c>
      <c r="R297" s="152">
        <v>6.5</v>
      </c>
      <c r="S297" s="45">
        <f t="shared" si="27"/>
        <v>325</v>
      </c>
      <c r="T297" s="910"/>
      <c r="U297" s="49">
        <f t="shared" si="31"/>
        <v>325</v>
      </c>
      <c r="V297" s="913"/>
      <c r="W297" s="151">
        <f t="shared" si="32"/>
        <v>650</v>
      </c>
      <c r="X297" s="908"/>
    </row>
    <row r="298" spans="1:24" x14ac:dyDescent="0.25">
      <c r="A298" s="871"/>
      <c r="B298" s="872"/>
      <c r="C298" s="111" t="s">
        <v>1791</v>
      </c>
      <c r="D298" s="111"/>
      <c r="E298" s="111"/>
      <c r="F298" s="270" t="s">
        <v>37</v>
      </c>
      <c r="G298" s="270"/>
      <c r="H298" s="270"/>
      <c r="I298" s="270"/>
      <c r="J298" s="270">
        <v>25</v>
      </c>
      <c r="K298" s="275">
        <f t="shared" si="29"/>
        <v>25</v>
      </c>
      <c r="L298" s="270"/>
      <c r="M298" s="270"/>
      <c r="N298" s="270"/>
      <c r="O298" s="151">
        <v>40</v>
      </c>
      <c r="P298" s="153">
        <f t="shared" si="30"/>
        <v>40</v>
      </c>
      <c r="Q298" s="154">
        <f t="shared" si="26"/>
        <v>65</v>
      </c>
      <c r="R298" s="152">
        <v>6.5</v>
      </c>
      <c r="S298" s="45">
        <f t="shared" si="27"/>
        <v>162.5</v>
      </c>
      <c r="T298" s="910"/>
      <c r="U298" s="49">
        <f t="shared" si="31"/>
        <v>260</v>
      </c>
      <c r="V298" s="913"/>
      <c r="W298" s="151">
        <f t="shared" si="32"/>
        <v>422.5</v>
      </c>
      <c r="X298" s="908"/>
    </row>
    <row r="299" spans="1:24" x14ac:dyDescent="0.25">
      <c r="A299" s="871"/>
      <c r="B299" s="872"/>
      <c r="C299" s="111" t="s">
        <v>1792</v>
      </c>
      <c r="D299" s="111"/>
      <c r="E299" s="111"/>
      <c r="F299" s="270" t="s">
        <v>37</v>
      </c>
      <c r="G299" s="270"/>
      <c r="H299" s="270"/>
      <c r="I299" s="270"/>
      <c r="J299" s="270">
        <v>10</v>
      </c>
      <c r="K299" s="275">
        <f t="shared" si="29"/>
        <v>10</v>
      </c>
      <c r="L299" s="270"/>
      <c r="M299" s="270"/>
      <c r="N299" s="270"/>
      <c r="O299" s="151">
        <v>20</v>
      </c>
      <c r="P299" s="153">
        <f t="shared" si="30"/>
        <v>20</v>
      </c>
      <c r="Q299" s="154">
        <f t="shared" si="26"/>
        <v>30</v>
      </c>
      <c r="R299" s="152">
        <v>6.5</v>
      </c>
      <c r="S299" s="45">
        <f t="shared" si="27"/>
        <v>65</v>
      </c>
      <c r="T299" s="910"/>
      <c r="U299" s="49">
        <f t="shared" si="31"/>
        <v>130</v>
      </c>
      <c r="V299" s="913"/>
      <c r="W299" s="151">
        <f t="shared" si="32"/>
        <v>195</v>
      </c>
      <c r="X299" s="908"/>
    </row>
    <row r="300" spans="1:24" x14ac:dyDescent="0.25">
      <c r="A300" s="871"/>
      <c r="B300" s="872"/>
      <c r="C300" s="111" t="s">
        <v>1793</v>
      </c>
      <c r="D300" s="111"/>
      <c r="E300" s="111"/>
      <c r="F300" s="270" t="s">
        <v>37</v>
      </c>
      <c r="G300" s="270"/>
      <c r="H300" s="270"/>
      <c r="I300" s="270"/>
      <c r="J300" s="270">
        <v>100</v>
      </c>
      <c r="K300" s="275">
        <f t="shared" si="29"/>
        <v>100</v>
      </c>
      <c r="L300" s="270"/>
      <c r="M300" s="270"/>
      <c r="N300" s="270"/>
      <c r="O300" s="151">
        <v>150</v>
      </c>
      <c r="P300" s="153">
        <f t="shared" si="30"/>
        <v>150</v>
      </c>
      <c r="Q300" s="154">
        <f t="shared" si="26"/>
        <v>250</v>
      </c>
      <c r="R300" s="152">
        <v>6.5</v>
      </c>
      <c r="S300" s="45">
        <f t="shared" si="27"/>
        <v>650</v>
      </c>
      <c r="T300" s="910"/>
      <c r="U300" s="49">
        <f t="shared" si="31"/>
        <v>975</v>
      </c>
      <c r="V300" s="913"/>
      <c r="W300" s="151">
        <f t="shared" si="32"/>
        <v>1625</v>
      </c>
      <c r="X300" s="908"/>
    </row>
    <row r="301" spans="1:24" x14ac:dyDescent="0.25">
      <c r="A301" s="871"/>
      <c r="B301" s="872"/>
      <c r="C301" s="111" t="s">
        <v>1794</v>
      </c>
      <c r="D301" s="111"/>
      <c r="E301" s="111"/>
      <c r="F301" s="270" t="s">
        <v>37</v>
      </c>
      <c r="G301" s="270"/>
      <c r="H301" s="270"/>
      <c r="I301" s="270"/>
      <c r="J301" s="270">
        <v>100</v>
      </c>
      <c r="K301" s="275">
        <f t="shared" si="29"/>
        <v>100</v>
      </c>
      <c r="L301" s="270"/>
      <c r="M301" s="270"/>
      <c r="N301" s="270"/>
      <c r="O301" s="151">
        <v>150</v>
      </c>
      <c r="P301" s="153">
        <f t="shared" si="30"/>
        <v>150</v>
      </c>
      <c r="Q301" s="154">
        <f t="shared" si="26"/>
        <v>250</v>
      </c>
      <c r="R301" s="152">
        <v>6.5</v>
      </c>
      <c r="S301" s="45">
        <f t="shared" si="27"/>
        <v>650</v>
      </c>
      <c r="T301" s="910"/>
      <c r="U301" s="49">
        <f t="shared" si="31"/>
        <v>975</v>
      </c>
      <c r="V301" s="913"/>
      <c r="W301" s="151">
        <f t="shared" si="32"/>
        <v>1625</v>
      </c>
      <c r="X301" s="908"/>
    </row>
    <row r="302" spans="1:24" x14ac:dyDescent="0.25">
      <c r="A302" s="871"/>
      <c r="B302" s="872"/>
      <c r="C302" s="111" t="s">
        <v>1795</v>
      </c>
      <c r="D302" s="111"/>
      <c r="E302" s="111"/>
      <c r="F302" s="270" t="s">
        <v>37</v>
      </c>
      <c r="G302" s="270"/>
      <c r="H302" s="270"/>
      <c r="I302" s="270"/>
      <c r="J302" s="270"/>
      <c r="K302" s="275">
        <f t="shared" si="29"/>
        <v>0</v>
      </c>
      <c r="L302" s="270"/>
      <c r="M302" s="270"/>
      <c r="N302" s="270"/>
      <c r="O302" s="151">
        <v>30</v>
      </c>
      <c r="P302" s="153">
        <f t="shared" si="30"/>
        <v>30</v>
      </c>
      <c r="Q302" s="154">
        <f t="shared" si="26"/>
        <v>30</v>
      </c>
      <c r="R302" s="152">
        <v>6.5</v>
      </c>
      <c r="S302" s="45">
        <f t="shared" si="27"/>
        <v>0</v>
      </c>
      <c r="T302" s="910"/>
      <c r="U302" s="49">
        <f t="shared" si="31"/>
        <v>195</v>
      </c>
      <c r="V302" s="913"/>
      <c r="W302" s="151">
        <f t="shared" si="32"/>
        <v>195</v>
      </c>
      <c r="X302" s="908"/>
    </row>
    <row r="303" spans="1:24" x14ac:dyDescent="0.25">
      <c r="A303" s="871"/>
      <c r="B303" s="872"/>
      <c r="C303" s="111" t="s">
        <v>1796</v>
      </c>
      <c r="D303" s="111"/>
      <c r="E303" s="111"/>
      <c r="F303" s="270" t="s">
        <v>37</v>
      </c>
      <c r="G303" s="270"/>
      <c r="H303" s="270"/>
      <c r="I303" s="270"/>
      <c r="J303" s="270"/>
      <c r="K303" s="275">
        <f t="shared" si="29"/>
        <v>0</v>
      </c>
      <c r="L303" s="270"/>
      <c r="M303" s="270"/>
      <c r="N303" s="270"/>
      <c r="O303" s="151">
        <v>30</v>
      </c>
      <c r="P303" s="153">
        <f t="shared" si="30"/>
        <v>30</v>
      </c>
      <c r="Q303" s="154">
        <f t="shared" si="26"/>
        <v>30</v>
      </c>
      <c r="R303" s="152">
        <v>6.5</v>
      </c>
      <c r="S303" s="45">
        <f t="shared" si="27"/>
        <v>0</v>
      </c>
      <c r="T303" s="910"/>
      <c r="U303" s="49">
        <f t="shared" si="31"/>
        <v>195</v>
      </c>
      <c r="V303" s="913"/>
      <c r="W303" s="151">
        <f t="shared" si="32"/>
        <v>195</v>
      </c>
      <c r="X303" s="908"/>
    </row>
    <row r="304" spans="1:24" x14ac:dyDescent="0.25">
      <c r="A304" s="871"/>
      <c r="B304" s="872"/>
      <c r="C304" s="111" t="s">
        <v>1797</v>
      </c>
      <c r="D304" s="111"/>
      <c r="E304" s="111"/>
      <c r="F304" s="270" t="s">
        <v>37</v>
      </c>
      <c r="G304" s="270"/>
      <c r="H304" s="270"/>
      <c r="I304" s="270"/>
      <c r="J304" s="270"/>
      <c r="K304" s="275">
        <f t="shared" si="29"/>
        <v>0</v>
      </c>
      <c r="L304" s="270"/>
      <c r="M304" s="270"/>
      <c r="N304" s="270"/>
      <c r="O304" s="151">
        <v>45</v>
      </c>
      <c r="P304" s="153">
        <f t="shared" si="30"/>
        <v>45</v>
      </c>
      <c r="Q304" s="154">
        <f t="shared" si="26"/>
        <v>45</v>
      </c>
      <c r="R304" s="152">
        <v>6.5</v>
      </c>
      <c r="S304" s="45">
        <f t="shared" si="27"/>
        <v>0</v>
      </c>
      <c r="T304" s="910"/>
      <c r="U304" s="49">
        <f t="shared" si="31"/>
        <v>292.5</v>
      </c>
      <c r="V304" s="913"/>
      <c r="W304" s="151">
        <f t="shared" si="32"/>
        <v>292.5</v>
      </c>
      <c r="X304" s="908"/>
    </row>
    <row r="305" spans="1:24" x14ac:dyDescent="0.25">
      <c r="A305" s="871"/>
      <c r="B305" s="872"/>
      <c r="C305" s="111" t="s">
        <v>1798</v>
      </c>
      <c r="D305" s="111"/>
      <c r="E305" s="111"/>
      <c r="F305" s="270" t="s">
        <v>37</v>
      </c>
      <c r="G305" s="270"/>
      <c r="H305" s="270"/>
      <c r="I305" s="270"/>
      <c r="J305" s="270">
        <v>10</v>
      </c>
      <c r="K305" s="275">
        <f t="shared" si="29"/>
        <v>10</v>
      </c>
      <c r="L305" s="270"/>
      <c r="M305" s="270"/>
      <c r="N305" s="270"/>
      <c r="O305" s="151">
        <v>30</v>
      </c>
      <c r="P305" s="153">
        <f t="shared" si="30"/>
        <v>30</v>
      </c>
      <c r="Q305" s="154">
        <f t="shared" si="26"/>
        <v>40</v>
      </c>
      <c r="R305" s="152">
        <v>6.5</v>
      </c>
      <c r="S305" s="45">
        <f t="shared" si="27"/>
        <v>65</v>
      </c>
      <c r="T305" s="910"/>
      <c r="U305" s="49">
        <f t="shared" si="31"/>
        <v>195</v>
      </c>
      <c r="V305" s="913"/>
      <c r="W305" s="151">
        <f t="shared" si="32"/>
        <v>260</v>
      </c>
      <c r="X305" s="908"/>
    </row>
    <row r="306" spans="1:24" x14ac:dyDescent="0.25">
      <c r="A306" s="871"/>
      <c r="B306" s="872"/>
      <c r="C306" s="111" t="s">
        <v>1799</v>
      </c>
      <c r="D306" s="111"/>
      <c r="E306" s="111"/>
      <c r="F306" s="270" t="s">
        <v>37</v>
      </c>
      <c r="G306" s="270"/>
      <c r="H306" s="270"/>
      <c r="I306" s="270"/>
      <c r="J306" s="270">
        <v>10</v>
      </c>
      <c r="K306" s="275">
        <f t="shared" si="29"/>
        <v>10</v>
      </c>
      <c r="L306" s="270"/>
      <c r="M306" s="270"/>
      <c r="N306" s="270"/>
      <c r="O306" s="151">
        <v>30</v>
      </c>
      <c r="P306" s="153">
        <f t="shared" si="30"/>
        <v>30</v>
      </c>
      <c r="Q306" s="154">
        <f t="shared" si="26"/>
        <v>40</v>
      </c>
      <c r="R306" s="152">
        <v>6.5</v>
      </c>
      <c r="S306" s="45">
        <f t="shared" si="27"/>
        <v>65</v>
      </c>
      <c r="T306" s="910"/>
      <c r="U306" s="49">
        <f t="shared" si="31"/>
        <v>195</v>
      </c>
      <c r="V306" s="913"/>
      <c r="W306" s="151">
        <f t="shared" si="32"/>
        <v>260</v>
      </c>
      <c r="X306" s="908"/>
    </row>
    <row r="307" spans="1:24" x14ac:dyDescent="0.25">
      <c r="A307" s="871"/>
      <c r="B307" s="872"/>
      <c r="C307" s="111" t="s">
        <v>1800</v>
      </c>
      <c r="D307" s="111"/>
      <c r="E307" s="111"/>
      <c r="F307" s="270" t="s">
        <v>37</v>
      </c>
      <c r="G307" s="270"/>
      <c r="H307" s="270"/>
      <c r="I307" s="270"/>
      <c r="J307" s="270"/>
      <c r="K307" s="275">
        <f t="shared" si="29"/>
        <v>0</v>
      </c>
      <c r="L307" s="270"/>
      <c r="M307" s="270"/>
      <c r="N307" s="270"/>
      <c r="O307" s="151">
        <v>75</v>
      </c>
      <c r="P307" s="153">
        <f t="shared" si="30"/>
        <v>75</v>
      </c>
      <c r="Q307" s="154">
        <f t="shared" si="26"/>
        <v>75</v>
      </c>
      <c r="R307" s="152">
        <v>6.5</v>
      </c>
      <c r="S307" s="45">
        <f t="shared" si="27"/>
        <v>0</v>
      </c>
      <c r="T307" s="910"/>
      <c r="U307" s="49">
        <f t="shared" si="31"/>
        <v>487.5</v>
      </c>
      <c r="V307" s="913"/>
      <c r="W307" s="151">
        <f t="shared" si="32"/>
        <v>487.5</v>
      </c>
      <c r="X307" s="908"/>
    </row>
    <row r="308" spans="1:24" x14ac:dyDescent="0.25">
      <c r="A308" s="871"/>
      <c r="B308" s="872"/>
      <c r="C308" s="111" t="s">
        <v>1801</v>
      </c>
      <c r="D308" s="111"/>
      <c r="E308" s="111"/>
      <c r="F308" s="270" t="s">
        <v>37</v>
      </c>
      <c r="G308" s="270"/>
      <c r="H308" s="270"/>
      <c r="I308" s="270"/>
      <c r="J308" s="270"/>
      <c r="K308" s="275">
        <f t="shared" si="29"/>
        <v>0</v>
      </c>
      <c r="L308" s="270"/>
      <c r="M308" s="270"/>
      <c r="N308" s="270"/>
      <c r="O308" s="151">
        <v>75</v>
      </c>
      <c r="P308" s="153">
        <f t="shared" si="30"/>
        <v>75</v>
      </c>
      <c r="Q308" s="154">
        <f t="shared" si="26"/>
        <v>75</v>
      </c>
      <c r="R308" s="152">
        <v>6.5</v>
      </c>
      <c r="S308" s="45">
        <f t="shared" si="27"/>
        <v>0</v>
      </c>
      <c r="T308" s="910"/>
      <c r="U308" s="49">
        <f t="shared" si="31"/>
        <v>487.5</v>
      </c>
      <c r="V308" s="913"/>
      <c r="W308" s="151">
        <f t="shared" si="32"/>
        <v>487.5</v>
      </c>
      <c r="X308" s="908"/>
    </row>
    <row r="309" spans="1:24" x14ac:dyDescent="0.25">
      <c r="A309" s="871"/>
      <c r="B309" s="872"/>
      <c r="C309" s="111" t="s">
        <v>1802</v>
      </c>
      <c r="D309" s="111"/>
      <c r="E309" s="111"/>
      <c r="F309" s="270" t="s">
        <v>37</v>
      </c>
      <c r="G309" s="270"/>
      <c r="H309" s="270"/>
      <c r="I309" s="270"/>
      <c r="J309" s="270"/>
      <c r="K309" s="275">
        <f t="shared" si="29"/>
        <v>0</v>
      </c>
      <c r="L309" s="270"/>
      <c r="M309" s="270"/>
      <c r="N309" s="270"/>
      <c r="O309" s="151">
        <v>20</v>
      </c>
      <c r="P309" s="153">
        <f t="shared" si="30"/>
        <v>20</v>
      </c>
      <c r="Q309" s="154">
        <f>K309+P309</f>
        <v>20</v>
      </c>
      <c r="R309" s="152">
        <v>6.5</v>
      </c>
      <c r="S309" s="45">
        <f t="shared" si="27"/>
        <v>0</v>
      </c>
      <c r="T309" s="910"/>
      <c r="U309" s="49">
        <f t="shared" si="31"/>
        <v>130</v>
      </c>
      <c r="V309" s="913"/>
      <c r="W309" s="151">
        <f t="shared" si="32"/>
        <v>130</v>
      </c>
      <c r="X309" s="908"/>
    </row>
    <row r="310" spans="1:24" x14ac:dyDescent="0.25">
      <c r="A310" s="871"/>
      <c r="B310" s="872"/>
      <c r="C310" s="93" t="s">
        <v>457</v>
      </c>
      <c r="D310" s="93"/>
      <c r="E310" s="93"/>
      <c r="F310" s="270" t="s">
        <v>37</v>
      </c>
      <c r="G310" s="270">
        <v>20</v>
      </c>
      <c r="H310" s="270"/>
      <c r="I310" s="270">
        <v>8</v>
      </c>
      <c r="J310" s="270"/>
      <c r="K310" s="275">
        <f t="shared" si="29"/>
        <v>28</v>
      </c>
      <c r="L310" s="270"/>
      <c r="M310" s="270"/>
      <c r="N310" s="270"/>
      <c r="O310" s="270"/>
      <c r="P310" s="153">
        <f t="shared" si="30"/>
        <v>0</v>
      </c>
      <c r="Q310" s="154">
        <f>K310+P310</f>
        <v>28</v>
      </c>
      <c r="R310" s="152">
        <v>21.15</v>
      </c>
      <c r="S310" s="45">
        <f t="shared" si="27"/>
        <v>592.19999999999993</v>
      </c>
      <c r="T310" s="911"/>
      <c r="U310" s="49">
        <f t="shared" si="31"/>
        <v>0</v>
      </c>
      <c r="V310" s="914"/>
      <c r="W310" s="151">
        <f t="shared" si="32"/>
        <v>592.19999999999993</v>
      </c>
      <c r="X310" s="908"/>
    </row>
    <row r="311" spans="1:24" x14ac:dyDescent="0.25">
      <c r="A311" s="179">
        <v>20</v>
      </c>
      <c r="B311" s="179" t="s">
        <v>8</v>
      </c>
      <c r="C311" s="927" t="s">
        <v>1362</v>
      </c>
      <c r="D311" s="927"/>
      <c r="E311" s="927"/>
      <c r="F311" s="927"/>
      <c r="G311" s="927"/>
      <c r="H311" s="927"/>
      <c r="I311" s="927"/>
      <c r="J311" s="927"/>
      <c r="K311" s="927"/>
      <c r="L311" s="927"/>
      <c r="M311" s="927"/>
      <c r="N311" s="927"/>
      <c r="O311" s="927"/>
      <c r="P311" s="927"/>
      <c r="Q311" s="927"/>
      <c r="R311" s="270">
        <v>70769.429999999993</v>
      </c>
      <c r="S311" s="45">
        <v>69866.83</v>
      </c>
      <c r="T311" s="172">
        <v>69866.83</v>
      </c>
      <c r="U311" s="49"/>
      <c r="V311" s="173">
        <v>0</v>
      </c>
      <c r="W311" s="151">
        <f t="shared" si="32"/>
        <v>69866.83</v>
      </c>
      <c r="X311" s="182">
        <f>W311</f>
        <v>69866.83</v>
      </c>
    </row>
    <row r="312" spans="1:24" ht="16.5" customHeight="1" x14ac:dyDescent="0.25">
      <c r="A312" s="871">
        <v>21</v>
      </c>
      <c r="B312" s="872" t="s">
        <v>1363</v>
      </c>
      <c r="C312" s="93" t="s">
        <v>1364</v>
      </c>
      <c r="D312" s="93"/>
      <c r="E312" s="93"/>
      <c r="F312" s="270"/>
      <c r="G312" s="270"/>
      <c r="H312" s="270"/>
      <c r="I312" s="270"/>
      <c r="J312" s="270"/>
      <c r="K312" s="155"/>
      <c r="L312" s="270"/>
      <c r="M312" s="270"/>
      <c r="N312" s="270"/>
      <c r="O312" s="270"/>
      <c r="P312" s="153"/>
      <c r="Q312" s="154"/>
      <c r="R312" s="85">
        <f>2130/12*8</f>
        <v>1420</v>
      </c>
      <c r="S312" s="45">
        <f t="shared" si="27"/>
        <v>0</v>
      </c>
      <c r="T312" s="909">
        <v>2000</v>
      </c>
      <c r="U312" s="49">
        <f t="shared" si="31"/>
        <v>0</v>
      </c>
      <c r="V312" s="912">
        <v>28000</v>
      </c>
      <c r="W312" s="151">
        <f t="shared" si="32"/>
        <v>0</v>
      </c>
      <c r="X312" s="929">
        <v>30000</v>
      </c>
    </row>
    <row r="313" spans="1:24" x14ac:dyDescent="0.25">
      <c r="A313" s="871"/>
      <c r="B313" s="872"/>
      <c r="C313" s="93" t="s">
        <v>1365</v>
      </c>
      <c r="D313" s="93"/>
      <c r="E313" s="93"/>
      <c r="F313" s="270"/>
      <c r="G313" s="270"/>
      <c r="H313" s="270"/>
      <c r="I313" s="270"/>
      <c r="J313" s="270"/>
      <c r="K313" s="155"/>
      <c r="L313" s="270"/>
      <c r="M313" s="270"/>
      <c r="N313" s="270"/>
      <c r="O313" s="270"/>
      <c r="P313" s="153"/>
      <c r="Q313" s="154"/>
      <c r="R313" s="85">
        <f>1100/12*8</f>
        <v>733.33333333333337</v>
      </c>
      <c r="S313" s="45">
        <f t="shared" si="27"/>
        <v>0</v>
      </c>
      <c r="T313" s="910"/>
      <c r="U313" s="49">
        <f t="shared" si="31"/>
        <v>0</v>
      </c>
      <c r="V313" s="913"/>
      <c r="W313" s="151">
        <f t="shared" si="32"/>
        <v>0</v>
      </c>
      <c r="X313" s="908"/>
    </row>
    <row r="314" spans="1:24" x14ac:dyDescent="0.25">
      <c r="A314" s="871"/>
      <c r="B314" s="872"/>
      <c r="C314" s="93" t="s">
        <v>1366</v>
      </c>
      <c r="D314" s="93"/>
      <c r="E314" s="93"/>
      <c r="F314" s="270"/>
      <c r="G314" s="270"/>
      <c r="H314" s="270"/>
      <c r="I314" s="270"/>
      <c r="J314" s="270"/>
      <c r="K314" s="155"/>
      <c r="L314" s="270"/>
      <c r="M314" s="270"/>
      <c r="N314" s="270"/>
      <c r="O314" s="270"/>
      <c r="P314" s="153"/>
      <c r="Q314" s="154"/>
      <c r="R314" s="85">
        <f>1760/12*8</f>
        <v>1173.3333333333333</v>
      </c>
      <c r="S314" s="45">
        <f t="shared" si="27"/>
        <v>0</v>
      </c>
      <c r="T314" s="910"/>
      <c r="U314" s="49">
        <f t="shared" si="31"/>
        <v>0</v>
      </c>
      <c r="V314" s="913"/>
      <c r="W314" s="151">
        <f t="shared" si="32"/>
        <v>0</v>
      </c>
      <c r="X314" s="908"/>
    </row>
    <row r="315" spans="1:24" x14ac:dyDescent="0.25">
      <c r="A315" s="871"/>
      <c r="B315" s="872"/>
      <c r="C315" s="93" t="s">
        <v>1367</v>
      </c>
      <c r="D315" s="93"/>
      <c r="E315" s="93"/>
      <c r="F315" s="270"/>
      <c r="G315" s="270"/>
      <c r="H315" s="270"/>
      <c r="I315" s="270"/>
      <c r="J315" s="270"/>
      <c r="K315" s="155"/>
      <c r="L315" s="270"/>
      <c r="M315" s="270"/>
      <c r="N315" s="270"/>
      <c r="O315" s="270"/>
      <c r="P315" s="153"/>
      <c r="Q315" s="154"/>
      <c r="R315" s="85">
        <f>3640/12*8</f>
        <v>2426.6666666666665</v>
      </c>
      <c r="S315" s="45">
        <f t="shared" si="27"/>
        <v>0</v>
      </c>
      <c r="T315" s="910"/>
      <c r="U315" s="49">
        <f t="shared" si="31"/>
        <v>0</v>
      </c>
      <c r="V315" s="913"/>
      <c r="W315" s="151">
        <f t="shared" si="32"/>
        <v>0</v>
      </c>
      <c r="X315" s="908"/>
    </row>
    <row r="316" spans="1:24" x14ac:dyDescent="0.25">
      <c r="A316" s="871"/>
      <c r="B316" s="872"/>
      <c r="C316" s="93" t="s">
        <v>1368</v>
      </c>
      <c r="D316" s="93"/>
      <c r="E316" s="93"/>
      <c r="F316" s="270"/>
      <c r="G316" s="270"/>
      <c r="H316" s="270"/>
      <c r="I316" s="270"/>
      <c r="J316" s="270"/>
      <c r="K316" s="155"/>
      <c r="L316" s="270"/>
      <c r="M316" s="270"/>
      <c r="N316" s="270"/>
      <c r="O316" s="270"/>
      <c r="P316" s="153"/>
      <c r="Q316" s="154"/>
      <c r="R316" s="152">
        <f>20550/12*8</f>
        <v>13700</v>
      </c>
      <c r="S316" s="45">
        <f t="shared" si="27"/>
        <v>0</v>
      </c>
      <c r="T316" s="910"/>
      <c r="U316" s="49">
        <f t="shared" si="31"/>
        <v>0</v>
      </c>
      <c r="V316" s="913"/>
      <c r="W316" s="151">
        <f t="shared" si="32"/>
        <v>0</v>
      </c>
      <c r="X316" s="908"/>
    </row>
    <row r="317" spans="1:24" x14ac:dyDescent="0.25">
      <c r="A317" s="871"/>
      <c r="B317" s="872"/>
      <c r="C317" s="93" t="s">
        <v>689</v>
      </c>
      <c r="D317" s="93"/>
      <c r="E317" s="93"/>
      <c r="F317" s="270"/>
      <c r="G317" s="270"/>
      <c r="H317" s="270"/>
      <c r="I317" s="270"/>
      <c r="J317" s="270"/>
      <c r="K317" s="155"/>
      <c r="L317" s="270"/>
      <c r="M317" s="270"/>
      <c r="N317" s="270"/>
      <c r="O317" s="270"/>
      <c r="P317" s="153"/>
      <c r="Q317" s="154"/>
      <c r="R317" s="152"/>
      <c r="S317" s="45">
        <f t="shared" si="27"/>
        <v>0</v>
      </c>
      <c r="T317" s="910"/>
      <c r="U317" s="49">
        <f t="shared" si="31"/>
        <v>0</v>
      </c>
      <c r="V317" s="913"/>
      <c r="W317" s="151">
        <f t="shared" si="32"/>
        <v>0</v>
      </c>
      <c r="X317" s="908"/>
    </row>
    <row r="318" spans="1:24" ht="30" x14ac:dyDescent="0.25">
      <c r="A318" s="871"/>
      <c r="B318" s="872"/>
      <c r="C318" s="93" t="s">
        <v>690</v>
      </c>
      <c r="D318" s="93"/>
      <c r="E318" s="93"/>
      <c r="F318" s="270"/>
      <c r="G318" s="270"/>
      <c r="H318" s="270"/>
      <c r="I318" s="270"/>
      <c r="J318" s="270"/>
      <c r="K318" s="155"/>
      <c r="L318" s="270"/>
      <c r="M318" s="270"/>
      <c r="N318" s="270"/>
      <c r="O318" s="270"/>
      <c r="P318" s="153"/>
      <c r="Q318" s="154"/>
      <c r="R318" s="152">
        <f t="shared" ref="R318:R323" si="33">Q318*P318</f>
        <v>0</v>
      </c>
      <c r="S318" s="45">
        <f t="shared" si="27"/>
        <v>0</v>
      </c>
      <c r="T318" s="910"/>
      <c r="U318" s="49">
        <f t="shared" si="31"/>
        <v>0</v>
      </c>
      <c r="V318" s="913"/>
      <c r="W318" s="151">
        <f t="shared" si="32"/>
        <v>0</v>
      </c>
      <c r="X318" s="908"/>
    </row>
    <row r="319" spans="1:24" ht="30" x14ac:dyDescent="0.25">
      <c r="A319" s="871"/>
      <c r="B319" s="872"/>
      <c r="C319" s="93" t="s">
        <v>691</v>
      </c>
      <c r="D319" s="93"/>
      <c r="E319" s="93"/>
      <c r="F319" s="270"/>
      <c r="G319" s="270"/>
      <c r="H319" s="270"/>
      <c r="I319" s="270"/>
      <c r="J319" s="270"/>
      <c r="K319" s="155"/>
      <c r="L319" s="270"/>
      <c r="M319" s="270"/>
      <c r="N319" s="270"/>
      <c r="O319" s="270"/>
      <c r="P319" s="153"/>
      <c r="Q319" s="154"/>
      <c r="R319" s="152">
        <f t="shared" si="33"/>
        <v>0</v>
      </c>
      <c r="S319" s="45">
        <f t="shared" si="27"/>
        <v>0</v>
      </c>
      <c r="T319" s="910"/>
      <c r="U319" s="49">
        <f t="shared" si="31"/>
        <v>0</v>
      </c>
      <c r="V319" s="913"/>
      <c r="W319" s="151">
        <f t="shared" si="32"/>
        <v>0</v>
      </c>
      <c r="X319" s="908"/>
    </row>
    <row r="320" spans="1:24" x14ac:dyDescent="0.25">
      <c r="A320" s="871"/>
      <c r="B320" s="872"/>
      <c r="C320" s="93" t="s">
        <v>178</v>
      </c>
      <c r="D320" s="93"/>
      <c r="E320" s="93"/>
      <c r="F320" s="270"/>
      <c r="G320" s="270"/>
      <c r="H320" s="270"/>
      <c r="I320" s="270"/>
      <c r="J320" s="270"/>
      <c r="K320" s="155"/>
      <c r="L320" s="270"/>
      <c r="M320" s="270"/>
      <c r="N320" s="270"/>
      <c r="O320" s="270"/>
      <c r="P320" s="153"/>
      <c r="Q320" s="154"/>
      <c r="R320" s="152">
        <f t="shared" si="33"/>
        <v>0</v>
      </c>
      <c r="S320" s="45">
        <f t="shared" si="27"/>
        <v>0</v>
      </c>
      <c r="T320" s="910"/>
      <c r="U320" s="49">
        <f t="shared" si="31"/>
        <v>0</v>
      </c>
      <c r="V320" s="913"/>
      <c r="W320" s="151">
        <f t="shared" si="32"/>
        <v>0</v>
      </c>
      <c r="X320" s="908"/>
    </row>
    <row r="321" spans="1:26" x14ac:dyDescent="0.25">
      <c r="A321" s="871"/>
      <c r="B321" s="872"/>
      <c r="C321" s="93" t="s">
        <v>114</v>
      </c>
      <c r="D321" s="93"/>
      <c r="E321" s="93"/>
      <c r="F321" s="270"/>
      <c r="G321" s="270"/>
      <c r="H321" s="270"/>
      <c r="I321" s="270"/>
      <c r="J321" s="270"/>
      <c r="K321" s="155"/>
      <c r="L321" s="270"/>
      <c r="M321" s="270"/>
      <c r="N321" s="270"/>
      <c r="O321" s="270"/>
      <c r="P321" s="153"/>
      <c r="Q321" s="154"/>
      <c r="R321" s="152">
        <f t="shared" si="33"/>
        <v>0</v>
      </c>
      <c r="S321" s="45">
        <f t="shared" si="27"/>
        <v>0</v>
      </c>
      <c r="T321" s="910"/>
      <c r="U321" s="49">
        <f t="shared" si="31"/>
        <v>0</v>
      </c>
      <c r="V321" s="913"/>
      <c r="W321" s="151">
        <f t="shared" si="32"/>
        <v>0</v>
      </c>
      <c r="X321" s="908"/>
    </row>
    <row r="322" spans="1:26" x14ac:dyDescent="0.25">
      <c r="A322" s="871"/>
      <c r="B322" s="872"/>
      <c r="C322" s="93" t="s">
        <v>107</v>
      </c>
      <c r="D322" s="93"/>
      <c r="E322" s="93"/>
      <c r="F322" s="270" t="s">
        <v>1803</v>
      </c>
      <c r="G322" s="270"/>
      <c r="H322" s="270"/>
      <c r="I322" s="270"/>
      <c r="J322" s="270">
        <v>240</v>
      </c>
      <c r="K322" s="155"/>
      <c r="L322" s="270"/>
      <c r="M322" s="270"/>
      <c r="N322" s="270"/>
      <c r="O322" s="270"/>
      <c r="P322" s="153"/>
      <c r="Q322" s="154"/>
      <c r="R322" s="152">
        <f t="shared" si="33"/>
        <v>0</v>
      </c>
      <c r="S322" s="45">
        <f t="shared" si="27"/>
        <v>0</v>
      </c>
      <c r="T322" s="910"/>
      <c r="U322" s="49">
        <f t="shared" si="31"/>
        <v>0</v>
      </c>
      <c r="V322" s="913"/>
      <c r="W322" s="151">
        <f t="shared" si="32"/>
        <v>0</v>
      </c>
      <c r="X322" s="908"/>
    </row>
    <row r="323" spans="1:26" x14ac:dyDescent="0.25">
      <c r="A323" s="871"/>
      <c r="B323" s="872"/>
      <c r="C323" s="93" t="s">
        <v>692</v>
      </c>
      <c r="D323" s="93"/>
      <c r="E323" s="93"/>
      <c r="F323" s="270" t="s">
        <v>112</v>
      </c>
      <c r="G323" s="270"/>
      <c r="H323" s="270"/>
      <c r="I323" s="270"/>
      <c r="J323" s="270">
        <v>250</v>
      </c>
      <c r="K323" s="155"/>
      <c r="L323" s="270"/>
      <c r="M323" s="270"/>
      <c r="N323" s="270"/>
      <c r="O323" s="270"/>
      <c r="P323" s="153"/>
      <c r="Q323" s="154"/>
      <c r="R323" s="152">
        <f t="shared" si="33"/>
        <v>0</v>
      </c>
      <c r="S323" s="45">
        <f t="shared" si="27"/>
        <v>0</v>
      </c>
      <c r="T323" s="911"/>
      <c r="U323" s="49">
        <f t="shared" si="31"/>
        <v>0</v>
      </c>
      <c r="V323" s="914"/>
      <c r="W323" s="151">
        <f t="shared" si="32"/>
        <v>0</v>
      </c>
      <c r="X323" s="908"/>
    </row>
    <row r="324" spans="1:26" ht="15.75" customHeight="1" x14ac:dyDescent="0.25">
      <c r="A324" s="928">
        <v>22</v>
      </c>
      <c r="B324" s="930" t="s">
        <v>9</v>
      </c>
      <c r="C324" s="93" t="s">
        <v>58</v>
      </c>
      <c r="D324" s="93"/>
      <c r="E324" s="93"/>
      <c r="F324" s="270" t="s">
        <v>62</v>
      </c>
      <c r="G324" s="274"/>
      <c r="H324" s="133">
        <v>30</v>
      </c>
      <c r="I324" s="274"/>
      <c r="J324" s="117"/>
      <c r="K324" s="155">
        <f>G324+H324+I324+J324</f>
        <v>30</v>
      </c>
      <c r="L324" s="117">
        <v>12</v>
      </c>
      <c r="M324" s="116">
        <v>46</v>
      </c>
      <c r="N324" s="117">
        <v>60</v>
      </c>
      <c r="O324" s="117"/>
      <c r="P324" s="153">
        <f>L324+M324+N324+O324</f>
        <v>118</v>
      </c>
      <c r="Q324" s="154">
        <f>K324+P324</f>
        <v>148</v>
      </c>
      <c r="R324" s="270">
        <f t="shared" ref="R324:R374" si="34">Z324*1.2</f>
        <v>3.78</v>
      </c>
      <c r="S324" s="45">
        <f t="shared" si="27"/>
        <v>113.39999999999999</v>
      </c>
      <c r="T324" s="909">
        <f>SUM(S324:S379)</f>
        <v>61780.859999999986</v>
      </c>
      <c r="U324" s="49">
        <f t="shared" si="31"/>
        <v>446.03999999999996</v>
      </c>
      <c r="V324" s="912">
        <f>SUM(U324:U379)</f>
        <v>87805.7</v>
      </c>
      <c r="W324" s="151">
        <f t="shared" si="32"/>
        <v>559.43999999999994</v>
      </c>
      <c r="X324" s="908">
        <f>SUM(W324:W379)</f>
        <v>149586.55999999997</v>
      </c>
      <c r="Z324" s="270">
        <v>3.15</v>
      </c>
    </row>
    <row r="325" spans="1:26" x14ac:dyDescent="0.25">
      <c r="A325" s="928"/>
      <c r="B325" s="930"/>
      <c r="C325" s="93" t="s">
        <v>57</v>
      </c>
      <c r="D325" s="93"/>
      <c r="E325" s="93"/>
      <c r="F325" s="270" t="s">
        <v>62</v>
      </c>
      <c r="G325" s="274"/>
      <c r="H325" s="133">
        <v>10</v>
      </c>
      <c r="I325" s="274">
        <v>30</v>
      </c>
      <c r="J325" s="117">
        <v>5</v>
      </c>
      <c r="K325" s="155">
        <f t="shared" ref="K325:K445" si="35">G325+H325+I325+J325</f>
        <v>45</v>
      </c>
      <c r="L325" s="117"/>
      <c r="M325" s="116">
        <v>10</v>
      </c>
      <c r="N325" s="117">
        <v>40</v>
      </c>
      <c r="O325" s="117">
        <v>25</v>
      </c>
      <c r="P325" s="153">
        <f t="shared" ref="P325:P445" si="36">L325+M325+N325+O325</f>
        <v>75</v>
      </c>
      <c r="Q325" s="154">
        <f t="shared" ref="Q325:Q389" si="37">K325+P325</f>
        <v>120</v>
      </c>
      <c r="R325" s="270">
        <f t="shared" si="34"/>
        <v>3.42</v>
      </c>
      <c r="S325" s="45">
        <f t="shared" ref="S325:S388" si="38">R325*K325</f>
        <v>153.9</v>
      </c>
      <c r="T325" s="910"/>
      <c r="U325" s="49">
        <f t="shared" si="31"/>
        <v>256.5</v>
      </c>
      <c r="V325" s="913"/>
      <c r="W325" s="151">
        <f t="shared" si="32"/>
        <v>410.4</v>
      </c>
      <c r="X325" s="908"/>
      <c r="Z325" s="270">
        <v>2.85</v>
      </c>
    </row>
    <row r="326" spans="1:26" x14ac:dyDescent="0.25">
      <c r="A326" s="928"/>
      <c r="B326" s="930"/>
      <c r="C326" s="93" t="s">
        <v>59</v>
      </c>
      <c r="D326" s="93"/>
      <c r="E326" s="93"/>
      <c r="F326" s="270" t="s">
        <v>62</v>
      </c>
      <c r="G326" s="274">
        <v>90</v>
      </c>
      <c r="H326" s="133">
        <v>20</v>
      </c>
      <c r="I326" s="274"/>
      <c r="J326" s="117">
        <v>25</v>
      </c>
      <c r="K326" s="155">
        <f t="shared" si="35"/>
        <v>135</v>
      </c>
      <c r="L326" s="117">
        <v>80</v>
      </c>
      <c r="M326" s="116">
        <v>23</v>
      </c>
      <c r="N326" s="117">
        <v>150</v>
      </c>
      <c r="O326" s="117">
        <v>50</v>
      </c>
      <c r="P326" s="153">
        <f t="shared" si="36"/>
        <v>303</v>
      </c>
      <c r="Q326" s="154">
        <f t="shared" si="37"/>
        <v>438</v>
      </c>
      <c r="R326" s="270">
        <f t="shared" si="34"/>
        <v>3.54</v>
      </c>
      <c r="S326" s="45">
        <f t="shared" si="38"/>
        <v>477.9</v>
      </c>
      <c r="T326" s="910"/>
      <c r="U326" s="49">
        <f t="shared" si="31"/>
        <v>1072.6200000000001</v>
      </c>
      <c r="V326" s="913"/>
      <c r="W326" s="151">
        <f t="shared" si="32"/>
        <v>1550.52</v>
      </c>
      <c r="X326" s="908"/>
      <c r="Z326" s="270">
        <v>2.95</v>
      </c>
    </row>
    <row r="327" spans="1:26" x14ac:dyDescent="0.25">
      <c r="A327" s="928"/>
      <c r="B327" s="930"/>
      <c r="C327" s="93" t="s">
        <v>60</v>
      </c>
      <c r="D327" s="93"/>
      <c r="E327" s="93"/>
      <c r="F327" s="270" t="s">
        <v>62</v>
      </c>
      <c r="G327" s="120">
        <v>900</v>
      </c>
      <c r="H327" s="133">
        <v>35</v>
      </c>
      <c r="I327" s="120">
        <v>700</v>
      </c>
      <c r="J327" s="117">
        <v>5</v>
      </c>
      <c r="K327" s="155">
        <f t="shared" si="35"/>
        <v>1640</v>
      </c>
      <c r="L327" s="117">
        <v>2000</v>
      </c>
      <c r="M327" s="116">
        <v>46</v>
      </c>
      <c r="N327" s="117">
        <v>2000</v>
      </c>
      <c r="O327" s="117">
        <v>25</v>
      </c>
      <c r="P327" s="153">
        <f t="shared" si="36"/>
        <v>4071</v>
      </c>
      <c r="Q327" s="154">
        <f t="shared" si="37"/>
        <v>5711</v>
      </c>
      <c r="R327" s="270">
        <f t="shared" si="34"/>
        <v>2.94</v>
      </c>
      <c r="S327" s="45">
        <f t="shared" si="38"/>
        <v>4821.6000000000004</v>
      </c>
      <c r="T327" s="910"/>
      <c r="U327" s="49">
        <f t="shared" si="31"/>
        <v>11968.74</v>
      </c>
      <c r="V327" s="913"/>
      <c r="W327" s="151">
        <f t="shared" si="32"/>
        <v>16790.34</v>
      </c>
      <c r="X327" s="908"/>
      <c r="Z327" s="270">
        <v>2.4500000000000002</v>
      </c>
    </row>
    <row r="328" spans="1:26" x14ac:dyDescent="0.25">
      <c r="A328" s="928"/>
      <c r="B328" s="930"/>
      <c r="C328" s="93" t="s">
        <v>61</v>
      </c>
      <c r="D328" s="93"/>
      <c r="E328" s="93"/>
      <c r="F328" s="270" t="s">
        <v>62</v>
      </c>
      <c r="G328" s="274"/>
      <c r="H328" s="133">
        <v>15</v>
      </c>
      <c r="I328" s="274">
        <v>40</v>
      </c>
      <c r="J328" s="117">
        <v>25</v>
      </c>
      <c r="K328" s="155">
        <f t="shared" si="35"/>
        <v>80</v>
      </c>
      <c r="L328" s="117"/>
      <c r="M328" s="116">
        <v>20</v>
      </c>
      <c r="N328" s="117">
        <v>150</v>
      </c>
      <c r="O328" s="117">
        <v>25</v>
      </c>
      <c r="P328" s="153">
        <f t="shared" si="36"/>
        <v>195</v>
      </c>
      <c r="Q328" s="154">
        <f t="shared" si="37"/>
        <v>275</v>
      </c>
      <c r="R328" s="270">
        <f t="shared" si="34"/>
        <v>3.78</v>
      </c>
      <c r="S328" s="45">
        <f t="shared" si="38"/>
        <v>302.39999999999998</v>
      </c>
      <c r="T328" s="910"/>
      <c r="U328" s="49">
        <f t="shared" si="31"/>
        <v>737.09999999999991</v>
      </c>
      <c r="V328" s="913"/>
      <c r="W328" s="151">
        <f t="shared" si="32"/>
        <v>1039.5</v>
      </c>
      <c r="X328" s="908"/>
      <c r="Z328" s="270">
        <v>3.15</v>
      </c>
    </row>
    <row r="329" spans="1:26" x14ac:dyDescent="0.25">
      <c r="A329" s="928"/>
      <c r="B329" s="930"/>
      <c r="C329" s="93" t="s">
        <v>93</v>
      </c>
      <c r="D329" s="93"/>
      <c r="E329" s="93"/>
      <c r="F329" s="270" t="s">
        <v>62</v>
      </c>
      <c r="G329" s="274"/>
      <c r="H329" s="133">
        <v>35</v>
      </c>
      <c r="I329" s="274">
        <v>40</v>
      </c>
      <c r="J329" s="117">
        <v>25</v>
      </c>
      <c r="K329" s="155">
        <f t="shared" si="35"/>
        <v>100</v>
      </c>
      <c r="L329" s="117"/>
      <c r="M329" s="116">
        <v>46</v>
      </c>
      <c r="N329" s="117">
        <v>200</v>
      </c>
      <c r="O329" s="117">
        <v>100</v>
      </c>
      <c r="P329" s="153">
        <f t="shared" si="36"/>
        <v>346</v>
      </c>
      <c r="Q329" s="154">
        <f t="shared" si="37"/>
        <v>446</v>
      </c>
      <c r="R329" s="270">
        <f t="shared" si="34"/>
        <v>3.0599999999999996</v>
      </c>
      <c r="S329" s="45">
        <f t="shared" si="38"/>
        <v>305.99999999999994</v>
      </c>
      <c r="T329" s="910"/>
      <c r="U329" s="49">
        <f t="shared" si="31"/>
        <v>1058.7599999999998</v>
      </c>
      <c r="V329" s="913"/>
      <c r="W329" s="151">
        <f t="shared" si="32"/>
        <v>1364.7599999999998</v>
      </c>
      <c r="X329" s="908"/>
      <c r="Z329" s="270">
        <v>2.5499999999999998</v>
      </c>
    </row>
    <row r="330" spans="1:26" x14ac:dyDescent="0.25">
      <c r="A330" s="928"/>
      <c r="B330" s="930"/>
      <c r="C330" s="93" t="s">
        <v>94</v>
      </c>
      <c r="D330" s="93"/>
      <c r="E330" s="93"/>
      <c r="F330" s="270" t="s">
        <v>62</v>
      </c>
      <c r="G330" s="274"/>
      <c r="H330" s="133">
        <v>15</v>
      </c>
      <c r="I330" s="274"/>
      <c r="J330" s="117"/>
      <c r="K330" s="155">
        <f t="shared" si="35"/>
        <v>15</v>
      </c>
      <c r="L330" s="117"/>
      <c r="M330" s="116">
        <v>23</v>
      </c>
      <c r="N330" s="117">
        <v>40</v>
      </c>
      <c r="O330" s="117"/>
      <c r="P330" s="153">
        <f t="shared" si="36"/>
        <v>63</v>
      </c>
      <c r="Q330" s="154">
        <f t="shared" si="37"/>
        <v>78</v>
      </c>
      <c r="R330" s="270">
        <f t="shared" si="34"/>
        <v>3.5999999999999996</v>
      </c>
      <c r="S330" s="45">
        <f t="shared" si="38"/>
        <v>53.999999999999993</v>
      </c>
      <c r="T330" s="910"/>
      <c r="U330" s="49">
        <f t="shared" si="31"/>
        <v>226.79999999999998</v>
      </c>
      <c r="V330" s="913"/>
      <c r="W330" s="151">
        <f t="shared" si="32"/>
        <v>280.79999999999995</v>
      </c>
      <c r="X330" s="908"/>
      <c r="Z330" s="270">
        <v>3</v>
      </c>
    </row>
    <row r="331" spans="1:26" x14ac:dyDescent="0.25">
      <c r="A331" s="928"/>
      <c r="B331" s="930"/>
      <c r="C331" s="93" t="s">
        <v>693</v>
      </c>
      <c r="D331" s="93"/>
      <c r="E331" s="93"/>
      <c r="F331" s="270" t="s">
        <v>62</v>
      </c>
      <c r="G331" s="274"/>
      <c r="H331" s="116"/>
      <c r="I331" s="274">
        <v>30</v>
      </c>
      <c r="J331" s="117"/>
      <c r="K331" s="155">
        <f t="shared" si="35"/>
        <v>30</v>
      </c>
      <c r="L331" s="117"/>
      <c r="M331" s="116"/>
      <c r="N331" s="117">
        <v>80</v>
      </c>
      <c r="O331" s="117"/>
      <c r="P331" s="153">
        <f t="shared" si="36"/>
        <v>80</v>
      </c>
      <c r="Q331" s="154">
        <f t="shared" si="37"/>
        <v>110</v>
      </c>
      <c r="R331" s="270">
        <f t="shared" si="34"/>
        <v>3.54</v>
      </c>
      <c r="S331" s="45">
        <f t="shared" si="38"/>
        <v>106.2</v>
      </c>
      <c r="T331" s="910"/>
      <c r="U331" s="49">
        <f t="shared" si="31"/>
        <v>283.2</v>
      </c>
      <c r="V331" s="913"/>
      <c r="W331" s="151">
        <f t="shared" si="32"/>
        <v>389.4</v>
      </c>
      <c r="X331" s="908"/>
      <c r="Z331" s="270">
        <v>2.95</v>
      </c>
    </row>
    <row r="332" spans="1:26" x14ac:dyDescent="0.25">
      <c r="A332" s="928"/>
      <c r="B332" s="930"/>
      <c r="C332" s="93" t="s">
        <v>694</v>
      </c>
      <c r="D332" s="93"/>
      <c r="E332" s="93"/>
      <c r="F332" s="270" t="s">
        <v>62</v>
      </c>
      <c r="G332" s="274"/>
      <c r="H332" s="116"/>
      <c r="I332" s="274"/>
      <c r="J332" s="117">
        <v>25</v>
      </c>
      <c r="K332" s="155">
        <f t="shared" si="35"/>
        <v>25</v>
      </c>
      <c r="L332" s="117"/>
      <c r="M332" s="116"/>
      <c r="N332" s="117">
        <v>80</v>
      </c>
      <c r="O332" s="117">
        <v>50</v>
      </c>
      <c r="P332" s="153">
        <f t="shared" si="36"/>
        <v>130</v>
      </c>
      <c r="Q332" s="154">
        <f t="shared" si="37"/>
        <v>155</v>
      </c>
      <c r="R332" s="270">
        <f t="shared" si="34"/>
        <v>3.6599999999999997</v>
      </c>
      <c r="S332" s="45">
        <f t="shared" si="38"/>
        <v>91.499999999999986</v>
      </c>
      <c r="T332" s="910"/>
      <c r="U332" s="49">
        <f t="shared" si="31"/>
        <v>475.79999999999995</v>
      </c>
      <c r="V332" s="913"/>
      <c r="W332" s="151">
        <f t="shared" si="32"/>
        <v>567.29999999999995</v>
      </c>
      <c r="X332" s="908"/>
      <c r="Z332" s="270">
        <v>3.05</v>
      </c>
    </row>
    <row r="333" spans="1:26" x14ac:dyDescent="0.25">
      <c r="A333" s="928"/>
      <c r="B333" s="930"/>
      <c r="C333" s="93" t="s">
        <v>695</v>
      </c>
      <c r="D333" s="93"/>
      <c r="E333" s="93"/>
      <c r="F333" s="270" t="s">
        <v>62</v>
      </c>
      <c r="G333" s="274"/>
      <c r="H333" s="116"/>
      <c r="I333" s="274">
        <v>80</v>
      </c>
      <c r="J333" s="117"/>
      <c r="K333" s="155">
        <f t="shared" si="35"/>
        <v>80</v>
      </c>
      <c r="L333" s="117"/>
      <c r="M333" s="116"/>
      <c r="N333" s="117">
        <v>100</v>
      </c>
      <c r="O333" s="117"/>
      <c r="P333" s="153">
        <f t="shared" si="36"/>
        <v>100</v>
      </c>
      <c r="Q333" s="154">
        <f t="shared" si="37"/>
        <v>180</v>
      </c>
      <c r="R333" s="270">
        <f t="shared" si="34"/>
        <v>4.8</v>
      </c>
      <c r="S333" s="45">
        <f t="shared" si="38"/>
        <v>384</v>
      </c>
      <c r="T333" s="910"/>
      <c r="U333" s="49">
        <f t="shared" si="31"/>
        <v>480</v>
      </c>
      <c r="V333" s="913"/>
      <c r="W333" s="151">
        <f t="shared" si="32"/>
        <v>864</v>
      </c>
      <c r="X333" s="908"/>
      <c r="Z333" s="270">
        <v>4</v>
      </c>
    </row>
    <row r="334" spans="1:26" x14ac:dyDescent="0.25">
      <c r="A334" s="928"/>
      <c r="B334" s="930"/>
      <c r="C334" s="93" t="s">
        <v>696</v>
      </c>
      <c r="D334" s="93"/>
      <c r="E334" s="93"/>
      <c r="F334" s="270" t="s">
        <v>62</v>
      </c>
      <c r="G334" s="274"/>
      <c r="H334" s="116"/>
      <c r="I334" s="274">
        <v>120</v>
      </c>
      <c r="J334" s="117"/>
      <c r="K334" s="155">
        <f t="shared" si="35"/>
        <v>120</v>
      </c>
      <c r="L334" s="117"/>
      <c r="M334" s="116"/>
      <c r="N334" s="117">
        <v>200</v>
      </c>
      <c r="O334" s="117"/>
      <c r="P334" s="153">
        <f t="shared" si="36"/>
        <v>200</v>
      </c>
      <c r="Q334" s="154">
        <f t="shared" si="37"/>
        <v>320</v>
      </c>
      <c r="R334" s="270">
        <f t="shared" si="34"/>
        <v>6</v>
      </c>
      <c r="S334" s="45">
        <f t="shared" si="38"/>
        <v>720</v>
      </c>
      <c r="T334" s="910"/>
      <c r="U334" s="49">
        <f t="shared" ref="U334:U399" si="39">R334*P334</f>
        <v>1200</v>
      </c>
      <c r="V334" s="913"/>
      <c r="W334" s="151">
        <f t="shared" si="32"/>
        <v>1920</v>
      </c>
      <c r="X334" s="908"/>
      <c r="Z334" s="270">
        <v>5</v>
      </c>
    </row>
    <row r="335" spans="1:26" x14ac:dyDescent="0.25">
      <c r="A335" s="928"/>
      <c r="B335" s="930"/>
      <c r="C335" s="93" t="s">
        <v>697</v>
      </c>
      <c r="D335" s="93"/>
      <c r="E335" s="93"/>
      <c r="F335" s="270" t="s">
        <v>62</v>
      </c>
      <c r="G335" s="274"/>
      <c r="H335" s="116"/>
      <c r="I335" s="274">
        <v>150</v>
      </c>
      <c r="J335" s="117"/>
      <c r="K335" s="155">
        <f t="shared" si="35"/>
        <v>150</v>
      </c>
      <c r="L335" s="117"/>
      <c r="M335" s="116"/>
      <c r="N335" s="117">
        <v>400</v>
      </c>
      <c r="O335" s="117"/>
      <c r="P335" s="153">
        <f t="shared" si="36"/>
        <v>400</v>
      </c>
      <c r="Q335" s="154">
        <f t="shared" si="37"/>
        <v>550</v>
      </c>
      <c r="R335" s="270">
        <f t="shared" si="34"/>
        <v>4.8599999999999994</v>
      </c>
      <c r="S335" s="45">
        <f t="shared" si="38"/>
        <v>728.99999999999989</v>
      </c>
      <c r="T335" s="910"/>
      <c r="U335" s="49">
        <f t="shared" si="39"/>
        <v>1943.9999999999998</v>
      </c>
      <c r="V335" s="913"/>
      <c r="W335" s="151">
        <f t="shared" ref="W335:W400" si="40">S335+U335</f>
        <v>2672.9999999999995</v>
      </c>
      <c r="X335" s="908"/>
      <c r="Z335" s="270">
        <v>4.05</v>
      </c>
    </row>
    <row r="336" spans="1:26" x14ac:dyDescent="0.25">
      <c r="A336" s="928"/>
      <c r="B336" s="930"/>
      <c r="C336" s="93" t="s">
        <v>698</v>
      </c>
      <c r="D336" s="93"/>
      <c r="E336" s="93"/>
      <c r="F336" s="270" t="s">
        <v>62</v>
      </c>
      <c r="G336" s="274"/>
      <c r="H336" s="116"/>
      <c r="I336" s="274">
        <v>400</v>
      </c>
      <c r="J336" s="117"/>
      <c r="K336" s="155">
        <f t="shared" si="35"/>
        <v>400</v>
      </c>
      <c r="L336" s="117"/>
      <c r="M336" s="116"/>
      <c r="N336" s="117">
        <v>600</v>
      </c>
      <c r="O336" s="117"/>
      <c r="P336" s="153">
        <f t="shared" si="36"/>
        <v>600</v>
      </c>
      <c r="Q336" s="154">
        <f t="shared" si="37"/>
        <v>1000</v>
      </c>
      <c r="R336" s="270">
        <f t="shared" si="34"/>
        <v>5.22</v>
      </c>
      <c r="S336" s="45">
        <f t="shared" si="38"/>
        <v>2088</v>
      </c>
      <c r="T336" s="910"/>
      <c r="U336" s="49">
        <f t="shared" si="39"/>
        <v>3132</v>
      </c>
      <c r="V336" s="913"/>
      <c r="W336" s="151">
        <f t="shared" si="40"/>
        <v>5220</v>
      </c>
      <c r="X336" s="908"/>
      <c r="Z336" s="270">
        <v>4.3499999999999996</v>
      </c>
    </row>
    <row r="337" spans="1:26" x14ac:dyDescent="0.25">
      <c r="A337" s="928"/>
      <c r="B337" s="930"/>
      <c r="C337" s="93" t="s">
        <v>699</v>
      </c>
      <c r="D337" s="93"/>
      <c r="E337" s="93"/>
      <c r="F337" s="270" t="s">
        <v>62</v>
      </c>
      <c r="G337" s="274"/>
      <c r="H337" s="116"/>
      <c r="I337" s="274">
        <v>300</v>
      </c>
      <c r="J337" s="117"/>
      <c r="K337" s="155">
        <f t="shared" si="35"/>
        <v>300</v>
      </c>
      <c r="L337" s="117"/>
      <c r="M337" s="116"/>
      <c r="N337" s="117">
        <v>350</v>
      </c>
      <c r="O337" s="117"/>
      <c r="P337" s="153">
        <f t="shared" si="36"/>
        <v>350</v>
      </c>
      <c r="Q337" s="154">
        <f t="shared" si="37"/>
        <v>650</v>
      </c>
      <c r="R337" s="270">
        <f t="shared" si="34"/>
        <v>7.98</v>
      </c>
      <c r="S337" s="45">
        <f t="shared" si="38"/>
        <v>2394</v>
      </c>
      <c r="T337" s="910"/>
      <c r="U337" s="49">
        <f t="shared" si="39"/>
        <v>2793</v>
      </c>
      <c r="V337" s="913"/>
      <c r="W337" s="151">
        <f t="shared" si="40"/>
        <v>5187</v>
      </c>
      <c r="X337" s="908"/>
      <c r="Z337" s="270">
        <v>6.65</v>
      </c>
    </row>
    <row r="338" spans="1:26" x14ac:dyDescent="0.25">
      <c r="A338" s="928"/>
      <c r="B338" s="930"/>
      <c r="C338" s="93" t="s">
        <v>700</v>
      </c>
      <c r="D338" s="93"/>
      <c r="E338" s="93"/>
      <c r="F338" s="270" t="s">
        <v>62</v>
      </c>
      <c r="G338" s="274"/>
      <c r="H338" s="116"/>
      <c r="I338" s="274">
        <v>300</v>
      </c>
      <c r="J338" s="117"/>
      <c r="K338" s="155">
        <f t="shared" si="35"/>
        <v>300</v>
      </c>
      <c r="L338" s="117"/>
      <c r="M338" s="116"/>
      <c r="N338" s="117">
        <v>300</v>
      </c>
      <c r="O338" s="117"/>
      <c r="P338" s="153">
        <f t="shared" si="36"/>
        <v>300</v>
      </c>
      <c r="Q338" s="154">
        <f t="shared" si="37"/>
        <v>600</v>
      </c>
      <c r="R338" s="270">
        <f t="shared" si="34"/>
        <v>7.98</v>
      </c>
      <c r="S338" s="45">
        <f t="shared" si="38"/>
        <v>2394</v>
      </c>
      <c r="T338" s="910"/>
      <c r="U338" s="49">
        <f t="shared" si="39"/>
        <v>2394</v>
      </c>
      <c r="V338" s="913"/>
      <c r="W338" s="151">
        <f t="shared" si="40"/>
        <v>4788</v>
      </c>
      <c r="X338" s="908"/>
      <c r="Z338" s="270">
        <v>6.65</v>
      </c>
    </row>
    <row r="339" spans="1:26" x14ac:dyDescent="0.25">
      <c r="A339" s="928"/>
      <c r="B339" s="930"/>
      <c r="C339" s="93" t="s">
        <v>701</v>
      </c>
      <c r="D339" s="93"/>
      <c r="E339" s="93"/>
      <c r="F339" s="270" t="s">
        <v>62</v>
      </c>
      <c r="G339" s="274"/>
      <c r="H339" s="116"/>
      <c r="I339" s="274">
        <v>600</v>
      </c>
      <c r="J339" s="117"/>
      <c r="K339" s="155">
        <f t="shared" si="35"/>
        <v>600</v>
      </c>
      <c r="L339" s="117"/>
      <c r="M339" s="116"/>
      <c r="N339" s="117">
        <v>500</v>
      </c>
      <c r="O339" s="117"/>
      <c r="P339" s="153">
        <f t="shared" si="36"/>
        <v>500</v>
      </c>
      <c r="Q339" s="154">
        <f t="shared" si="37"/>
        <v>1100</v>
      </c>
      <c r="R339" s="270">
        <f t="shared" si="34"/>
        <v>7.919999999999999</v>
      </c>
      <c r="S339" s="45">
        <f t="shared" si="38"/>
        <v>4751.9999999999991</v>
      </c>
      <c r="T339" s="910"/>
      <c r="U339" s="49">
        <f t="shared" si="39"/>
        <v>3959.9999999999995</v>
      </c>
      <c r="V339" s="913"/>
      <c r="W339" s="151">
        <f t="shared" si="40"/>
        <v>8711.9999999999982</v>
      </c>
      <c r="X339" s="908"/>
      <c r="Z339" s="270">
        <v>6.6</v>
      </c>
    </row>
    <row r="340" spans="1:26" x14ac:dyDescent="0.25">
      <c r="A340" s="928"/>
      <c r="B340" s="930"/>
      <c r="C340" s="93" t="s">
        <v>702</v>
      </c>
      <c r="D340" s="93"/>
      <c r="E340" s="93"/>
      <c r="F340" s="270" t="s">
        <v>62</v>
      </c>
      <c r="G340" s="274"/>
      <c r="H340" s="116"/>
      <c r="I340" s="120">
        <v>900</v>
      </c>
      <c r="J340" s="117"/>
      <c r="K340" s="155">
        <f t="shared" si="35"/>
        <v>900</v>
      </c>
      <c r="L340" s="117"/>
      <c r="M340" s="116"/>
      <c r="N340" s="117">
        <v>900</v>
      </c>
      <c r="O340" s="117"/>
      <c r="P340" s="153">
        <f t="shared" si="36"/>
        <v>900</v>
      </c>
      <c r="Q340" s="154">
        <f t="shared" si="37"/>
        <v>1800</v>
      </c>
      <c r="R340" s="270">
        <f t="shared" si="34"/>
        <v>9.24</v>
      </c>
      <c r="S340" s="45">
        <f t="shared" si="38"/>
        <v>8316</v>
      </c>
      <c r="T340" s="910"/>
      <c r="U340" s="49">
        <f t="shared" si="39"/>
        <v>8316</v>
      </c>
      <c r="V340" s="913"/>
      <c r="W340" s="151">
        <f t="shared" si="40"/>
        <v>16632</v>
      </c>
      <c r="X340" s="908"/>
      <c r="Z340" s="270">
        <v>7.7</v>
      </c>
    </row>
    <row r="341" spans="1:26" x14ac:dyDescent="0.25">
      <c r="A341" s="928"/>
      <c r="B341" s="930"/>
      <c r="C341" s="93" t="s">
        <v>703</v>
      </c>
      <c r="D341" s="93"/>
      <c r="E341" s="93"/>
      <c r="F341" s="270" t="s">
        <v>62</v>
      </c>
      <c r="G341" s="274"/>
      <c r="H341" s="116"/>
      <c r="I341" s="274">
        <v>400</v>
      </c>
      <c r="J341" s="117"/>
      <c r="K341" s="155">
        <f t="shared" si="35"/>
        <v>400</v>
      </c>
      <c r="L341" s="117"/>
      <c r="M341" s="116"/>
      <c r="N341" s="117">
        <v>350</v>
      </c>
      <c r="O341" s="117"/>
      <c r="P341" s="153">
        <f t="shared" si="36"/>
        <v>350</v>
      </c>
      <c r="Q341" s="154">
        <f t="shared" si="37"/>
        <v>750</v>
      </c>
      <c r="R341" s="270">
        <f t="shared" si="34"/>
        <v>10.62</v>
      </c>
      <c r="S341" s="45">
        <f t="shared" si="38"/>
        <v>4248</v>
      </c>
      <c r="T341" s="910"/>
      <c r="U341" s="49">
        <f t="shared" si="39"/>
        <v>3716.9999999999995</v>
      </c>
      <c r="V341" s="913"/>
      <c r="W341" s="151">
        <f t="shared" si="40"/>
        <v>7965</v>
      </c>
      <c r="X341" s="908"/>
      <c r="Z341" s="270">
        <v>8.85</v>
      </c>
    </row>
    <row r="342" spans="1:26" x14ac:dyDescent="0.25">
      <c r="A342" s="928"/>
      <c r="B342" s="930"/>
      <c r="C342" s="93" t="s">
        <v>704</v>
      </c>
      <c r="D342" s="93"/>
      <c r="E342" s="93"/>
      <c r="F342" s="270" t="s">
        <v>62</v>
      </c>
      <c r="G342" s="274">
        <v>70</v>
      </c>
      <c r="H342" s="116"/>
      <c r="I342" s="274"/>
      <c r="J342" s="117"/>
      <c r="K342" s="155">
        <f t="shared" si="35"/>
        <v>70</v>
      </c>
      <c r="L342" s="117">
        <v>60</v>
      </c>
      <c r="M342" s="116"/>
      <c r="N342" s="117">
        <v>20</v>
      </c>
      <c r="O342" s="117"/>
      <c r="P342" s="153">
        <f t="shared" si="36"/>
        <v>80</v>
      </c>
      <c r="Q342" s="154">
        <f t="shared" si="37"/>
        <v>150</v>
      </c>
      <c r="R342" s="270">
        <f t="shared" si="34"/>
        <v>7.5119999999999996</v>
      </c>
      <c r="S342" s="45">
        <f t="shared" si="38"/>
        <v>525.83999999999992</v>
      </c>
      <c r="T342" s="910"/>
      <c r="U342" s="49">
        <f t="shared" si="39"/>
        <v>600.95999999999992</v>
      </c>
      <c r="V342" s="913"/>
      <c r="W342" s="151">
        <f t="shared" si="40"/>
        <v>1126.7999999999997</v>
      </c>
      <c r="X342" s="908"/>
      <c r="Z342" s="270">
        <v>6.26</v>
      </c>
    </row>
    <row r="343" spans="1:26" s="90" customFormat="1" x14ac:dyDescent="0.25">
      <c r="A343" s="928"/>
      <c r="B343" s="930"/>
      <c r="C343" s="93" t="s">
        <v>1369</v>
      </c>
      <c r="D343" s="93"/>
      <c r="E343" s="93"/>
      <c r="F343" s="270" t="s">
        <v>62</v>
      </c>
      <c r="G343" s="274"/>
      <c r="H343" s="116"/>
      <c r="I343" s="274">
        <v>200</v>
      </c>
      <c r="J343" s="117"/>
      <c r="K343" s="155">
        <f t="shared" si="35"/>
        <v>200</v>
      </c>
      <c r="L343" s="117"/>
      <c r="M343" s="116"/>
      <c r="N343" s="117">
        <v>300</v>
      </c>
      <c r="O343" s="117"/>
      <c r="P343" s="153">
        <f t="shared" si="36"/>
        <v>300</v>
      </c>
      <c r="Q343" s="154">
        <f t="shared" si="37"/>
        <v>500</v>
      </c>
      <c r="R343" s="270">
        <f t="shared" si="34"/>
        <v>3.9</v>
      </c>
      <c r="S343" s="45">
        <f t="shared" si="38"/>
        <v>780</v>
      </c>
      <c r="T343" s="910"/>
      <c r="U343" s="49">
        <f t="shared" si="39"/>
        <v>1170</v>
      </c>
      <c r="V343" s="913"/>
      <c r="W343" s="151">
        <f t="shared" si="40"/>
        <v>1950</v>
      </c>
      <c r="X343" s="908"/>
      <c r="Z343" s="270">
        <v>3.25</v>
      </c>
    </row>
    <row r="344" spans="1:26" x14ac:dyDescent="0.25">
      <c r="A344" s="928"/>
      <c r="B344" s="930"/>
      <c r="C344" s="93" t="s">
        <v>705</v>
      </c>
      <c r="D344" s="93"/>
      <c r="E344" s="93"/>
      <c r="F344" s="270" t="s">
        <v>62</v>
      </c>
      <c r="G344" s="274"/>
      <c r="H344" s="116"/>
      <c r="I344" s="274">
        <v>300</v>
      </c>
      <c r="J344" s="117"/>
      <c r="K344" s="155">
        <f t="shared" si="35"/>
        <v>300</v>
      </c>
      <c r="L344" s="117">
        <v>800</v>
      </c>
      <c r="M344" s="116"/>
      <c r="N344" s="117">
        <v>1500</v>
      </c>
      <c r="O344" s="117"/>
      <c r="P344" s="153">
        <f t="shared" si="36"/>
        <v>2300</v>
      </c>
      <c r="Q344" s="154">
        <f t="shared" si="37"/>
        <v>2600</v>
      </c>
      <c r="R344" s="270">
        <f t="shared" si="34"/>
        <v>3.6239999999999997</v>
      </c>
      <c r="S344" s="45">
        <f t="shared" si="38"/>
        <v>1087.1999999999998</v>
      </c>
      <c r="T344" s="910"/>
      <c r="U344" s="49">
        <f t="shared" si="39"/>
        <v>8335.1999999999989</v>
      </c>
      <c r="V344" s="913"/>
      <c r="W344" s="151">
        <f t="shared" si="40"/>
        <v>9422.3999999999978</v>
      </c>
      <c r="X344" s="908"/>
      <c r="Z344" s="270">
        <v>3.02</v>
      </c>
    </row>
    <row r="345" spans="1:26" x14ac:dyDescent="0.25">
      <c r="A345" s="928"/>
      <c r="B345" s="930"/>
      <c r="C345" s="93" t="s">
        <v>706</v>
      </c>
      <c r="D345" s="93"/>
      <c r="E345" s="93"/>
      <c r="F345" s="270" t="s">
        <v>62</v>
      </c>
      <c r="G345" s="274">
        <v>400</v>
      </c>
      <c r="H345" s="116"/>
      <c r="I345" s="274">
        <v>1000</v>
      </c>
      <c r="J345" s="117"/>
      <c r="K345" s="155">
        <f t="shared" si="35"/>
        <v>1400</v>
      </c>
      <c r="L345" s="117">
        <v>110</v>
      </c>
      <c r="M345" s="116"/>
      <c r="N345" s="117">
        <v>500</v>
      </c>
      <c r="O345" s="117"/>
      <c r="P345" s="153">
        <f t="shared" si="36"/>
        <v>610</v>
      </c>
      <c r="Q345" s="154">
        <f t="shared" si="37"/>
        <v>2010</v>
      </c>
      <c r="R345" s="270">
        <f t="shared" si="34"/>
        <v>3.5999999999999996</v>
      </c>
      <c r="S345" s="45">
        <f t="shared" si="38"/>
        <v>5039.9999999999991</v>
      </c>
      <c r="T345" s="910"/>
      <c r="U345" s="49">
        <f t="shared" si="39"/>
        <v>2196</v>
      </c>
      <c r="V345" s="913"/>
      <c r="W345" s="151">
        <f t="shared" si="40"/>
        <v>7235.9999999999991</v>
      </c>
      <c r="X345" s="908"/>
      <c r="Z345" s="270">
        <v>3</v>
      </c>
    </row>
    <row r="346" spans="1:26" x14ac:dyDescent="0.25">
      <c r="A346" s="928"/>
      <c r="B346" s="930"/>
      <c r="C346" s="93" t="s">
        <v>707</v>
      </c>
      <c r="D346" s="93"/>
      <c r="E346" s="93"/>
      <c r="F346" s="270" t="s">
        <v>62</v>
      </c>
      <c r="G346" s="274"/>
      <c r="H346" s="116"/>
      <c r="I346" s="274">
        <v>600</v>
      </c>
      <c r="J346" s="117"/>
      <c r="K346" s="155">
        <f t="shared" si="35"/>
        <v>600</v>
      </c>
      <c r="L346" s="117"/>
      <c r="M346" s="116"/>
      <c r="N346" s="117">
        <v>500</v>
      </c>
      <c r="O346" s="117"/>
      <c r="P346" s="153">
        <f t="shared" si="36"/>
        <v>500</v>
      </c>
      <c r="Q346" s="154">
        <f t="shared" si="37"/>
        <v>1100</v>
      </c>
      <c r="R346" s="270">
        <f t="shared" si="34"/>
        <v>13.703999999999999</v>
      </c>
      <c r="S346" s="45">
        <f t="shared" si="38"/>
        <v>8222.4</v>
      </c>
      <c r="T346" s="910"/>
      <c r="U346" s="49">
        <f t="shared" si="39"/>
        <v>6851.9999999999991</v>
      </c>
      <c r="V346" s="913"/>
      <c r="W346" s="151">
        <f t="shared" si="40"/>
        <v>15074.399999999998</v>
      </c>
      <c r="X346" s="908"/>
      <c r="Z346" s="270">
        <v>11.42</v>
      </c>
    </row>
    <row r="347" spans="1:26" x14ac:dyDescent="0.25">
      <c r="A347" s="928"/>
      <c r="B347" s="930"/>
      <c r="C347" s="93" t="s">
        <v>708</v>
      </c>
      <c r="D347" s="93"/>
      <c r="E347" s="93"/>
      <c r="F347" s="270" t="s">
        <v>62</v>
      </c>
      <c r="G347" s="274"/>
      <c r="H347" s="116"/>
      <c r="I347" s="274">
        <v>400</v>
      </c>
      <c r="J347" s="117"/>
      <c r="K347" s="155">
        <f t="shared" si="35"/>
        <v>400</v>
      </c>
      <c r="L347" s="117"/>
      <c r="M347" s="116"/>
      <c r="N347" s="117">
        <v>300</v>
      </c>
      <c r="O347" s="117"/>
      <c r="P347" s="153">
        <f t="shared" si="36"/>
        <v>300</v>
      </c>
      <c r="Q347" s="154">
        <f t="shared" si="37"/>
        <v>700</v>
      </c>
      <c r="R347" s="270">
        <f t="shared" si="34"/>
        <v>4.5599999999999996</v>
      </c>
      <c r="S347" s="45">
        <f t="shared" si="38"/>
        <v>1823.9999999999998</v>
      </c>
      <c r="T347" s="910"/>
      <c r="U347" s="49">
        <f t="shared" si="39"/>
        <v>1367.9999999999998</v>
      </c>
      <c r="V347" s="913"/>
      <c r="W347" s="151">
        <f t="shared" si="40"/>
        <v>3191.9999999999995</v>
      </c>
      <c r="X347" s="908"/>
      <c r="Z347" s="270">
        <v>3.8</v>
      </c>
    </row>
    <row r="348" spans="1:26" x14ac:dyDescent="0.25">
      <c r="A348" s="928"/>
      <c r="B348" s="930"/>
      <c r="C348" s="93" t="s">
        <v>709</v>
      </c>
      <c r="D348" s="93"/>
      <c r="E348" s="93"/>
      <c r="F348" s="270" t="s">
        <v>62</v>
      </c>
      <c r="G348" s="274"/>
      <c r="H348" s="116"/>
      <c r="I348" s="274">
        <v>100</v>
      </c>
      <c r="J348" s="117"/>
      <c r="K348" s="155">
        <f t="shared" si="35"/>
        <v>100</v>
      </c>
      <c r="L348" s="117"/>
      <c r="M348" s="116"/>
      <c r="N348" s="117">
        <v>130</v>
      </c>
      <c r="O348" s="117"/>
      <c r="P348" s="153">
        <f t="shared" si="36"/>
        <v>130</v>
      </c>
      <c r="Q348" s="154">
        <f t="shared" si="37"/>
        <v>230</v>
      </c>
      <c r="R348" s="270">
        <f t="shared" si="34"/>
        <v>8.4</v>
      </c>
      <c r="S348" s="45">
        <f t="shared" si="38"/>
        <v>840</v>
      </c>
      <c r="T348" s="910"/>
      <c r="U348" s="49">
        <f t="shared" si="39"/>
        <v>1092</v>
      </c>
      <c r="V348" s="913"/>
      <c r="W348" s="151">
        <f t="shared" si="40"/>
        <v>1932</v>
      </c>
      <c r="X348" s="908"/>
      <c r="Z348" s="270">
        <v>7</v>
      </c>
    </row>
    <row r="349" spans="1:26" x14ac:dyDescent="0.25">
      <c r="A349" s="928"/>
      <c r="B349" s="930"/>
      <c r="C349" s="93" t="s">
        <v>710</v>
      </c>
      <c r="D349" s="93"/>
      <c r="E349" s="93"/>
      <c r="F349" s="270" t="s">
        <v>37</v>
      </c>
      <c r="G349" s="274"/>
      <c r="H349" s="116"/>
      <c r="I349" s="274">
        <v>250</v>
      </c>
      <c r="J349" s="117"/>
      <c r="K349" s="155">
        <f t="shared" si="35"/>
        <v>250</v>
      </c>
      <c r="L349" s="117"/>
      <c r="M349" s="116"/>
      <c r="N349" s="117">
        <v>400</v>
      </c>
      <c r="O349" s="117"/>
      <c r="P349" s="153">
        <f t="shared" si="36"/>
        <v>400</v>
      </c>
      <c r="Q349" s="154">
        <f t="shared" si="37"/>
        <v>650</v>
      </c>
      <c r="R349" s="270">
        <f t="shared" si="34"/>
        <v>8.4</v>
      </c>
      <c r="S349" s="45">
        <f t="shared" si="38"/>
        <v>2100</v>
      </c>
      <c r="T349" s="910"/>
      <c r="U349" s="49">
        <f t="shared" si="39"/>
        <v>3360</v>
      </c>
      <c r="V349" s="913"/>
      <c r="W349" s="151">
        <f t="shared" si="40"/>
        <v>5460</v>
      </c>
      <c r="X349" s="908"/>
      <c r="Z349" s="270">
        <v>7</v>
      </c>
    </row>
    <row r="350" spans="1:26" x14ac:dyDescent="0.25">
      <c r="A350" s="928"/>
      <c r="B350" s="930"/>
      <c r="C350" s="93" t="s">
        <v>1370</v>
      </c>
      <c r="D350" s="93"/>
      <c r="E350" s="93"/>
      <c r="F350" s="270" t="s">
        <v>37</v>
      </c>
      <c r="G350" s="274"/>
      <c r="H350" s="116"/>
      <c r="I350" s="274">
        <v>80</v>
      </c>
      <c r="J350" s="117"/>
      <c r="K350" s="155">
        <f t="shared" si="35"/>
        <v>80</v>
      </c>
      <c r="L350" s="117"/>
      <c r="M350" s="116"/>
      <c r="N350" s="117">
        <v>100</v>
      </c>
      <c r="O350" s="117"/>
      <c r="P350" s="153">
        <f t="shared" si="36"/>
        <v>100</v>
      </c>
      <c r="Q350" s="154">
        <f t="shared" si="37"/>
        <v>180</v>
      </c>
      <c r="R350" s="270">
        <f t="shared" si="34"/>
        <v>8.64</v>
      </c>
      <c r="S350" s="45">
        <f t="shared" si="38"/>
        <v>691.2</v>
      </c>
      <c r="T350" s="910"/>
      <c r="U350" s="49">
        <f t="shared" si="39"/>
        <v>864</v>
      </c>
      <c r="V350" s="913"/>
      <c r="W350" s="151">
        <f t="shared" si="40"/>
        <v>1555.2</v>
      </c>
      <c r="X350" s="908"/>
      <c r="Z350" s="270">
        <v>7.2</v>
      </c>
    </row>
    <row r="351" spans="1:26" x14ac:dyDescent="0.25">
      <c r="A351" s="928"/>
      <c r="B351" s="930"/>
      <c r="C351" s="93" t="s">
        <v>1371</v>
      </c>
      <c r="D351" s="93"/>
      <c r="E351" s="93"/>
      <c r="F351" s="270" t="s">
        <v>37</v>
      </c>
      <c r="G351" s="274"/>
      <c r="H351" s="116"/>
      <c r="I351" s="274">
        <v>20</v>
      </c>
      <c r="J351" s="117"/>
      <c r="K351" s="155">
        <f t="shared" si="35"/>
        <v>20</v>
      </c>
      <c r="L351" s="117"/>
      <c r="M351" s="116"/>
      <c r="N351" s="117">
        <v>30</v>
      </c>
      <c r="O351" s="117"/>
      <c r="P351" s="153">
        <f t="shared" si="36"/>
        <v>30</v>
      </c>
      <c r="Q351" s="154">
        <f t="shared" si="37"/>
        <v>50</v>
      </c>
      <c r="R351" s="270">
        <f t="shared" si="34"/>
        <v>8.4</v>
      </c>
      <c r="S351" s="45">
        <f t="shared" si="38"/>
        <v>168</v>
      </c>
      <c r="T351" s="910"/>
      <c r="U351" s="49">
        <f t="shared" si="39"/>
        <v>252</v>
      </c>
      <c r="V351" s="913"/>
      <c r="W351" s="151">
        <f t="shared" si="40"/>
        <v>420</v>
      </c>
      <c r="X351" s="908"/>
      <c r="Z351" s="270">
        <v>7</v>
      </c>
    </row>
    <row r="352" spans="1:26" x14ac:dyDescent="0.25">
      <c r="A352" s="928"/>
      <c r="B352" s="930"/>
      <c r="C352" s="93" t="s">
        <v>1372</v>
      </c>
      <c r="D352" s="93"/>
      <c r="E352" s="93"/>
      <c r="F352" s="270" t="s">
        <v>62</v>
      </c>
      <c r="G352" s="274"/>
      <c r="H352" s="116"/>
      <c r="I352" s="274">
        <v>20</v>
      </c>
      <c r="J352" s="117"/>
      <c r="K352" s="155">
        <f t="shared" si="35"/>
        <v>20</v>
      </c>
      <c r="L352" s="117"/>
      <c r="M352" s="116"/>
      <c r="N352" s="117">
        <v>40</v>
      </c>
      <c r="O352" s="117"/>
      <c r="P352" s="153">
        <f t="shared" si="36"/>
        <v>40</v>
      </c>
      <c r="Q352" s="154">
        <f t="shared" si="37"/>
        <v>60</v>
      </c>
      <c r="R352" s="270">
        <f t="shared" si="34"/>
        <v>38.052</v>
      </c>
      <c r="S352" s="45">
        <f t="shared" si="38"/>
        <v>761.04</v>
      </c>
      <c r="T352" s="910"/>
      <c r="U352" s="49">
        <f t="shared" si="39"/>
        <v>1522.08</v>
      </c>
      <c r="V352" s="913"/>
      <c r="W352" s="151">
        <f t="shared" si="40"/>
        <v>2283.12</v>
      </c>
      <c r="X352" s="908"/>
      <c r="Z352" s="270">
        <v>31.71</v>
      </c>
    </row>
    <row r="353" spans="1:26" x14ac:dyDescent="0.25">
      <c r="A353" s="928"/>
      <c r="B353" s="930"/>
      <c r="C353" s="93" t="s">
        <v>711</v>
      </c>
      <c r="D353" s="93"/>
      <c r="E353" s="93"/>
      <c r="F353" s="270" t="s">
        <v>62</v>
      </c>
      <c r="G353" s="274"/>
      <c r="H353" s="116"/>
      <c r="I353" s="274">
        <v>20</v>
      </c>
      <c r="J353" s="117"/>
      <c r="K353" s="155">
        <f t="shared" si="35"/>
        <v>20</v>
      </c>
      <c r="L353" s="117"/>
      <c r="M353" s="116"/>
      <c r="N353" s="117">
        <v>40</v>
      </c>
      <c r="O353" s="117"/>
      <c r="P353" s="153">
        <f t="shared" si="36"/>
        <v>40</v>
      </c>
      <c r="Q353" s="154">
        <f t="shared" si="37"/>
        <v>60</v>
      </c>
      <c r="R353" s="270">
        <f t="shared" si="34"/>
        <v>35.4</v>
      </c>
      <c r="S353" s="45">
        <f t="shared" si="38"/>
        <v>708</v>
      </c>
      <c r="T353" s="910"/>
      <c r="U353" s="49">
        <f t="shared" si="39"/>
        <v>1416</v>
      </c>
      <c r="V353" s="913"/>
      <c r="W353" s="151">
        <f t="shared" si="40"/>
        <v>2124</v>
      </c>
      <c r="X353" s="908"/>
      <c r="Z353" s="270">
        <v>29.5</v>
      </c>
    </row>
    <row r="354" spans="1:26" x14ac:dyDescent="0.25">
      <c r="A354" s="928"/>
      <c r="B354" s="930"/>
      <c r="C354" s="93" t="s">
        <v>712</v>
      </c>
      <c r="D354" s="93"/>
      <c r="E354" s="93"/>
      <c r="F354" s="270" t="s">
        <v>62</v>
      </c>
      <c r="G354" s="274"/>
      <c r="H354" s="116"/>
      <c r="I354" s="274">
        <v>6</v>
      </c>
      <c r="J354" s="117"/>
      <c r="K354" s="155">
        <f t="shared" si="35"/>
        <v>6</v>
      </c>
      <c r="L354" s="117"/>
      <c r="M354" s="116"/>
      <c r="N354" s="117">
        <v>20</v>
      </c>
      <c r="O354" s="117"/>
      <c r="P354" s="153">
        <f t="shared" si="36"/>
        <v>20</v>
      </c>
      <c r="Q354" s="154">
        <f t="shared" si="37"/>
        <v>26</v>
      </c>
      <c r="R354" s="270">
        <f t="shared" si="34"/>
        <v>10.199999999999999</v>
      </c>
      <c r="S354" s="45">
        <f t="shared" si="38"/>
        <v>61.199999999999996</v>
      </c>
      <c r="T354" s="910"/>
      <c r="U354" s="49">
        <f t="shared" si="39"/>
        <v>204</v>
      </c>
      <c r="V354" s="913"/>
      <c r="W354" s="151">
        <f t="shared" si="40"/>
        <v>265.2</v>
      </c>
      <c r="X354" s="908"/>
      <c r="Z354" s="270">
        <v>8.5</v>
      </c>
    </row>
    <row r="355" spans="1:26" x14ac:dyDescent="0.25">
      <c r="A355" s="928"/>
      <c r="B355" s="930"/>
      <c r="C355" s="93" t="s">
        <v>713</v>
      </c>
      <c r="D355" s="93"/>
      <c r="E355" s="93"/>
      <c r="F355" s="270" t="s">
        <v>62</v>
      </c>
      <c r="G355" s="270"/>
      <c r="H355" s="138"/>
      <c r="I355" s="270">
        <v>80</v>
      </c>
      <c r="J355" s="139"/>
      <c r="K355" s="155">
        <f t="shared" si="35"/>
        <v>80</v>
      </c>
      <c r="L355" s="139"/>
      <c r="M355" s="138"/>
      <c r="N355" s="139">
        <v>100</v>
      </c>
      <c r="O355" s="82"/>
      <c r="P355" s="153">
        <f t="shared" si="36"/>
        <v>100</v>
      </c>
      <c r="Q355" s="154">
        <f t="shared" si="37"/>
        <v>180</v>
      </c>
      <c r="R355" s="270">
        <f t="shared" si="34"/>
        <v>14.399999999999999</v>
      </c>
      <c r="S355" s="45">
        <f t="shared" si="38"/>
        <v>1152</v>
      </c>
      <c r="T355" s="910"/>
      <c r="U355" s="49">
        <f t="shared" si="39"/>
        <v>1439.9999999999998</v>
      </c>
      <c r="V355" s="913"/>
      <c r="W355" s="151">
        <f t="shared" si="40"/>
        <v>2592</v>
      </c>
      <c r="X355" s="908"/>
      <c r="Z355" s="270">
        <v>12</v>
      </c>
    </row>
    <row r="356" spans="1:26" x14ac:dyDescent="0.25">
      <c r="A356" s="928"/>
      <c r="B356" s="930"/>
      <c r="C356" s="93" t="s">
        <v>1373</v>
      </c>
      <c r="D356" s="93"/>
      <c r="E356" s="93"/>
      <c r="F356" s="270" t="s">
        <v>37</v>
      </c>
      <c r="G356" s="270"/>
      <c r="H356" s="138"/>
      <c r="I356" s="270">
        <v>6</v>
      </c>
      <c r="J356" s="139"/>
      <c r="K356" s="155">
        <f t="shared" si="35"/>
        <v>6</v>
      </c>
      <c r="L356" s="139"/>
      <c r="M356" s="138"/>
      <c r="N356" s="139">
        <v>15</v>
      </c>
      <c r="O356" s="82"/>
      <c r="P356" s="153">
        <f t="shared" si="36"/>
        <v>15</v>
      </c>
      <c r="Q356" s="154">
        <f t="shared" si="37"/>
        <v>21</v>
      </c>
      <c r="R356" s="270">
        <f t="shared" si="34"/>
        <v>23.88</v>
      </c>
      <c r="S356" s="45">
        <f t="shared" si="38"/>
        <v>143.28</v>
      </c>
      <c r="T356" s="910"/>
      <c r="U356" s="49">
        <f t="shared" si="39"/>
        <v>358.2</v>
      </c>
      <c r="V356" s="913"/>
      <c r="W356" s="151">
        <f t="shared" si="40"/>
        <v>501.48</v>
      </c>
      <c r="X356" s="908"/>
      <c r="Z356" s="270">
        <v>19.899999999999999</v>
      </c>
    </row>
    <row r="357" spans="1:26" x14ac:dyDescent="0.25">
      <c r="A357" s="928"/>
      <c r="B357" s="930"/>
      <c r="C357" s="93" t="s">
        <v>1374</v>
      </c>
      <c r="D357" s="93"/>
      <c r="E357" s="93"/>
      <c r="F357" s="270" t="s">
        <v>62</v>
      </c>
      <c r="G357" s="270"/>
      <c r="H357" s="138"/>
      <c r="I357" s="270">
        <v>80</v>
      </c>
      <c r="J357" s="139"/>
      <c r="K357" s="155">
        <f t="shared" si="35"/>
        <v>80</v>
      </c>
      <c r="L357" s="139"/>
      <c r="M357" s="138"/>
      <c r="N357" s="139">
        <v>100</v>
      </c>
      <c r="O357" s="82"/>
      <c r="P357" s="153">
        <f t="shared" si="36"/>
        <v>100</v>
      </c>
      <c r="Q357" s="154">
        <f t="shared" si="37"/>
        <v>180</v>
      </c>
      <c r="R357" s="270">
        <f t="shared" si="34"/>
        <v>7.1999999999999993</v>
      </c>
      <c r="S357" s="45">
        <f t="shared" si="38"/>
        <v>576</v>
      </c>
      <c r="T357" s="910"/>
      <c r="U357" s="49">
        <f t="shared" si="39"/>
        <v>719.99999999999989</v>
      </c>
      <c r="V357" s="913"/>
      <c r="W357" s="151">
        <f t="shared" si="40"/>
        <v>1296</v>
      </c>
      <c r="X357" s="908"/>
      <c r="Z357" s="270">
        <v>6</v>
      </c>
    </row>
    <row r="358" spans="1:26" x14ac:dyDescent="0.25">
      <c r="A358" s="928"/>
      <c r="B358" s="930"/>
      <c r="C358" s="93" t="s">
        <v>714</v>
      </c>
      <c r="D358" s="93"/>
      <c r="E358" s="93"/>
      <c r="F358" s="270" t="s">
        <v>37</v>
      </c>
      <c r="G358" s="270"/>
      <c r="H358" s="138"/>
      <c r="I358" s="270"/>
      <c r="J358" s="139">
        <v>2</v>
      </c>
      <c r="K358" s="155">
        <f t="shared" si="35"/>
        <v>2</v>
      </c>
      <c r="L358" s="139"/>
      <c r="M358" s="138"/>
      <c r="N358" s="139">
        <v>20</v>
      </c>
      <c r="O358" s="82">
        <v>2</v>
      </c>
      <c r="P358" s="153">
        <f t="shared" si="36"/>
        <v>22</v>
      </c>
      <c r="Q358" s="154">
        <f t="shared" si="37"/>
        <v>24</v>
      </c>
      <c r="R358" s="270">
        <f t="shared" si="34"/>
        <v>9.6</v>
      </c>
      <c r="S358" s="45">
        <f t="shared" si="38"/>
        <v>19.2</v>
      </c>
      <c r="T358" s="910"/>
      <c r="U358" s="49">
        <f t="shared" si="39"/>
        <v>211.2</v>
      </c>
      <c r="V358" s="913"/>
      <c r="W358" s="151">
        <f t="shared" si="40"/>
        <v>230.39999999999998</v>
      </c>
      <c r="X358" s="908"/>
      <c r="Z358" s="270">
        <v>8</v>
      </c>
    </row>
    <row r="359" spans="1:26" x14ac:dyDescent="0.25">
      <c r="A359" s="928"/>
      <c r="B359" s="930"/>
      <c r="C359" s="93" t="s">
        <v>1375</v>
      </c>
      <c r="D359" s="93"/>
      <c r="E359" s="93"/>
      <c r="F359" s="270" t="s">
        <v>37</v>
      </c>
      <c r="G359" s="270">
        <v>12</v>
      </c>
      <c r="H359" s="138"/>
      <c r="I359" s="270">
        <v>20</v>
      </c>
      <c r="J359" s="139">
        <v>4</v>
      </c>
      <c r="K359" s="155">
        <f t="shared" si="35"/>
        <v>36</v>
      </c>
      <c r="L359" s="139">
        <v>24</v>
      </c>
      <c r="M359" s="138"/>
      <c r="N359" s="139">
        <v>30</v>
      </c>
      <c r="O359" s="82"/>
      <c r="P359" s="153">
        <f t="shared" si="36"/>
        <v>54</v>
      </c>
      <c r="Q359" s="154">
        <f t="shared" si="37"/>
        <v>90</v>
      </c>
      <c r="R359" s="270">
        <f t="shared" si="34"/>
        <v>18</v>
      </c>
      <c r="S359" s="45">
        <f t="shared" si="38"/>
        <v>648</v>
      </c>
      <c r="T359" s="910"/>
      <c r="U359" s="49">
        <f t="shared" si="39"/>
        <v>972</v>
      </c>
      <c r="V359" s="913"/>
      <c r="W359" s="151">
        <f t="shared" si="40"/>
        <v>1620</v>
      </c>
      <c r="X359" s="908"/>
      <c r="Z359" s="270">
        <v>15</v>
      </c>
    </row>
    <row r="360" spans="1:26" x14ac:dyDescent="0.25">
      <c r="A360" s="928"/>
      <c r="B360" s="930"/>
      <c r="C360" s="93" t="s">
        <v>1376</v>
      </c>
      <c r="D360" s="93"/>
      <c r="E360" s="93"/>
      <c r="F360" s="270" t="s">
        <v>62</v>
      </c>
      <c r="G360" s="270"/>
      <c r="H360" s="138"/>
      <c r="I360" s="270">
        <v>10</v>
      </c>
      <c r="J360" s="139">
        <v>3</v>
      </c>
      <c r="K360" s="155">
        <f t="shared" si="35"/>
        <v>13</v>
      </c>
      <c r="L360" s="139"/>
      <c r="M360" s="138"/>
      <c r="N360" s="139">
        <v>15</v>
      </c>
      <c r="O360" s="82">
        <v>5</v>
      </c>
      <c r="P360" s="153">
        <f t="shared" si="36"/>
        <v>20</v>
      </c>
      <c r="Q360" s="154">
        <f t="shared" si="37"/>
        <v>33</v>
      </c>
      <c r="R360" s="270">
        <f t="shared" si="34"/>
        <v>7.1999999999999993</v>
      </c>
      <c r="S360" s="45">
        <f t="shared" si="38"/>
        <v>93.6</v>
      </c>
      <c r="T360" s="910"/>
      <c r="U360" s="49">
        <f t="shared" si="39"/>
        <v>144</v>
      </c>
      <c r="V360" s="913"/>
      <c r="W360" s="151">
        <f t="shared" si="40"/>
        <v>237.6</v>
      </c>
      <c r="X360" s="908"/>
      <c r="Z360" s="270">
        <v>6</v>
      </c>
    </row>
    <row r="361" spans="1:26" x14ac:dyDescent="0.25">
      <c r="A361" s="928"/>
      <c r="B361" s="930"/>
      <c r="C361" s="93" t="s">
        <v>1377</v>
      </c>
      <c r="D361" s="93"/>
      <c r="E361" s="93"/>
      <c r="F361" s="270" t="s">
        <v>37</v>
      </c>
      <c r="G361" s="270">
        <v>50</v>
      </c>
      <c r="H361" s="138"/>
      <c r="I361" s="270"/>
      <c r="J361" s="139">
        <v>10</v>
      </c>
      <c r="K361" s="155">
        <f t="shared" si="35"/>
        <v>60</v>
      </c>
      <c r="L361" s="139">
        <v>50</v>
      </c>
      <c r="M361" s="138"/>
      <c r="N361" s="139">
        <v>20</v>
      </c>
      <c r="O361" s="82"/>
      <c r="P361" s="153">
        <f t="shared" si="36"/>
        <v>70</v>
      </c>
      <c r="Q361" s="154">
        <f t="shared" si="37"/>
        <v>130</v>
      </c>
      <c r="R361" s="270">
        <f t="shared" si="34"/>
        <v>6</v>
      </c>
      <c r="S361" s="45">
        <f t="shared" si="38"/>
        <v>360</v>
      </c>
      <c r="T361" s="910"/>
      <c r="U361" s="49">
        <f t="shared" si="39"/>
        <v>420</v>
      </c>
      <c r="V361" s="913"/>
      <c r="W361" s="151">
        <f t="shared" si="40"/>
        <v>780</v>
      </c>
      <c r="X361" s="908"/>
      <c r="Z361" s="270">
        <v>5</v>
      </c>
    </row>
    <row r="362" spans="1:26" x14ac:dyDescent="0.25">
      <c r="A362" s="928"/>
      <c r="B362" s="930"/>
      <c r="C362" s="93" t="s">
        <v>1378</v>
      </c>
      <c r="D362" s="93"/>
      <c r="E362" s="93"/>
      <c r="F362" s="270" t="s">
        <v>37</v>
      </c>
      <c r="G362" s="270"/>
      <c r="H362" s="138">
        <v>20</v>
      </c>
      <c r="I362" s="270">
        <v>10</v>
      </c>
      <c r="J362" s="139"/>
      <c r="K362" s="155">
        <f t="shared" si="35"/>
        <v>30</v>
      </c>
      <c r="L362" s="139">
        <v>15</v>
      </c>
      <c r="M362" s="138">
        <v>50</v>
      </c>
      <c r="N362" s="139">
        <v>20</v>
      </c>
      <c r="O362" s="82">
        <v>45</v>
      </c>
      <c r="P362" s="153">
        <f t="shared" si="36"/>
        <v>130</v>
      </c>
      <c r="Q362" s="154">
        <f t="shared" si="37"/>
        <v>160</v>
      </c>
      <c r="R362" s="270">
        <f t="shared" si="34"/>
        <v>12</v>
      </c>
      <c r="S362" s="45">
        <f t="shared" si="38"/>
        <v>360</v>
      </c>
      <c r="T362" s="910"/>
      <c r="U362" s="49">
        <f t="shared" si="39"/>
        <v>1560</v>
      </c>
      <c r="V362" s="913"/>
      <c r="W362" s="151">
        <f t="shared" si="40"/>
        <v>1920</v>
      </c>
      <c r="X362" s="908"/>
      <c r="Z362" s="270">
        <v>10</v>
      </c>
    </row>
    <row r="363" spans="1:26" x14ac:dyDescent="0.25">
      <c r="A363" s="928"/>
      <c r="B363" s="930"/>
      <c r="C363" s="93" t="s">
        <v>1379</v>
      </c>
      <c r="D363" s="93"/>
      <c r="E363" s="93"/>
      <c r="F363" s="270" t="s">
        <v>37</v>
      </c>
      <c r="G363" s="270">
        <v>20</v>
      </c>
      <c r="H363" s="138"/>
      <c r="I363" s="270"/>
      <c r="J363" s="139">
        <v>9</v>
      </c>
      <c r="K363" s="155">
        <f t="shared" si="35"/>
        <v>29</v>
      </c>
      <c r="L363" s="139">
        <v>75</v>
      </c>
      <c r="M363" s="138"/>
      <c r="N363" s="139"/>
      <c r="O363" s="82"/>
      <c r="P363" s="153">
        <f t="shared" si="36"/>
        <v>75</v>
      </c>
      <c r="Q363" s="154">
        <f t="shared" si="37"/>
        <v>104</v>
      </c>
      <c r="R363" s="270">
        <f t="shared" si="34"/>
        <v>12</v>
      </c>
      <c r="S363" s="45">
        <f t="shared" si="38"/>
        <v>348</v>
      </c>
      <c r="T363" s="910"/>
      <c r="U363" s="49">
        <f t="shared" si="39"/>
        <v>900</v>
      </c>
      <c r="V363" s="913"/>
      <c r="W363" s="151">
        <f t="shared" si="40"/>
        <v>1248</v>
      </c>
      <c r="X363" s="908"/>
      <c r="Z363" s="270">
        <v>10</v>
      </c>
    </row>
    <row r="364" spans="1:26" x14ac:dyDescent="0.25">
      <c r="A364" s="928"/>
      <c r="B364" s="930"/>
      <c r="C364" s="93" t="s">
        <v>1380</v>
      </c>
      <c r="D364" s="93"/>
      <c r="E364" s="93"/>
      <c r="F364" s="270" t="s">
        <v>716</v>
      </c>
      <c r="G364" s="270"/>
      <c r="H364" s="138"/>
      <c r="I364" s="270"/>
      <c r="J364" s="139"/>
      <c r="K364" s="155">
        <f t="shared" si="35"/>
        <v>0</v>
      </c>
      <c r="L364" s="139"/>
      <c r="M364" s="138"/>
      <c r="N364" s="139"/>
      <c r="O364" s="82">
        <v>50</v>
      </c>
      <c r="P364" s="153">
        <f t="shared" si="36"/>
        <v>50</v>
      </c>
      <c r="Q364" s="154">
        <f t="shared" si="37"/>
        <v>50</v>
      </c>
      <c r="R364" s="270">
        <v>6.69</v>
      </c>
      <c r="S364" s="45">
        <f t="shared" si="38"/>
        <v>0</v>
      </c>
      <c r="T364" s="910"/>
      <c r="U364" s="49">
        <f t="shared" si="39"/>
        <v>334.5</v>
      </c>
      <c r="V364" s="913"/>
      <c r="W364" s="151">
        <f t="shared" si="40"/>
        <v>334.5</v>
      </c>
      <c r="X364" s="908"/>
      <c r="Z364" s="270">
        <v>5</v>
      </c>
    </row>
    <row r="365" spans="1:26" x14ac:dyDescent="0.25">
      <c r="A365" s="928"/>
      <c r="B365" s="930"/>
      <c r="C365" s="93" t="s">
        <v>715</v>
      </c>
      <c r="D365" s="93"/>
      <c r="E365" s="93"/>
      <c r="F365" s="270" t="s">
        <v>37</v>
      </c>
      <c r="G365" s="270"/>
      <c r="H365" s="138"/>
      <c r="I365" s="270"/>
      <c r="J365" s="139">
        <v>2</v>
      </c>
      <c r="K365" s="155">
        <f t="shared" si="35"/>
        <v>2</v>
      </c>
      <c r="L365" s="139"/>
      <c r="M365" s="138"/>
      <c r="N365" s="139"/>
      <c r="O365" s="82">
        <v>2</v>
      </c>
      <c r="P365" s="153">
        <f t="shared" si="36"/>
        <v>2</v>
      </c>
      <c r="Q365" s="154">
        <f t="shared" si="37"/>
        <v>4</v>
      </c>
      <c r="R365" s="270">
        <f t="shared" si="34"/>
        <v>6</v>
      </c>
      <c r="S365" s="45">
        <f t="shared" si="38"/>
        <v>12</v>
      </c>
      <c r="T365" s="910"/>
      <c r="U365" s="49">
        <f t="shared" si="39"/>
        <v>12</v>
      </c>
      <c r="V365" s="913"/>
      <c r="W365" s="151">
        <f t="shared" si="40"/>
        <v>24</v>
      </c>
      <c r="X365" s="908"/>
      <c r="Z365" s="270">
        <v>5</v>
      </c>
    </row>
    <row r="366" spans="1:26" x14ac:dyDescent="0.25">
      <c r="A366" s="928"/>
      <c r="B366" s="930"/>
      <c r="C366" s="93" t="s">
        <v>1381</v>
      </c>
      <c r="D366" s="93"/>
      <c r="E366" s="93"/>
      <c r="F366" s="270" t="s">
        <v>37</v>
      </c>
      <c r="G366" s="270"/>
      <c r="H366" s="138"/>
      <c r="I366" s="270"/>
      <c r="J366" s="139">
        <v>1</v>
      </c>
      <c r="K366" s="155">
        <f t="shared" si="35"/>
        <v>1</v>
      </c>
      <c r="L366" s="139"/>
      <c r="M366" s="138"/>
      <c r="N366" s="139">
        <v>5</v>
      </c>
      <c r="O366" s="82">
        <v>5</v>
      </c>
      <c r="P366" s="153">
        <f t="shared" si="36"/>
        <v>10</v>
      </c>
      <c r="Q366" s="154">
        <f t="shared" si="37"/>
        <v>11</v>
      </c>
      <c r="R366" s="270">
        <f t="shared" si="34"/>
        <v>6</v>
      </c>
      <c r="S366" s="45">
        <f t="shared" si="38"/>
        <v>6</v>
      </c>
      <c r="T366" s="910"/>
      <c r="U366" s="49">
        <f t="shared" si="39"/>
        <v>60</v>
      </c>
      <c r="V366" s="913"/>
      <c r="W366" s="151">
        <f t="shared" si="40"/>
        <v>66</v>
      </c>
      <c r="X366" s="908"/>
      <c r="Z366" s="270">
        <v>5</v>
      </c>
    </row>
    <row r="367" spans="1:26" x14ac:dyDescent="0.25">
      <c r="A367" s="928"/>
      <c r="B367" s="930"/>
      <c r="C367" s="93" t="s">
        <v>1382</v>
      </c>
      <c r="D367" s="93"/>
      <c r="E367" s="93"/>
      <c r="F367" s="270" t="s">
        <v>37</v>
      </c>
      <c r="G367" s="270"/>
      <c r="H367" s="138"/>
      <c r="I367" s="270"/>
      <c r="J367" s="139">
        <v>2</v>
      </c>
      <c r="K367" s="155">
        <f t="shared" si="35"/>
        <v>2</v>
      </c>
      <c r="L367" s="139"/>
      <c r="M367" s="138"/>
      <c r="N367" s="139"/>
      <c r="O367" s="82">
        <v>10</v>
      </c>
      <c r="P367" s="153">
        <f t="shared" si="36"/>
        <v>10</v>
      </c>
      <c r="Q367" s="154">
        <f t="shared" si="37"/>
        <v>12</v>
      </c>
      <c r="R367" s="270">
        <f t="shared" si="34"/>
        <v>6</v>
      </c>
      <c r="S367" s="45">
        <f t="shared" si="38"/>
        <v>12</v>
      </c>
      <c r="T367" s="910"/>
      <c r="U367" s="49">
        <f t="shared" si="39"/>
        <v>60</v>
      </c>
      <c r="V367" s="913"/>
      <c r="W367" s="151">
        <f t="shared" si="40"/>
        <v>72</v>
      </c>
      <c r="X367" s="908"/>
      <c r="Z367" s="270">
        <v>5</v>
      </c>
    </row>
    <row r="368" spans="1:26" x14ac:dyDescent="0.25">
      <c r="A368" s="928"/>
      <c r="B368" s="930"/>
      <c r="C368" s="93" t="s">
        <v>1383</v>
      </c>
      <c r="D368" s="93"/>
      <c r="E368" s="93"/>
      <c r="F368" s="270" t="s">
        <v>37</v>
      </c>
      <c r="G368" s="270"/>
      <c r="H368" s="138"/>
      <c r="I368" s="270"/>
      <c r="J368" s="139"/>
      <c r="K368" s="155">
        <f t="shared" si="35"/>
        <v>0</v>
      </c>
      <c r="L368" s="139"/>
      <c r="M368" s="138"/>
      <c r="N368" s="139">
        <v>15</v>
      </c>
      <c r="O368" s="82">
        <v>20</v>
      </c>
      <c r="P368" s="153">
        <f t="shared" si="36"/>
        <v>35</v>
      </c>
      <c r="Q368" s="154">
        <f t="shared" si="37"/>
        <v>35</v>
      </c>
      <c r="R368" s="270">
        <f t="shared" si="34"/>
        <v>6</v>
      </c>
      <c r="S368" s="45">
        <f t="shared" si="38"/>
        <v>0</v>
      </c>
      <c r="T368" s="910"/>
      <c r="U368" s="49">
        <f t="shared" si="39"/>
        <v>210</v>
      </c>
      <c r="V368" s="913"/>
      <c r="W368" s="151">
        <f t="shared" si="40"/>
        <v>210</v>
      </c>
      <c r="X368" s="908"/>
      <c r="Z368" s="270">
        <v>5</v>
      </c>
    </row>
    <row r="369" spans="1:26" s="90" customFormat="1" x14ac:dyDescent="0.25">
      <c r="A369" s="928"/>
      <c r="B369" s="930"/>
      <c r="C369" s="93" t="s">
        <v>1384</v>
      </c>
      <c r="D369" s="93"/>
      <c r="E369" s="93"/>
      <c r="F369" s="270" t="s">
        <v>37</v>
      </c>
      <c r="G369" s="270"/>
      <c r="H369" s="138"/>
      <c r="I369" s="270"/>
      <c r="J369" s="139">
        <v>2</v>
      </c>
      <c r="K369" s="155">
        <f t="shared" si="35"/>
        <v>2</v>
      </c>
      <c r="L369" s="139"/>
      <c r="M369" s="138"/>
      <c r="N369" s="139"/>
      <c r="O369" s="139">
        <v>5</v>
      </c>
      <c r="P369" s="153">
        <f t="shared" si="36"/>
        <v>5</v>
      </c>
      <c r="Q369" s="154">
        <f t="shared" si="37"/>
        <v>7</v>
      </c>
      <c r="R369" s="270">
        <f t="shared" si="34"/>
        <v>6</v>
      </c>
      <c r="S369" s="45">
        <f t="shared" si="38"/>
        <v>12</v>
      </c>
      <c r="T369" s="910"/>
      <c r="U369" s="49">
        <f t="shared" si="39"/>
        <v>30</v>
      </c>
      <c r="V369" s="913"/>
      <c r="W369" s="151">
        <f t="shared" si="40"/>
        <v>42</v>
      </c>
      <c r="X369" s="908"/>
      <c r="Z369" s="270">
        <v>5</v>
      </c>
    </row>
    <row r="370" spans="1:26" x14ac:dyDescent="0.25">
      <c r="A370" s="928"/>
      <c r="B370" s="930"/>
      <c r="C370" s="93" t="s">
        <v>1385</v>
      </c>
      <c r="D370" s="93"/>
      <c r="E370" s="93"/>
      <c r="F370" s="270" t="s">
        <v>716</v>
      </c>
      <c r="G370" s="270"/>
      <c r="H370" s="138"/>
      <c r="I370" s="270"/>
      <c r="J370" s="139">
        <v>30</v>
      </c>
      <c r="K370" s="155">
        <f t="shared" si="35"/>
        <v>30</v>
      </c>
      <c r="L370" s="139"/>
      <c r="M370" s="138"/>
      <c r="N370" s="139"/>
      <c r="O370" s="82">
        <v>40</v>
      </c>
      <c r="P370" s="153">
        <f t="shared" si="36"/>
        <v>40</v>
      </c>
      <c r="Q370" s="154">
        <f t="shared" si="37"/>
        <v>70</v>
      </c>
      <c r="R370" s="270">
        <f t="shared" si="34"/>
        <v>6</v>
      </c>
      <c r="S370" s="45">
        <f t="shared" si="38"/>
        <v>180</v>
      </c>
      <c r="T370" s="910"/>
      <c r="U370" s="49">
        <f t="shared" si="39"/>
        <v>240</v>
      </c>
      <c r="V370" s="913"/>
      <c r="W370" s="151">
        <f t="shared" si="40"/>
        <v>420</v>
      </c>
      <c r="X370" s="908"/>
      <c r="Z370" s="270">
        <v>5</v>
      </c>
    </row>
    <row r="371" spans="1:26" s="90" customFormat="1" x14ac:dyDescent="0.25">
      <c r="A371" s="928"/>
      <c r="B371" s="930"/>
      <c r="C371" s="93" t="s">
        <v>1804</v>
      </c>
      <c r="D371" s="93"/>
      <c r="E371" s="93"/>
      <c r="F371" s="270" t="s">
        <v>37</v>
      </c>
      <c r="G371" s="270"/>
      <c r="H371" s="138"/>
      <c r="I371" s="270"/>
      <c r="J371" s="139">
        <v>6</v>
      </c>
      <c r="K371" s="155">
        <f t="shared" si="35"/>
        <v>6</v>
      </c>
      <c r="L371" s="139"/>
      <c r="M371" s="138"/>
      <c r="N371" s="139"/>
      <c r="O371" s="139">
        <v>20</v>
      </c>
      <c r="P371" s="153">
        <f t="shared" si="36"/>
        <v>20</v>
      </c>
      <c r="Q371" s="154">
        <f t="shared" si="37"/>
        <v>26</v>
      </c>
      <c r="R371" s="270">
        <f t="shared" si="34"/>
        <v>6</v>
      </c>
      <c r="S371" s="45">
        <f t="shared" si="38"/>
        <v>36</v>
      </c>
      <c r="T371" s="910"/>
      <c r="U371" s="49">
        <f t="shared" si="39"/>
        <v>120</v>
      </c>
      <c r="V371" s="913"/>
      <c r="W371" s="151">
        <f t="shared" si="40"/>
        <v>156</v>
      </c>
      <c r="X371" s="908"/>
      <c r="Z371" s="270">
        <v>5</v>
      </c>
    </row>
    <row r="372" spans="1:26" x14ac:dyDescent="0.25">
      <c r="A372" s="928"/>
      <c r="B372" s="930"/>
      <c r="C372" s="93" t="s">
        <v>1386</v>
      </c>
      <c r="D372" s="93"/>
      <c r="E372" s="93"/>
      <c r="F372" s="270" t="s">
        <v>37</v>
      </c>
      <c r="G372" s="270"/>
      <c r="H372" s="138"/>
      <c r="I372" s="270"/>
      <c r="J372" s="139">
        <v>7</v>
      </c>
      <c r="K372" s="155">
        <f t="shared" si="35"/>
        <v>7</v>
      </c>
      <c r="L372" s="139"/>
      <c r="M372" s="270"/>
      <c r="N372" s="139"/>
      <c r="O372" s="82">
        <v>5</v>
      </c>
      <c r="P372" s="153">
        <f t="shared" si="36"/>
        <v>5</v>
      </c>
      <c r="Q372" s="154">
        <f t="shared" si="37"/>
        <v>12</v>
      </c>
      <c r="R372" s="270">
        <f t="shared" si="34"/>
        <v>6</v>
      </c>
      <c r="S372" s="45">
        <f t="shared" si="38"/>
        <v>42</v>
      </c>
      <c r="T372" s="910"/>
      <c r="U372" s="49">
        <f t="shared" si="39"/>
        <v>30</v>
      </c>
      <c r="V372" s="913"/>
      <c r="W372" s="151">
        <f t="shared" si="40"/>
        <v>72</v>
      </c>
      <c r="X372" s="908"/>
      <c r="Z372" s="270">
        <v>5</v>
      </c>
    </row>
    <row r="373" spans="1:26" x14ac:dyDescent="0.25">
      <c r="A373" s="928"/>
      <c r="B373" s="930"/>
      <c r="C373" s="93" t="s">
        <v>1387</v>
      </c>
      <c r="D373" s="93"/>
      <c r="E373" s="93"/>
      <c r="F373" s="270" t="s">
        <v>32</v>
      </c>
      <c r="G373" s="270"/>
      <c r="H373" s="138"/>
      <c r="I373" s="270"/>
      <c r="J373" s="139"/>
      <c r="K373" s="155">
        <f t="shared" si="35"/>
        <v>0</v>
      </c>
      <c r="L373" s="347"/>
      <c r="M373" s="270"/>
      <c r="N373" s="139"/>
      <c r="O373" s="82"/>
      <c r="P373" s="153">
        <f t="shared" si="36"/>
        <v>0</v>
      </c>
      <c r="Q373" s="154">
        <f t="shared" si="37"/>
        <v>0</v>
      </c>
      <c r="R373" s="270">
        <f t="shared" si="34"/>
        <v>4.8</v>
      </c>
      <c r="S373" s="45">
        <f t="shared" si="38"/>
        <v>0</v>
      </c>
      <c r="T373" s="910"/>
      <c r="U373" s="49">
        <f t="shared" si="39"/>
        <v>0</v>
      </c>
      <c r="V373" s="913"/>
      <c r="W373" s="151">
        <f t="shared" si="40"/>
        <v>0</v>
      </c>
      <c r="X373" s="908"/>
      <c r="Z373" s="270">
        <v>4</v>
      </c>
    </row>
    <row r="374" spans="1:26" x14ac:dyDescent="0.25">
      <c r="A374" s="928"/>
      <c r="B374" s="930"/>
      <c r="C374" s="93" t="s">
        <v>717</v>
      </c>
      <c r="D374" s="93"/>
      <c r="E374" s="93"/>
      <c r="F374" s="270" t="s">
        <v>32</v>
      </c>
      <c r="G374" s="270">
        <v>350</v>
      </c>
      <c r="H374" s="138"/>
      <c r="I374" s="270"/>
      <c r="J374" s="139"/>
      <c r="K374" s="155">
        <f t="shared" si="35"/>
        <v>350</v>
      </c>
      <c r="L374" s="347">
        <v>500</v>
      </c>
      <c r="M374" s="270"/>
      <c r="N374" s="139"/>
      <c r="O374" s="82"/>
      <c r="P374" s="153">
        <f t="shared" si="36"/>
        <v>500</v>
      </c>
      <c r="Q374" s="154">
        <f t="shared" si="37"/>
        <v>850</v>
      </c>
      <c r="R374" s="270">
        <f t="shared" si="34"/>
        <v>7.1999999999999993</v>
      </c>
      <c r="S374" s="45">
        <f t="shared" si="38"/>
        <v>2519.9999999999995</v>
      </c>
      <c r="T374" s="910"/>
      <c r="U374" s="49">
        <f t="shared" si="39"/>
        <v>3599.9999999999995</v>
      </c>
      <c r="V374" s="913"/>
      <c r="W374" s="151">
        <f t="shared" si="40"/>
        <v>6119.9999999999991</v>
      </c>
      <c r="X374" s="908"/>
      <c r="Z374" s="270">
        <v>6</v>
      </c>
    </row>
    <row r="375" spans="1:26" x14ac:dyDescent="0.25">
      <c r="A375" s="928"/>
      <c r="B375" s="930"/>
      <c r="C375" s="93" t="s">
        <v>718</v>
      </c>
      <c r="D375" s="93"/>
      <c r="E375" s="93"/>
      <c r="F375" s="270" t="s">
        <v>32</v>
      </c>
      <c r="G375" s="270"/>
      <c r="H375" s="138"/>
      <c r="I375" s="270"/>
      <c r="J375" s="139"/>
      <c r="K375" s="155">
        <f t="shared" si="35"/>
        <v>0</v>
      </c>
      <c r="L375" s="347">
        <v>200</v>
      </c>
      <c r="M375" s="270"/>
      <c r="N375" s="139"/>
      <c r="O375" s="82"/>
      <c r="P375" s="153">
        <f t="shared" si="36"/>
        <v>200</v>
      </c>
      <c r="Q375" s="154">
        <f t="shared" si="37"/>
        <v>200</v>
      </c>
      <c r="R375" s="270">
        <v>4.2</v>
      </c>
      <c r="S375" s="45">
        <f t="shared" si="38"/>
        <v>0</v>
      </c>
      <c r="T375" s="910"/>
      <c r="U375" s="49">
        <f t="shared" si="39"/>
        <v>840</v>
      </c>
      <c r="V375" s="913"/>
      <c r="W375" s="151">
        <f t="shared" si="40"/>
        <v>840</v>
      </c>
      <c r="X375" s="908"/>
      <c r="Z375" s="270">
        <v>5</v>
      </c>
    </row>
    <row r="376" spans="1:26" ht="30" x14ac:dyDescent="0.25">
      <c r="A376" s="928"/>
      <c r="B376" s="930"/>
      <c r="C376" s="166" t="s">
        <v>2077</v>
      </c>
      <c r="D376" s="93"/>
      <c r="E376" s="93"/>
      <c r="F376" s="270" t="s">
        <v>32</v>
      </c>
      <c r="G376" s="270"/>
      <c r="H376" s="138"/>
      <c r="I376" s="270"/>
      <c r="J376" s="139"/>
      <c r="K376" s="155">
        <f t="shared" si="35"/>
        <v>0</v>
      </c>
      <c r="L376" s="347"/>
      <c r="M376" s="270"/>
      <c r="N376" s="139"/>
      <c r="O376" s="82"/>
      <c r="P376" s="153">
        <f t="shared" si="36"/>
        <v>0</v>
      </c>
      <c r="Q376" s="154">
        <f t="shared" si="37"/>
        <v>0</v>
      </c>
      <c r="R376" s="270">
        <v>6.5</v>
      </c>
      <c r="S376" s="45">
        <f t="shared" si="38"/>
        <v>0</v>
      </c>
      <c r="T376" s="910"/>
      <c r="U376" s="49">
        <f t="shared" si="39"/>
        <v>0</v>
      </c>
      <c r="V376" s="913"/>
      <c r="W376" s="151">
        <f t="shared" si="40"/>
        <v>0</v>
      </c>
      <c r="X376" s="908"/>
      <c r="Z376" s="270"/>
    </row>
    <row r="377" spans="1:26" x14ac:dyDescent="0.25">
      <c r="A377" s="928"/>
      <c r="B377" s="930"/>
      <c r="C377" s="166" t="s">
        <v>2078</v>
      </c>
      <c r="D377" s="93"/>
      <c r="E377" s="93"/>
      <c r="F377" s="270" t="s">
        <v>32</v>
      </c>
      <c r="G377" s="270"/>
      <c r="H377" s="138"/>
      <c r="I377" s="270"/>
      <c r="J377" s="139"/>
      <c r="K377" s="155">
        <f t="shared" si="35"/>
        <v>0</v>
      </c>
      <c r="L377" s="347"/>
      <c r="M377" s="270"/>
      <c r="N377" s="139"/>
      <c r="O377" s="82"/>
      <c r="P377" s="153">
        <f t="shared" si="36"/>
        <v>0</v>
      </c>
      <c r="Q377" s="154">
        <f t="shared" si="37"/>
        <v>0</v>
      </c>
      <c r="R377" s="270">
        <v>6</v>
      </c>
      <c r="S377" s="45">
        <f t="shared" si="38"/>
        <v>0</v>
      </c>
      <c r="T377" s="910"/>
      <c r="U377" s="49">
        <f t="shared" si="39"/>
        <v>0</v>
      </c>
      <c r="V377" s="913"/>
      <c r="W377" s="151">
        <f t="shared" si="40"/>
        <v>0</v>
      </c>
      <c r="X377" s="908"/>
      <c r="Z377" s="270"/>
    </row>
    <row r="378" spans="1:26" x14ac:dyDescent="0.25">
      <c r="A378" s="928"/>
      <c r="B378" s="930"/>
      <c r="C378" s="93" t="s">
        <v>1388</v>
      </c>
      <c r="D378" s="93"/>
      <c r="E378" s="93"/>
      <c r="F378" s="270" t="s">
        <v>32</v>
      </c>
      <c r="G378" s="270"/>
      <c r="H378" s="138"/>
      <c r="I378" s="270"/>
      <c r="J378" s="139"/>
      <c r="K378" s="155">
        <f t="shared" si="35"/>
        <v>0</v>
      </c>
      <c r="L378" s="347">
        <v>200</v>
      </c>
      <c r="M378" s="270"/>
      <c r="N378" s="139"/>
      <c r="O378" s="82"/>
      <c r="P378" s="153">
        <f t="shared" si="36"/>
        <v>200</v>
      </c>
      <c r="Q378" s="154">
        <f t="shared" si="37"/>
        <v>200</v>
      </c>
      <c r="R378" s="270">
        <v>4</v>
      </c>
      <c r="S378" s="45">
        <f t="shared" si="38"/>
        <v>0</v>
      </c>
      <c r="T378" s="910"/>
      <c r="U378" s="49">
        <f t="shared" si="39"/>
        <v>800</v>
      </c>
      <c r="V378" s="913"/>
      <c r="W378" s="151">
        <f t="shared" si="40"/>
        <v>800</v>
      </c>
      <c r="X378" s="908"/>
      <c r="Z378" s="270">
        <v>5</v>
      </c>
    </row>
    <row r="379" spans="1:26" ht="15.75" thickBot="1" x14ac:dyDescent="0.3">
      <c r="A379" s="928"/>
      <c r="B379" s="930"/>
      <c r="C379" s="93" t="s">
        <v>1389</v>
      </c>
      <c r="D379" s="93"/>
      <c r="E379" s="93"/>
      <c r="F379" s="270" t="s">
        <v>32</v>
      </c>
      <c r="G379" s="270"/>
      <c r="H379" s="140"/>
      <c r="I379" s="270"/>
      <c r="J379" s="141"/>
      <c r="K379" s="155">
        <f t="shared" si="35"/>
        <v>0</v>
      </c>
      <c r="L379" s="348">
        <v>150</v>
      </c>
      <c r="M379" s="270"/>
      <c r="N379" s="141"/>
      <c r="O379" s="83"/>
      <c r="P379" s="153">
        <f t="shared" si="36"/>
        <v>150</v>
      </c>
      <c r="Q379" s="154">
        <f t="shared" si="37"/>
        <v>150</v>
      </c>
      <c r="R379" s="270">
        <v>7</v>
      </c>
      <c r="S379" s="45">
        <f t="shared" si="38"/>
        <v>0</v>
      </c>
      <c r="T379" s="911"/>
      <c r="U379" s="49">
        <f t="shared" si="39"/>
        <v>1050</v>
      </c>
      <c r="V379" s="914"/>
      <c r="W379" s="151">
        <f t="shared" si="40"/>
        <v>1050</v>
      </c>
      <c r="X379" s="908"/>
      <c r="Z379" s="270">
        <v>5</v>
      </c>
    </row>
    <row r="380" spans="1:26" x14ac:dyDescent="0.25">
      <c r="A380" s="871">
        <v>23</v>
      </c>
      <c r="B380" s="872" t="s">
        <v>10</v>
      </c>
      <c r="C380" s="93" t="s">
        <v>468</v>
      </c>
      <c r="D380" s="93"/>
      <c r="E380" s="93"/>
      <c r="F380" s="270" t="s">
        <v>37</v>
      </c>
      <c r="G380" s="270"/>
      <c r="H380" s="270"/>
      <c r="I380" s="84">
        <v>20</v>
      </c>
      <c r="J380" s="270"/>
      <c r="K380" s="155">
        <f t="shared" si="35"/>
        <v>20</v>
      </c>
      <c r="L380" s="270"/>
      <c r="M380" s="270"/>
      <c r="N380" s="270"/>
      <c r="O380" s="270"/>
      <c r="P380" s="153">
        <f t="shared" si="36"/>
        <v>0</v>
      </c>
      <c r="Q380" s="154">
        <f t="shared" si="37"/>
        <v>20</v>
      </c>
      <c r="R380" s="270">
        <v>2.33</v>
      </c>
      <c r="S380" s="45">
        <f t="shared" si="38"/>
        <v>46.6</v>
      </c>
      <c r="T380" s="909">
        <f>SUM(S380:S387)</f>
        <v>4542.4400000000005</v>
      </c>
      <c r="U380" s="49">
        <f t="shared" si="39"/>
        <v>0</v>
      </c>
      <c r="V380" s="912">
        <f>SUM(U380:U387)</f>
        <v>0</v>
      </c>
      <c r="W380" s="151">
        <f t="shared" si="40"/>
        <v>46.6</v>
      </c>
      <c r="X380" s="908">
        <f>SUM(W380:W387)</f>
        <v>4542.4400000000005</v>
      </c>
    </row>
    <row r="381" spans="1:26" ht="15" customHeight="1" x14ac:dyDescent="0.25">
      <c r="A381" s="871"/>
      <c r="B381" s="872"/>
      <c r="C381" s="93" t="s">
        <v>790</v>
      </c>
      <c r="D381" s="93"/>
      <c r="E381" s="93"/>
      <c r="F381" s="270" t="s">
        <v>37</v>
      </c>
      <c r="G381" s="270"/>
      <c r="H381" s="270"/>
      <c r="I381" s="84">
        <v>1</v>
      </c>
      <c r="J381" s="270"/>
      <c r="K381" s="155">
        <f t="shared" si="35"/>
        <v>1</v>
      </c>
      <c r="L381" s="270"/>
      <c r="M381" s="270"/>
      <c r="N381" s="270"/>
      <c r="O381" s="270"/>
      <c r="P381" s="153">
        <f t="shared" si="36"/>
        <v>0</v>
      </c>
      <c r="Q381" s="154">
        <f t="shared" si="37"/>
        <v>1</v>
      </c>
      <c r="R381" s="270">
        <v>1037.4000000000001</v>
      </c>
      <c r="S381" s="45">
        <f t="shared" si="38"/>
        <v>1037.4000000000001</v>
      </c>
      <c r="T381" s="910"/>
      <c r="U381" s="49">
        <f t="shared" si="39"/>
        <v>0</v>
      </c>
      <c r="V381" s="913"/>
      <c r="W381" s="151">
        <f t="shared" si="40"/>
        <v>1037.4000000000001</v>
      </c>
      <c r="X381" s="908"/>
    </row>
    <row r="382" spans="1:26" ht="15" customHeight="1" x14ac:dyDescent="0.25">
      <c r="A382" s="871"/>
      <c r="B382" s="872"/>
      <c r="C382" s="93" t="s">
        <v>464</v>
      </c>
      <c r="D382" s="93"/>
      <c r="E382" s="93"/>
      <c r="F382" s="270" t="s">
        <v>37</v>
      </c>
      <c r="G382" s="270"/>
      <c r="H382" s="270"/>
      <c r="I382" s="84">
        <v>2</v>
      </c>
      <c r="J382" s="270"/>
      <c r="K382" s="155">
        <f t="shared" si="35"/>
        <v>2</v>
      </c>
      <c r="L382" s="270"/>
      <c r="M382" s="270"/>
      <c r="N382" s="270"/>
      <c r="O382" s="270"/>
      <c r="P382" s="153">
        <f t="shared" si="36"/>
        <v>0</v>
      </c>
      <c r="Q382" s="154">
        <f t="shared" si="37"/>
        <v>2</v>
      </c>
      <c r="R382" s="270">
        <v>83.9</v>
      </c>
      <c r="S382" s="45">
        <f t="shared" si="38"/>
        <v>167.8</v>
      </c>
      <c r="T382" s="910"/>
      <c r="U382" s="49">
        <f t="shared" si="39"/>
        <v>0</v>
      </c>
      <c r="V382" s="913"/>
      <c r="W382" s="151">
        <f t="shared" si="40"/>
        <v>167.8</v>
      </c>
      <c r="X382" s="908"/>
    </row>
    <row r="383" spans="1:26" ht="15" customHeight="1" x14ac:dyDescent="0.25">
      <c r="A383" s="871"/>
      <c r="B383" s="872"/>
      <c r="C383" s="93" t="s">
        <v>789</v>
      </c>
      <c r="D383" s="93"/>
      <c r="E383" s="93"/>
      <c r="F383" s="270" t="s">
        <v>37</v>
      </c>
      <c r="G383" s="270"/>
      <c r="H383" s="270"/>
      <c r="I383" s="84">
        <v>1</v>
      </c>
      <c r="J383" s="270"/>
      <c r="K383" s="155">
        <f t="shared" si="35"/>
        <v>1</v>
      </c>
      <c r="L383" s="270"/>
      <c r="M383" s="270"/>
      <c r="N383" s="270"/>
      <c r="O383" s="270"/>
      <c r="P383" s="153">
        <f t="shared" si="36"/>
        <v>0</v>
      </c>
      <c r="Q383" s="154">
        <f t="shared" si="37"/>
        <v>1</v>
      </c>
      <c r="R383" s="270">
        <v>58.29</v>
      </c>
      <c r="S383" s="45">
        <f t="shared" si="38"/>
        <v>58.29</v>
      </c>
      <c r="T383" s="910"/>
      <c r="U383" s="49">
        <f t="shared" si="39"/>
        <v>0</v>
      </c>
      <c r="V383" s="913"/>
      <c r="W383" s="151">
        <f t="shared" si="40"/>
        <v>58.29</v>
      </c>
      <c r="X383" s="908"/>
    </row>
    <row r="384" spans="1:26" ht="15" customHeight="1" x14ac:dyDescent="0.25">
      <c r="A384" s="871"/>
      <c r="B384" s="872"/>
      <c r="C384" s="93" t="s">
        <v>788</v>
      </c>
      <c r="D384" s="93"/>
      <c r="E384" s="93"/>
      <c r="F384" s="270" t="s">
        <v>37</v>
      </c>
      <c r="G384" s="270"/>
      <c r="H384" s="270"/>
      <c r="I384" s="84">
        <v>1</v>
      </c>
      <c r="J384" s="270"/>
      <c r="K384" s="155">
        <f t="shared" si="35"/>
        <v>1</v>
      </c>
      <c r="L384" s="270"/>
      <c r="M384" s="270"/>
      <c r="N384" s="270"/>
      <c r="O384" s="270"/>
      <c r="P384" s="153">
        <f t="shared" si="36"/>
        <v>0</v>
      </c>
      <c r="Q384" s="154">
        <f t="shared" si="37"/>
        <v>1</v>
      </c>
      <c r="R384" s="270">
        <v>313.95</v>
      </c>
      <c r="S384" s="45">
        <f t="shared" si="38"/>
        <v>313.95</v>
      </c>
      <c r="T384" s="910"/>
      <c r="U384" s="49">
        <f t="shared" si="39"/>
        <v>0</v>
      </c>
      <c r="V384" s="913"/>
      <c r="W384" s="151">
        <f t="shared" si="40"/>
        <v>313.95</v>
      </c>
      <c r="X384" s="908"/>
    </row>
    <row r="385" spans="1:24" ht="15" customHeight="1" x14ac:dyDescent="0.25">
      <c r="A385" s="871"/>
      <c r="B385" s="872"/>
      <c r="C385" s="93" t="s">
        <v>465</v>
      </c>
      <c r="D385" s="93"/>
      <c r="E385" s="93"/>
      <c r="F385" s="270" t="s">
        <v>37</v>
      </c>
      <c r="G385" s="270"/>
      <c r="H385" s="270"/>
      <c r="I385" s="270"/>
      <c r="J385" s="270"/>
      <c r="K385" s="155">
        <f t="shared" si="35"/>
        <v>0</v>
      </c>
      <c r="L385" s="270"/>
      <c r="M385" s="270"/>
      <c r="N385" s="270"/>
      <c r="O385" s="270"/>
      <c r="P385" s="153">
        <f t="shared" si="36"/>
        <v>0</v>
      </c>
      <c r="Q385" s="154">
        <f t="shared" si="37"/>
        <v>0</v>
      </c>
      <c r="R385" s="270"/>
      <c r="S385" s="45">
        <f t="shared" si="38"/>
        <v>0</v>
      </c>
      <c r="T385" s="910"/>
      <c r="U385" s="49">
        <f t="shared" si="39"/>
        <v>0</v>
      </c>
      <c r="V385" s="913"/>
      <c r="W385" s="151">
        <f t="shared" si="40"/>
        <v>0</v>
      </c>
      <c r="X385" s="908"/>
    </row>
    <row r="386" spans="1:24" ht="15" customHeight="1" x14ac:dyDescent="0.25">
      <c r="A386" s="871"/>
      <c r="B386" s="872"/>
      <c r="C386" s="93" t="s">
        <v>1887</v>
      </c>
      <c r="D386" s="93"/>
      <c r="E386" s="93"/>
      <c r="F386" s="270" t="s">
        <v>37</v>
      </c>
      <c r="G386" s="270"/>
      <c r="H386" s="270"/>
      <c r="I386" s="270">
        <v>2</v>
      </c>
      <c r="J386" s="270"/>
      <c r="K386" s="155">
        <f t="shared" si="35"/>
        <v>2</v>
      </c>
      <c r="L386" s="270"/>
      <c r="M386" s="270"/>
      <c r="N386" s="270"/>
      <c r="O386" s="270"/>
      <c r="P386" s="153">
        <f t="shared" si="36"/>
        <v>0</v>
      </c>
      <c r="Q386" s="154">
        <f t="shared" si="37"/>
        <v>2</v>
      </c>
      <c r="R386" s="270">
        <v>1459.2</v>
      </c>
      <c r="S386" s="45">
        <f t="shared" si="38"/>
        <v>2918.4</v>
      </c>
      <c r="T386" s="910"/>
      <c r="U386" s="49"/>
      <c r="V386" s="913"/>
      <c r="W386" s="151">
        <f t="shared" si="40"/>
        <v>2918.4</v>
      </c>
      <c r="X386" s="908"/>
    </row>
    <row r="387" spans="1:24" ht="15" customHeight="1" x14ac:dyDescent="0.25">
      <c r="A387" s="871"/>
      <c r="B387" s="872"/>
      <c r="C387" s="93" t="s">
        <v>466</v>
      </c>
      <c r="D387" s="93"/>
      <c r="E387" s="93"/>
      <c r="F387" s="270" t="s">
        <v>37</v>
      </c>
      <c r="G387" s="270"/>
      <c r="H387" s="270"/>
      <c r="I387" s="270"/>
      <c r="J387" s="270"/>
      <c r="K387" s="155">
        <f t="shared" si="35"/>
        <v>0</v>
      </c>
      <c r="L387" s="270"/>
      <c r="M387" s="270"/>
      <c r="N387" s="270"/>
      <c r="O387" s="270"/>
      <c r="P387" s="153">
        <f t="shared" si="36"/>
        <v>0</v>
      </c>
      <c r="Q387" s="154">
        <f t="shared" si="37"/>
        <v>0</v>
      </c>
      <c r="R387" s="270"/>
      <c r="S387" s="45">
        <f t="shared" si="38"/>
        <v>0</v>
      </c>
      <c r="T387" s="911"/>
      <c r="U387" s="49">
        <f t="shared" si="39"/>
        <v>0</v>
      </c>
      <c r="V387" s="914"/>
      <c r="W387" s="151">
        <f t="shared" si="40"/>
        <v>0</v>
      </c>
      <c r="X387" s="908"/>
    </row>
    <row r="388" spans="1:24" ht="18" customHeight="1" x14ac:dyDescent="0.25">
      <c r="A388" s="871">
        <v>24</v>
      </c>
      <c r="B388" s="872" t="s">
        <v>11</v>
      </c>
      <c r="C388" s="93" t="s">
        <v>1581</v>
      </c>
      <c r="D388" s="93"/>
      <c r="E388" s="93"/>
      <c r="F388" s="274" t="s">
        <v>37</v>
      </c>
      <c r="G388" s="270"/>
      <c r="H388" s="270"/>
      <c r="I388" s="274">
        <v>8</v>
      </c>
      <c r="J388" s="270"/>
      <c r="K388" s="155">
        <f t="shared" si="35"/>
        <v>8</v>
      </c>
      <c r="L388" s="270"/>
      <c r="M388" s="270"/>
      <c r="N388" s="274">
        <v>10</v>
      </c>
      <c r="O388" s="270"/>
      <c r="P388" s="153">
        <f t="shared" si="36"/>
        <v>10</v>
      </c>
      <c r="Q388" s="154">
        <f t="shared" si="37"/>
        <v>18</v>
      </c>
      <c r="R388" s="274">
        <v>231.8</v>
      </c>
      <c r="S388" s="45">
        <f t="shared" si="38"/>
        <v>1854.4</v>
      </c>
      <c r="T388" s="909">
        <f>SUM(S388:S415)</f>
        <v>31263.09</v>
      </c>
      <c r="U388" s="49">
        <f t="shared" si="39"/>
        <v>2318</v>
      </c>
      <c r="V388" s="912">
        <f>SUM(U388:U415)</f>
        <v>37183.799999999996</v>
      </c>
      <c r="W388" s="151">
        <f t="shared" si="40"/>
        <v>4172.3999999999996</v>
      </c>
      <c r="X388" s="908">
        <f>SUM(W388:W415)</f>
        <v>68446.889999999985</v>
      </c>
    </row>
    <row r="389" spans="1:24" x14ac:dyDescent="0.25">
      <c r="A389" s="871"/>
      <c r="B389" s="872"/>
      <c r="C389" s="93" t="s">
        <v>1582</v>
      </c>
      <c r="D389" s="93"/>
      <c r="E389" s="93"/>
      <c r="F389" s="274" t="s">
        <v>37</v>
      </c>
      <c r="G389" s="270"/>
      <c r="H389" s="270"/>
      <c r="I389" s="274">
        <v>2</v>
      </c>
      <c r="J389" s="270"/>
      <c r="K389" s="155">
        <f t="shared" si="35"/>
        <v>2</v>
      </c>
      <c r="L389" s="270"/>
      <c r="M389" s="270"/>
      <c r="N389" s="274">
        <v>2</v>
      </c>
      <c r="O389" s="270"/>
      <c r="P389" s="153">
        <f t="shared" si="36"/>
        <v>2</v>
      </c>
      <c r="Q389" s="154">
        <f t="shared" si="37"/>
        <v>4</v>
      </c>
      <c r="R389" s="274">
        <v>2571</v>
      </c>
      <c r="S389" s="45">
        <f t="shared" ref="S389:S454" si="41">R389*K389</f>
        <v>5142</v>
      </c>
      <c r="T389" s="910"/>
      <c r="U389" s="49">
        <f t="shared" si="39"/>
        <v>5142</v>
      </c>
      <c r="V389" s="913"/>
      <c r="W389" s="151">
        <f t="shared" si="40"/>
        <v>10284</v>
      </c>
      <c r="X389" s="908"/>
    </row>
    <row r="390" spans="1:24" x14ac:dyDescent="0.25">
      <c r="A390" s="871"/>
      <c r="B390" s="872"/>
      <c r="C390" s="92" t="s">
        <v>1583</v>
      </c>
      <c r="D390" s="92"/>
      <c r="E390" s="92"/>
      <c r="F390" s="274" t="s">
        <v>37</v>
      </c>
      <c r="G390" s="270"/>
      <c r="H390" s="270"/>
      <c r="I390" s="274">
        <v>1</v>
      </c>
      <c r="J390" s="270"/>
      <c r="K390" s="155">
        <f t="shared" si="35"/>
        <v>1</v>
      </c>
      <c r="L390" s="270"/>
      <c r="M390" s="270"/>
      <c r="N390" s="274">
        <v>1</v>
      </c>
      <c r="O390" s="270"/>
      <c r="P390" s="153">
        <f t="shared" si="36"/>
        <v>1</v>
      </c>
      <c r="Q390" s="154">
        <f t="shared" ref="Q390:Q453" si="42">K390+P390</f>
        <v>2</v>
      </c>
      <c r="R390" s="274">
        <v>2600</v>
      </c>
      <c r="S390" s="45">
        <f t="shared" si="41"/>
        <v>2600</v>
      </c>
      <c r="T390" s="910"/>
      <c r="U390" s="49">
        <f t="shared" si="39"/>
        <v>2600</v>
      </c>
      <c r="V390" s="913"/>
      <c r="W390" s="151">
        <f t="shared" si="40"/>
        <v>5200</v>
      </c>
      <c r="X390" s="908"/>
    </row>
    <row r="391" spans="1:24" x14ac:dyDescent="0.25">
      <c r="A391" s="871"/>
      <c r="B391" s="872"/>
      <c r="C391" s="93" t="s">
        <v>1584</v>
      </c>
      <c r="D391" s="93"/>
      <c r="E391" s="93"/>
      <c r="F391" s="274" t="s">
        <v>37</v>
      </c>
      <c r="G391" s="270"/>
      <c r="H391" s="270"/>
      <c r="I391" s="274">
        <v>1</v>
      </c>
      <c r="J391" s="270"/>
      <c r="K391" s="155">
        <f t="shared" si="35"/>
        <v>1</v>
      </c>
      <c r="L391" s="270"/>
      <c r="M391" s="270"/>
      <c r="N391" s="274">
        <v>2</v>
      </c>
      <c r="O391" s="270"/>
      <c r="P391" s="153">
        <f t="shared" si="36"/>
        <v>2</v>
      </c>
      <c r="Q391" s="154">
        <f t="shared" si="42"/>
        <v>3</v>
      </c>
      <c r="R391" s="274">
        <v>4652.3999999999996</v>
      </c>
      <c r="S391" s="45">
        <f t="shared" si="41"/>
        <v>4652.3999999999996</v>
      </c>
      <c r="T391" s="910"/>
      <c r="U391" s="49">
        <f t="shared" si="39"/>
        <v>9304.7999999999993</v>
      </c>
      <c r="V391" s="913"/>
      <c r="W391" s="151">
        <f t="shared" si="40"/>
        <v>13957.199999999999</v>
      </c>
      <c r="X391" s="908"/>
    </row>
    <row r="392" spans="1:24" x14ac:dyDescent="0.25">
      <c r="A392" s="871"/>
      <c r="B392" s="872"/>
      <c r="C392" s="93" t="s">
        <v>1585</v>
      </c>
      <c r="D392" s="93"/>
      <c r="E392" s="93"/>
      <c r="F392" s="274" t="s">
        <v>37</v>
      </c>
      <c r="G392" s="270"/>
      <c r="H392" s="270"/>
      <c r="I392" s="274">
        <v>1</v>
      </c>
      <c r="J392" s="270"/>
      <c r="K392" s="155">
        <f t="shared" si="35"/>
        <v>1</v>
      </c>
      <c r="L392" s="270"/>
      <c r="M392" s="270"/>
      <c r="N392" s="274">
        <v>2</v>
      </c>
      <c r="O392" s="270"/>
      <c r="P392" s="153">
        <f t="shared" si="36"/>
        <v>2</v>
      </c>
      <c r="Q392" s="154">
        <f t="shared" si="42"/>
        <v>3</v>
      </c>
      <c r="R392" s="270">
        <v>5131.3599999999997</v>
      </c>
      <c r="S392" s="45">
        <f t="shared" si="41"/>
        <v>5131.3599999999997</v>
      </c>
      <c r="T392" s="910"/>
      <c r="U392" s="49">
        <f t="shared" si="39"/>
        <v>10262.719999999999</v>
      </c>
      <c r="V392" s="913"/>
      <c r="W392" s="151">
        <f t="shared" si="40"/>
        <v>15394.079999999998</v>
      </c>
      <c r="X392" s="908"/>
    </row>
    <row r="393" spans="1:24" x14ac:dyDescent="0.25">
      <c r="A393" s="871"/>
      <c r="B393" s="872"/>
      <c r="C393" s="93" t="s">
        <v>1586</v>
      </c>
      <c r="D393" s="93"/>
      <c r="E393" s="93"/>
      <c r="F393" s="274" t="s">
        <v>37</v>
      </c>
      <c r="G393" s="270"/>
      <c r="H393" s="270"/>
      <c r="I393" s="274">
        <v>3</v>
      </c>
      <c r="J393" s="270"/>
      <c r="K393" s="155">
        <f t="shared" si="35"/>
        <v>3</v>
      </c>
      <c r="L393" s="270"/>
      <c r="M393" s="270"/>
      <c r="N393" s="274">
        <v>6</v>
      </c>
      <c r="O393" s="270"/>
      <c r="P393" s="153">
        <f t="shared" si="36"/>
        <v>6</v>
      </c>
      <c r="Q393" s="154">
        <f t="shared" si="42"/>
        <v>9</v>
      </c>
      <c r="R393" s="274">
        <v>98.29</v>
      </c>
      <c r="S393" s="45">
        <f t="shared" si="41"/>
        <v>294.87</v>
      </c>
      <c r="T393" s="910"/>
      <c r="U393" s="49">
        <f t="shared" si="39"/>
        <v>589.74</v>
      </c>
      <c r="V393" s="913"/>
      <c r="W393" s="151">
        <f t="shared" si="40"/>
        <v>884.61</v>
      </c>
      <c r="X393" s="908"/>
    </row>
    <row r="394" spans="1:24" x14ac:dyDescent="0.25">
      <c r="A394" s="871"/>
      <c r="B394" s="872"/>
      <c r="C394" s="93" t="s">
        <v>469</v>
      </c>
      <c r="D394" s="93"/>
      <c r="E394" s="93"/>
      <c r="F394" s="274" t="s">
        <v>37</v>
      </c>
      <c r="G394" s="270"/>
      <c r="H394" s="270"/>
      <c r="I394" s="274">
        <v>32</v>
      </c>
      <c r="J394" s="270"/>
      <c r="K394" s="155">
        <f t="shared" si="35"/>
        <v>32</v>
      </c>
      <c r="L394" s="270"/>
      <c r="M394" s="270"/>
      <c r="N394" s="274">
        <v>32</v>
      </c>
      <c r="O394" s="270"/>
      <c r="P394" s="153">
        <f t="shared" si="36"/>
        <v>32</v>
      </c>
      <c r="Q394" s="154">
        <f t="shared" si="42"/>
        <v>64</v>
      </c>
      <c r="R394" s="274">
        <v>2.72</v>
      </c>
      <c r="S394" s="45">
        <f t="shared" si="41"/>
        <v>87.04</v>
      </c>
      <c r="T394" s="910"/>
      <c r="U394" s="49">
        <f t="shared" si="39"/>
        <v>87.04</v>
      </c>
      <c r="V394" s="913"/>
      <c r="W394" s="151">
        <f t="shared" si="40"/>
        <v>174.08</v>
      </c>
      <c r="X394" s="908"/>
    </row>
    <row r="395" spans="1:24" x14ac:dyDescent="0.25">
      <c r="A395" s="871"/>
      <c r="B395" s="872"/>
      <c r="C395" s="93" t="s">
        <v>470</v>
      </c>
      <c r="D395" s="93"/>
      <c r="E395" s="93"/>
      <c r="F395" s="274" t="s">
        <v>37</v>
      </c>
      <c r="G395" s="270"/>
      <c r="H395" s="270"/>
      <c r="I395" s="274">
        <v>32</v>
      </c>
      <c r="J395" s="270"/>
      <c r="K395" s="155">
        <f t="shared" si="35"/>
        <v>32</v>
      </c>
      <c r="L395" s="270"/>
      <c r="M395" s="270"/>
      <c r="N395" s="274">
        <v>32</v>
      </c>
      <c r="O395" s="270"/>
      <c r="P395" s="153">
        <f t="shared" si="36"/>
        <v>32</v>
      </c>
      <c r="Q395" s="154">
        <f t="shared" si="42"/>
        <v>64</v>
      </c>
      <c r="R395" s="274">
        <v>8.27</v>
      </c>
      <c r="S395" s="45">
        <f t="shared" si="41"/>
        <v>264.64</v>
      </c>
      <c r="T395" s="910"/>
      <c r="U395" s="49">
        <f t="shared" si="39"/>
        <v>264.64</v>
      </c>
      <c r="V395" s="913"/>
      <c r="W395" s="151">
        <f t="shared" si="40"/>
        <v>529.28</v>
      </c>
      <c r="X395" s="908"/>
    </row>
    <row r="396" spans="1:24" x14ac:dyDescent="0.25">
      <c r="A396" s="871"/>
      <c r="B396" s="872"/>
      <c r="C396" s="92" t="s">
        <v>1587</v>
      </c>
      <c r="D396" s="92"/>
      <c r="E396" s="92"/>
      <c r="F396" s="274" t="s">
        <v>37</v>
      </c>
      <c r="G396" s="270"/>
      <c r="H396" s="270"/>
      <c r="I396" s="274">
        <v>15</v>
      </c>
      <c r="J396" s="270"/>
      <c r="K396" s="155">
        <f t="shared" si="35"/>
        <v>15</v>
      </c>
      <c r="L396" s="270"/>
      <c r="M396" s="270"/>
      <c r="N396" s="274">
        <v>5</v>
      </c>
      <c r="O396" s="270"/>
      <c r="P396" s="153">
        <f t="shared" si="36"/>
        <v>5</v>
      </c>
      <c r="Q396" s="154">
        <f t="shared" si="42"/>
        <v>20</v>
      </c>
      <c r="R396" s="274">
        <v>12.91</v>
      </c>
      <c r="S396" s="45">
        <f t="shared" si="41"/>
        <v>193.65</v>
      </c>
      <c r="T396" s="910"/>
      <c r="U396" s="49">
        <f t="shared" si="39"/>
        <v>64.55</v>
      </c>
      <c r="V396" s="913"/>
      <c r="W396" s="151">
        <f t="shared" si="40"/>
        <v>258.2</v>
      </c>
      <c r="X396" s="908"/>
    </row>
    <row r="397" spans="1:24" x14ac:dyDescent="0.25">
      <c r="A397" s="871"/>
      <c r="B397" s="872"/>
      <c r="C397" s="92" t="s">
        <v>1588</v>
      </c>
      <c r="D397" s="92"/>
      <c r="E397" s="92"/>
      <c r="F397" s="274" t="s">
        <v>37</v>
      </c>
      <c r="G397" s="270"/>
      <c r="H397" s="270"/>
      <c r="I397" s="274">
        <v>20</v>
      </c>
      <c r="J397" s="270"/>
      <c r="K397" s="155">
        <f t="shared" si="35"/>
        <v>20</v>
      </c>
      <c r="L397" s="270"/>
      <c r="M397" s="270"/>
      <c r="N397" s="274"/>
      <c r="O397" s="270"/>
      <c r="P397" s="153">
        <f t="shared" si="36"/>
        <v>0</v>
      </c>
      <c r="Q397" s="154">
        <f t="shared" si="42"/>
        <v>20</v>
      </c>
      <c r="R397" s="274">
        <v>11.27</v>
      </c>
      <c r="S397" s="45">
        <f t="shared" si="41"/>
        <v>225.39999999999998</v>
      </c>
      <c r="T397" s="910"/>
      <c r="U397" s="49">
        <f t="shared" si="39"/>
        <v>0</v>
      </c>
      <c r="V397" s="913"/>
      <c r="W397" s="151">
        <f t="shared" si="40"/>
        <v>225.39999999999998</v>
      </c>
      <c r="X397" s="908"/>
    </row>
    <row r="398" spans="1:24" x14ac:dyDescent="0.25">
      <c r="A398" s="871"/>
      <c r="B398" s="872"/>
      <c r="C398" s="92" t="s">
        <v>1589</v>
      </c>
      <c r="D398" s="92"/>
      <c r="E398" s="92"/>
      <c r="F398" s="274" t="s">
        <v>37</v>
      </c>
      <c r="G398" s="270"/>
      <c r="H398" s="270"/>
      <c r="I398" s="274">
        <v>5</v>
      </c>
      <c r="J398" s="270"/>
      <c r="K398" s="155">
        <f t="shared" si="35"/>
        <v>5</v>
      </c>
      <c r="L398" s="270"/>
      <c r="M398" s="270"/>
      <c r="N398" s="274">
        <v>5</v>
      </c>
      <c r="O398" s="270"/>
      <c r="P398" s="153">
        <f t="shared" si="36"/>
        <v>5</v>
      </c>
      <c r="Q398" s="154">
        <f t="shared" si="42"/>
        <v>10</v>
      </c>
      <c r="R398" s="274">
        <v>154.5</v>
      </c>
      <c r="S398" s="45">
        <f t="shared" si="41"/>
        <v>772.5</v>
      </c>
      <c r="T398" s="910"/>
      <c r="U398" s="49">
        <f t="shared" si="39"/>
        <v>772.5</v>
      </c>
      <c r="V398" s="913"/>
      <c r="W398" s="151">
        <f t="shared" si="40"/>
        <v>1545</v>
      </c>
      <c r="X398" s="908"/>
    </row>
    <row r="399" spans="1:24" x14ac:dyDescent="0.25">
      <c r="A399" s="871"/>
      <c r="B399" s="872"/>
      <c r="C399" s="93" t="s">
        <v>1590</v>
      </c>
      <c r="D399" s="93"/>
      <c r="E399" s="93"/>
      <c r="F399" s="274" t="s">
        <v>37</v>
      </c>
      <c r="G399" s="270"/>
      <c r="H399" s="270"/>
      <c r="I399" s="274">
        <v>3</v>
      </c>
      <c r="J399" s="270"/>
      <c r="K399" s="155">
        <f t="shared" si="35"/>
        <v>3</v>
      </c>
      <c r="L399" s="270"/>
      <c r="M399" s="270"/>
      <c r="N399" s="274">
        <v>4</v>
      </c>
      <c r="O399" s="270"/>
      <c r="P399" s="153">
        <f t="shared" si="36"/>
        <v>4</v>
      </c>
      <c r="Q399" s="154">
        <f t="shared" si="42"/>
        <v>7</v>
      </c>
      <c r="R399" s="274">
        <v>230.4</v>
      </c>
      <c r="S399" s="45">
        <f t="shared" si="41"/>
        <v>691.2</v>
      </c>
      <c r="T399" s="910"/>
      <c r="U399" s="49">
        <f t="shared" si="39"/>
        <v>921.6</v>
      </c>
      <c r="V399" s="913"/>
      <c r="W399" s="151">
        <f t="shared" si="40"/>
        <v>1612.8000000000002</v>
      </c>
      <c r="X399" s="908"/>
    </row>
    <row r="400" spans="1:24" x14ac:dyDescent="0.25">
      <c r="A400" s="871"/>
      <c r="B400" s="872"/>
      <c r="C400" s="93" t="s">
        <v>1591</v>
      </c>
      <c r="D400" s="93"/>
      <c r="E400" s="93"/>
      <c r="F400" s="274" t="s">
        <v>37</v>
      </c>
      <c r="G400" s="270"/>
      <c r="H400" s="270"/>
      <c r="I400" s="274">
        <v>3</v>
      </c>
      <c r="J400" s="270"/>
      <c r="K400" s="155">
        <f t="shared" si="35"/>
        <v>3</v>
      </c>
      <c r="L400" s="270"/>
      <c r="M400" s="270"/>
      <c r="N400" s="274">
        <v>3</v>
      </c>
      <c r="O400" s="270"/>
      <c r="P400" s="153">
        <f t="shared" si="36"/>
        <v>3</v>
      </c>
      <c r="Q400" s="154">
        <f t="shared" si="42"/>
        <v>6</v>
      </c>
      <c r="R400" s="274">
        <v>41.67</v>
      </c>
      <c r="S400" s="45">
        <f t="shared" si="41"/>
        <v>125.01</v>
      </c>
      <c r="T400" s="910"/>
      <c r="U400" s="49">
        <f t="shared" ref="U400:U464" si="43">R400*P400</f>
        <v>125.01</v>
      </c>
      <c r="V400" s="913"/>
      <c r="W400" s="151">
        <f t="shared" si="40"/>
        <v>250.02</v>
      </c>
      <c r="X400" s="908"/>
    </row>
    <row r="401" spans="1:24" x14ac:dyDescent="0.25">
      <c r="A401" s="871"/>
      <c r="B401" s="872"/>
      <c r="C401" s="93" t="s">
        <v>495</v>
      </c>
      <c r="D401" s="93"/>
      <c r="E401" s="93"/>
      <c r="F401" s="274" t="s">
        <v>37</v>
      </c>
      <c r="G401" s="270"/>
      <c r="H401" s="270"/>
      <c r="I401" s="274">
        <v>32</v>
      </c>
      <c r="J401" s="270"/>
      <c r="K401" s="155">
        <f t="shared" si="35"/>
        <v>32</v>
      </c>
      <c r="L401" s="270"/>
      <c r="M401" s="270"/>
      <c r="N401" s="274">
        <v>32</v>
      </c>
      <c r="O401" s="270"/>
      <c r="P401" s="153">
        <f t="shared" si="36"/>
        <v>32</v>
      </c>
      <c r="Q401" s="154">
        <f t="shared" si="42"/>
        <v>64</v>
      </c>
      <c r="R401" s="274">
        <v>72.81</v>
      </c>
      <c r="S401" s="45">
        <f t="shared" si="41"/>
        <v>2329.92</v>
      </c>
      <c r="T401" s="910"/>
      <c r="U401" s="49">
        <f t="shared" si="43"/>
        <v>2329.92</v>
      </c>
      <c r="V401" s="913"/>
      <c r="W401" s="151">
        <f t="shared" ref="W401:W465" si="44">S401+U401</f>
        <v>4659.84</v>
      </c>
      <c r="X401" s="908"/>
    </row>
    <row r="402" spans="1:24" x14ac:dyDescent="0.25">
      <c r="A402" s="871"/>
      <c r="B402" s="872"/>
      <c r="C402" s="93" t="s">
        <v>1592</v>
      </c>
      <c r="D402" s="93"/>
      <c r="E402" s="93"/>
      <c r="F402" s="274" t="s">
        <v>37</v>
      </c>
      <c r="G402" s="270"/>
      <c r="H402" s="270"/>
      <c r="I402" s="274">
        <v>1</v>
      </c>
      <c r="J402" s="270"/>
      <c r="K402" s="155">
        <f t="shared" si="35"/>
        <v>1</v>
      </c>
      <c r="L402" s="270"/>
      <c r="M402" s="270"/>
      <c r="N402" s="274"/>
      <c r="O402" s="270"/>
      <c r="P402" s="153">
        <f t="shared" si="36"/>
        <v>0</v>
      </c>
      <c r="Q402" s="154">
        <f t="shared" si="42"/>
        <v>1</v>
      </c>
      <c r="R402" s="274">
        <v>72.81</v>
      </c>
      <c r="S402" s="45">
        <f t="shared" si="41"/>
        <v>72.81</v>
      </c>
      <c r="T402" s="910"/>
      <c r="U402" s="49">
        <f t="shared" si="43"/>
        <v>0</v>
      </c>
      <c r="V402" s="913"/>
      <c r="W402" s="151">
        <f t="shared" si="44"/>
        <v>72.81</v>
      </c>
      <c r="X402" s="908"/>
    </row>
    <row r="403" spans="1:24" x14ac:dyDescent="0.25">
      <c r="A403" s="871"/>
      <c r="B403" s="872"/>
      <c r="C403" s="93" t="s">
        <v>1593</v>
      </c>
      <c r="D403" s="93"/>
      <c r="E403" s="93"/>
      <c r="F403" s="274" t="s">
        <v>37</v>
      </c>
      <c r="G403" s="270"/>
      <c r="H403" s="270"/>
      <c r="I403" s="274">
        <v>1</v>
      </c>
      <c r="J403" s="270"/>
      <c r="K403" s="155">
        <f t="shared" si="35"/>
        <v>1</v>
      </c>
      <c r="L403" s="270"/>
      <c r="M403" s="270"/>
      <c r="N403" s="274"/>
      <c r="O403" s="270"/>
      <c r="P403" s="153">
        <f t="shared" si="36"/>
        <v>0</v>
      </c>
      <c r="Q403" s="154">
        <f t="shared" si="42"/>
        <v>1</v>
      </c>
      <c r="R403" s="274">
        <v>1399.2</v>
      </c>
      <c r="S403" s="45">
        <f t="shared" si="41"/>
        <v>1399.2</v>
      </c>
      <c r="T403" s="910"/>
      <c r="U403" s="49">
        <f t="shared" si="43"/>
        <v>0</v>
      </c>
      <c r="V403" s="913"/>
      <c r="W403" s="151">
        <f t="shared" si="44"/>
        <v>1399.2</v>
      </c>
      <c r="X403" s="908"/>
    </row>
    <row r="404" spans="1:24" x14ac:dyDescent="0.25">
      <c r="A404" s="871"/>
      <c r="B404" s="872"/>
      <c r="C404" s="93" t="s">
        <v>1594</v>
      </c>
      <c r="D404" s="93"/>
      <c r="E404" s="93"/>
      <c r="F404" s="274" t="s">
        <v>37</v>
      </c>
      <c r="G404" s="270"/>
      <c r="H404" s="270"/>
      <c r="I404" s="274">
        <v>1</v>
      </c>
      <c r="J404" s="270"/>
      <c r="K404" s="155">
        <f t="shared" si="35"/>
        <v>1</v>
      </c>
      <c r="L404" s="270"/>
      <c r="M404" s="270"/>
      <c r="N404" s="274"/>
      <c r="O404" s="270"/>
      <c r="P404" s="153">
        <f t="shared" si="36"/>
        <v>0</v>
      </c>
      <c r="Q404" s="154">
        <f t="shared" si="42"/>
        <v>1</v>
      </c>
      <c r="R404" s="274">
        <v>617.1</v>
      </c>
      <c r="S404" s="45">
        <f t="shared" si="41"/>
        <v>617.1</v>
      </c>
      <c r="T404" s="910"/>
      <c r="U404" s="49">
        <f t="shared" si="43"/>
        <v>0</v>
      </c>
      <c r="V404" s="913"/>
      <c r="W404" s="151">
        <f t="shared" si="44"/>
        <v>617.1</v>
      </c>
      <c r="X404" s="908"/>
    </row>
    <row r="405" spans="1:24" x14ac:dyDescent="0.25">
      <c r="A405" s="871"/>
      <c r="B405" s="872"/>
      <c r="C405" s="93" t="s">
        <v>1595</v>
      </c>
      <c r="D405" s="93"/>
      <c r="E405" s="93"/>
      <c r="F405" s="274" t="s">
        <v>37</v>
      </c>
      <c r="G405" s="270"/>
      <c r="H405" s="270"/>
      <c r="I405" s="274">
        <v>1</v>
      </c>
      <c r="J405" s="270"/>
      <c r="K405" s="155">
        <f t="shared" si="35"/>
        <v>1</v>
      </c>
      <c r="L405" s="270"/>
      <c r="M405" s="270"/>
      <c r="N405" s="274"/>
      <c r="O405" s="270"/>
      <c r="P405" s="153">
        <f t="shared" si="36"/>
        <v>0</v>
      </c>
      <c r="Q405" s="154">
        <f t="shared" si="42"/>
        <v>1</v>
      </c>
      <c r="R405" s="274">
        <v>742.94</v>
      </c>
      <c r="S405" s="45">
        <f t="shared" si="41"/>
        <v>742.94</v>
      </c>
      <c r="T405" s="910"/>
      <c r="U405" s="49">
        <f t="shared" si="43"/>
        <v>0</v>
      </c>
      <c r="V405" s="913"/>
      <c r="W405" s="151">
        <f t="shared" si="44"/>
        <v>742.94</v>
      </c>
      <c r="X405" s="908"/>
    </row>
    <row r="406" spans="1:24" x14ac:dyDescent="0.25">
      <c r="A406" s="871"/>
      <c r="B406" s="872"/>
      <c r="C406" s="93" t="s">
        <v>1596</v>
      </c>
      <c r="D406" s="93"/>
      <c r="E406" s="93"/>
      <c r="F406" s="274" t="s">
        <v>37</v>
      </c>
      <c r="G406" s="270"/>
      <c r="H406" s="270"/>
      <c r="I406" s="274">
        <v>1</v>
      </c>
      <c r="J406" s="270"/>
      <c r="K406" s="155">
        <f t="shared" si="35"/>
        <v>1</v>
      </c>
      <c r="L406" s="270"/>
      <c r="M406" s="270"/>
      <c r="N406" s="274"/>
      <c r="O406" s="270"/>
      <c r="P406" s="153">
        <f t="shared" si="36"/>
        <v>0</v>
      </c>
      <c r="Q406" s="154">
        <f t="shared" si="42"/>
        <v>1</v>
      </c>
      <c r="R406" s="274">
        <v>97.29</v>
      </c>
      <c r="S406" s="45">
        <f t="shared" si="41"/>
        <v>97.29</v>
      </c>
      <c r="T406" s="910"/>
      <c r="U406" s="49">
        <f t="shared" si="43"/>
        <v>0</v>
      </c>
      <c r="V406" s="913"/>
      <c r="W406" s="151">
        <f t="shared" si="44"/>
        <v>97.29</v>
      </c>
      <c r="X406" s="908"/>
    </row>
    <row r="407" spans="1:24" x14ac:dyDescent="0.25">
      <c r="A407" s="871"/>
      <c r="B407" s="872"/>
      <c r="C407" s="93" t="s">
        <v>1597</v>
      </c>
      <c r="D407" s="93"/>
      <c r="E407" s="93"/>
      <c r="F407" s="274" t="s">
        <v>37</v>
      </c>
      <c r="G407" s="270"/>
      <c r="H407" s="270"/>
      <c r="I407" s="274">
        <v>1</v>
      </c>
      <c r="J407" s="270"/>
      <c r="K407" s="155">
        <f t="shared" si="35"/>
        <v>1</v>
      </c>
      <c r="L407" s="270"/>
      <c r="M407" s="270"/>
      <c r="N407" s="274"/>
      <c r="O407" s="270"/>
      <c r="P407" s="153">
        <f t="shared" si="36"/>
        <v>0</v>
      </c>
      <c r="Q407" s="154">
        <f t="shared" si="42"/>
        <v>1</v>
      </c>
      <c r="R407" s="274">
        <v>400</v>
      </c>
      <c r="S407" s="45">
        <f t="shared" si="41"/>
        <v>400</v>
      </c>
      <c r="T407" s="910"/>
      <c r="U407" s="49">
        <f t="shared" si="43"/>
        <v>0</v>
      </c>
      <c r="V407" s="913"/>
      <c r="W407" s="151">
        <f t="shared" si="44"/>
        <v>400</v>
      </c>
      <c r="X407" s="908"/>
    </row>
    <row r="408" spans="1:24" x14ac:dyDescent="0.25">
      <c r="A408" s="871"/>
      <c r="B408" s="872"/>
      <c r="C408" s="93" t="s">
        <v>1598</v>
      </c>
      <c r="D408" s="93"/>
      <c r="E408" s="93"/>
      <c r="F408" s="274" t="s">
        <v>37</v>
      </c>
      <c r="G408" s="270"/>
      <c r="H408" s="270"/>
      <c r="I408" s="274"/>
      <c r="J408" s="270"/>
      <c r="K408" s="155">
        <f t="shared" si="35"/>
        <v>0</v>
      </c>
      <c r="L408" s="270"/>
      <c r="M408" s="270"/>
      <c r="N408" s="274">
        <v>1</v>
      </c>
      <c r="O408" s="270"/>
      <c r="P408" s="153">
        <f t="shared" si="36"/>
        <v>1</v>
      </c>
      <c r="Q408" s="154">
        <f t="shared" si="42"/>
        <v>1</v>
      </c>
      <c r="R408" s="274">
        <v>1370.28</v>
      </c>
      <c r="S408" s="45">
        <f t="shared" si="41"/>
        <v>0</v>
      </c>
      <c r="T408" s="910"/>
      <c r="U408" s="49">
        <f t="shared" si="43"/>
        <v>1370.28</v>
      </c>
      <c r="V408" s="913"/>
      <c r="W408" s="151">
        <f t="shared" si="44"/>
        <v>1370.28</v>
      </c>
      <c r="X408" s="908"/>
    </row>
    <row r="409" spans="1:24" x14ac:dyDescent="0.25">
      <c r="A409" s="871"/>
      <c r="B409" s="872"/>
      <c r="C409" s="92" t="s">
        <v>1599</v>
      </c>
      <c r="D409" s="92"/>
      <c r="E409" s="92"/>
      <c r="F409" s="274" t="s">
        <v>37</v>
      </c>
      <c r="G409" s="270"/>
      <c r="H409" s="270"/>
      <c r="I409" s="274">
        <v>1</v>
      </c>
      <c r="J409" s="270"/>
      <c r="K409" s="155">
        <f t="shared" si="35"/>
        <v>1</v>
      </c>
      <c r="L409" s="270"/>
      <c r="M409" s="270"/>
      <c r="N409" s="274">
        <v>1</v>
      </c>
      <c r="O409" s="270"/>
      <c r="P409" s="153">
        <f t="shared" si="36"/>
        <v>1</v>
      </c>
      <c r="Q409" s="154">
        <f t="shared" si="42"/>
        <v>2</v>
      </c>
      <c r="R409" s="274">
        <v>680</v>
      </c>
      <c r="S409" s="45">
        <f t="shared" si="41"/>
        <v>680</v>
      </c>
      <c r="T409" s="910"/>
      <c r="U409" s="49">
        <f t="shared" si="43"/>
        <v>680</v>
      </c>
      <c r="V409" s="913"/>
      <c r="W409" s="151">
        <f t="shared" si="44"/>
        <v>1360</v>
      </c>
      <c r="X409" s="908"/>
    </row>
    <row r="410" spans="1:24" x14ac:dyDescent="0.25">
      <c r="A410" s="871"/>
      <c r="B410" s="872"/>
      <c r="C410" s="93" t="s">
        <v>1600</v>
      </c>
      <c r="D410" s="93"/>
      <c r="E410" s="93"/>
      <c r="F410" s="274" t="s">
        <v>37</v>
      </c>
      <c r="G410" s="270"/>
      <c r="H410" s="270"/>
      <c r="I410" s="274">
        <v>1</v>
      </c>
      <c r="J410" s="270"/>
      <c r="K410" s="155">
        <f t="shared" si="35"/>
        <v>1</v>
      </c>
      <c r="L410" s="270"/>
      <c r="M410" s="270"/>
      <c r="N410" s="274"/>
      <c r="O410" s="270"/>
      <c r="P410" s="153">
        <f t="shared" si="36"/>
        <v>0</v>
      </c>
      <c r="Q410" s="154">
        <f t="shared" si="42"/>
        <v>1</v>
      </c>
      <c r="R410" s="274">
        <v>417.95</v>
      </c>
      <c r="S410" s="45">
        <f t="shared" si="41"/>
        <v>417.95</v>
      </c>
      <c r="T410" s="910"/>
      <c r="U410" s="49">
        <f t="shared" si="43"/>
        <v>0</v>
      </c>
      <c r="V410" s="913"/>
      <c r="W410" s="151">
        <f t="shared" si="44"/>
        <v>417.95</v>
      </c>
      <c r="X410" s="908"/>
    </row>
    <row r="411" spans="1:24" x14ac:dyDescent="0.25">
      <c r="A411" s="871"/>
      <c r="B411" s="872"/>
      <c r="C411" s="93" t="s">
        <v>1601</v>
      </c>
      <c r="D411" s="93"/>
      <c r="E411" s="93"/>
      <c r="F411" s="274" t="s">
        <v>37</v>
      </c>
      <c r="G411" s="270"/>
      <c r="H411" s="270"/>
      <c r="I411" s="274">
        <v>1</v>
      </c>
      <c r="J411" s="270"/>
      <c r="K411" s="155">
        <f t="shared" si="35"/>
        <v>1</v>
      </c>
      <c r="L411" s="270"/>
      <c r="M411" s="270"/>
      <c r="N411" s="274"/>
      <c r="O411" s="270"/>
      <c r="P411" s="153">
        <f t="shared" si="36"/>
        <v>0</v>
      </c>
      <c r="Q411" s="154">
        <f t="shared" si="42"/>
        <v>1</v>
      </c>
      <c r="R411" s="274">
        <v>995.83</v>
      </c>
      <c r="S411" s="45">
        <f t="shared" si="41"/>
        <v>995.83</v>
      </c>
      <c r="T411" s="910"/>
      <c r="U411" s="49">
        <f t="shared" si="43"/>
        <v>0</v>
      </c>
      <c r="V411" s="913"/>
      <c r="W411" s="151">
        <f t="shared" si="44"/>
        <v>995.83</v>
      </c>
      <c r="X411" s="908"/>
    </row>
    <row r="412" spans="1:24" x14ac:dyDescent="0.25">
      <c r="A412" s="871"/>
      <c r="B412" s="872"/>
      <c r="C412" s="93" t="s">
        <v>1602</v>
      </c>
      <c r="D412" s="93"/>
      <c r="E412" s="93"/>
      <c r="F412" s="274" t="s">
        <v>37</v>
      </c>
      <c r="G412" s="270"/>
      <c r="H412" s="270"/>
      <c r="I412" s="274">
        <v>1</v>
      </c>
      <c r="J412" s="270"/>
      <c r="K412" s="155">
        <f t="shared" si="35"/>
        <v>1</v>
      </c>
      <c r="L412" s="270"/>
      <c r="M412" s="270"/>
      <c r="N412" s="274"/>
      <c r="O412" s="270"/>
      <c r="P412" s="153">
        <f t="shared" si="36"/>
        <v>0</v>
      </c>
      <c r="Q412" s="154">
        <f t="shared" si="42"/>
        <v>1</v>
      </c>
      <c r="R412" s="274">
        <v>178.8</v>
      </c>
      <c r="S412" s="45">
        <f t="shared" si="41"/>
        <v>178.8</v>
      </c>
      <c r="T412" s="910"/>
      <c r="U412" s="49">
        <f t="shared" si="43"/>
        <v>0</v>
      </c>
      <c r="V412" s="913"/>
      <c r="W412" s="151">
        <f t="shared" si="44"/>
        <v>178.8</v>
      </c>
      <c r="X412" s="908"/>
    </row>
    <row r="413" spans="1:24" x14ac:dyDescent="0.25">
      <c r="A413" s="871"/>
      <c r="B413" s="872"/>
      <c r="C413" s="92" t="s">
        <v>1603</v>
      </c>
      <c r="D413" s="92"/>
      <c r="E413" s="92"/>
      <c r="F413" s="274" t="s">
        <v>37</v>
      </c>
      <c r="G413" s="270"/>
      <c r="H413" s="270"/>
      <c r="I413" s="274">
        <v>1</v>
      </c>
      <c r="J413" s="270"/>
      <c r="K413" s="155">
        <f t="shared" si="35"/>
        <v>1</v>
      </c>
      <c r="L413" s="270"/>
      <c r="M413" s="270"/>
      <c r="N413" s="274"/>
      <c r="O413" s="270"/>
      <c r="P413" s="153">
        <f t="shared" si="36"/>
        <v>0</v>
      </c>
      <c r="Q413" s="154">
        <f t="shared" si="42"/>
        <v>1</v>
      </c>
      <c r="R413" s="274">
        <v>868.78</v>
      </c>
      <c r="S413" s="45">
        <f t="shared" si="41"/>
        <v>868.78</v>
      </c>
      <c r="T413" s="910"/>
      <c r="U413" s="49">
        <f t="shared" si="43"/>
        <v>0</v>
      </c>
      <c r="V413" s="913"/>
      <c r="W413" s="151">
        <f t="shared" si="44"/>
        <v>868.78</v>
      </c>
      <c r="X413" s="908"/>
    </row>
    <row r="414" spans="1:24" x14ac:dyDescent="0.25">
      <c r="A414" s="871"/>
      <c r="B414" s="872"/>
      <c r="C414" s="92" t="s">
        <v>1604</v>
      </c>
      <c r="D414" s="92"/>
      <c r="E414" s="92"/>
      <c r="F414" s="274" t="s">
        <v>37</v>
      </c>
      <c r="G414" s="270"/>
      <c r="H414" s="270"/>
      <c r="I414" s="274">
        <v>1</v>
      </c>
      <c r="J414" s="270"/>
      <c r="K414" s="155">
        <f t="shared" si="35"/>
        <v>1</v>
      </c>
      <c r="L414" s="270"/>
      <c r="M414" s="270"/>
      <c r="N414" s="274">
        <v>1</v>
      </c>
      <c r="O414" s="270"/>
      <c r="P414" s="153">
        <f t="shared" si="36"/>
        <v>1</v>
      </c>
      <c r="Q414" s="154">
        <f t="shared" si="42"/>
        <v>2</v>
      </c>
      <c r="R414" s="42">
        <v>351</v>
      </c>
      <c r="S414" s="45">
        <f t="shared" si="41"/>
        <v>351</v>
      </c>
      <c r="T414" s="910"/>
      <c r="U414" s="49">
        <f t="shared" si="43"/>
        <v>351</v>
      </c>
      <c r="V414" s="913"/>
      <c r="W414" s="151">
        <f t="shared" si="44"/>
        <v>702</v>
      </c>
      <c r="X414" s="908"/>
    </row>
    <row r="415" spans="1:24" x14ac:dyDescent="0.25">
      <c r="A415" s="871"/>
      <c r="B415" s="872"/>
      <c r="C415" s="92" t="s">
        <v>1605</v>
      </c>
      <c r="D415" s="92"/>
      <c r="E415" s="92"/>
      <c r="F415" s="274" t="s">
        <v>37</v>
      </c>
      <c r="G415" s="270"/>
      <c r="H415" s="270"/>
      <c r="I415" s="274">
        <v>1</v>
      </c>
      <c r="J415" s="270"/>
      <c r="K415" s="155">
        <f t="shared" si="35"/>
        <v>1</v>
      </c>
      <c r="L415" s="270"/>
      <c r="M415" s="270"/>
      <c r="N415" s="274"/>
      <c r="O415" s="270"/>
      <c r="P415" s="153">
        <f t="shared" si="36"/>
        <v>0</v>
      </c>
      <c r="Q415" s="154">
        <f t="shared" si="42"/>
        <v>1</v>
      </c>
      <c r="R415" s="42">
        <v>77</v>
      </c>
      <c r="S415" s="45">
        <f t="shared" si="41"/>
        <v>77</v>
      </c>
      <c r="T415" s="911"/>
      <c r="U415" s="49">
        <f t="shared" si="43"/>
        <v>0</v>
      </c>
      <c r="V415" s="914"/>
      <c r="W415" s="151">
        <f t="shared" si="44"/>
        <v>77</v>
      </c>
      <c r="X415" s="908"/>
    </row>
    <row r="416" spans="1:24" ht="17.25" customHeight="1" x14ac:dyDescent="0.25">
      <c r="A416" s="871">
        <v>25</v>
      </c>
      <c r="B416" s="872" t="s">
        <v>892</v>
      </c>
      <c r="C416" s="97" t="s">
        <v>165</v>
      </c>
      <c r="D416" s="163"/>
      <c r="E416" s="97"/>
      <c r="F416" s="270" t="s">
        <v>37</v>
      </c>
      <c r="G416" s="121">
        <v>16</v>
      </c>
      <c r="H416" s="270">
        <v>4</v>
      </c>
      <c r="I416" s="87"/>
      <c r="J416" s="270"/>
      <c r="K416" s="155">
        <f t="shared" si="35"/>
        <v>20</v>
      </c>
      <c r="L416" s="270"/>
      <c r="M416" s="270">
        <v>16</v>
      </c>
      <c r="N416" s="270"/>
      <c r="O416" s="270"/>
      <c r="P416" s="153">
        <f t="shared" si="36"/>
        <v>16</v>
      </c>
      <c r="Q416" s="154">
        <f t="shared" si="42"/>
        <v>36</v>
      </c>
      <c r="R416" s="270">
        <v>46.54</v>
      </c>
      <c r="S416" s="45">
        <f t="shared" si="41"/>
        <v>930.8</v>
      </c>
      <c r="T416" s="909">
        <f>SUM(S416:S422)</f>
        <v>7045.42</v>
      </c>
      <c r="U416" s="49">
        <f t="shared" si="43"/>
        <v>744.64</v>
      </c>
      <c r="V416" s="912">
        <f>SUM(U416:U422)</f>
        <v>1489.28</v>
      </c>
      <c r="W416" s="151">
        <f t="shared" si="44"/>
        <v>1675.44</v>
      </c>
      <c r="X416" s="908">
        <f>SUM(W416:W422)</f>
        <v>8534.7000000000007</v>
      </c>
    </row>
    <row r="417" spans="1:24" x14ac:dyDescent="0.25">
      <c r="A417" s="871"/>
      <c r="B417" s="872"/>
      <c r="C417" s="97" t="s">
        <v>164</v>
      </c>
      <c r="D417" s="163"/>
      <c r="E417" s="97"/>
      <c r="F417" s="270" t="s">
        <v>37</v>
      </c>
      <c r="G417" s="119">
        <v>48</v>
      </c>
      <c r="H417" s="270">
        <v>4</v>
      </c>
      <c r="I417" s="119">
        <v>1</v>
      </c>
      <c r="J417" s="270"/>
      <c r="K417" s="155">
        <f t="shared" si="35"/>
        <v>53</v>
      </c>
      <c r="L417" s="270"/>
      <c r="M417" s="270">
        <v>16</v>
      </c>
      <c r="N417" s="270"/>
      <c r="O417" s="270"/>
      <c r="P417" s="153">
        <f t="shared" si="36"/>
        <v>16</v>
      </c>
      <c r="Q417" s="154">
        <f t="shared" si="42"/>
        <v>69</v>
      </c>
      <c r="R417" s="270">
        <v>46.54</v>
      </c>
      <c r="S417" s="45">
        <f t="shared" si="41"/>
        <v>2466.62</v>
      </c>
      <c r="T417" s="910"/>
      <c r="U417" s="49">
        <f t="shared" si="43"/>
        <v>744.64</v>
      </c>
      <c r="V417" s="913"/>
      <c r="W417" s="151">
        <f t="shared" si="44"/>
        <v>3211.2599999999998</v>
      </c>
      <c r="X417" s="908"/>
    </row>
    <row r="418" spans="1:24" x14ac:dyDescent="0.25">
      <c r="A418" s="871"/>
      <c r="B418" s="872"/>
      <c r="C418" s="97" t="s">
        <v>346</v>
      </c>
      <c r="D418" s="163"/>
      <c r="E418" s="97"/>
      <c r="F418" s="270" t="s">
        <v>37</v>
      </c>
      <c r="G418" s="270"/>
      <c r="H418" s="270"/>
      <c r="I418" s="119">
        <v>0</v>
      </c>
      <c r="J418" s="270"/>
      <c r="K418" s="155">
        <f t="shared" si="35"/>
        <v>0</v>
      </c>
      <c r="L418" s="270"/>
      <c r="M418" s="270"/>
      <c r="N418" s="270"/>
      <c r="O418" s="270"/>
      <c r="P418" s="153">
        <f t="shared" si="36"/>
        <v>0</v>
      </c>
      <c r="Q418" s="154">
        <f t="shared" si="42"/>
        <v>0</v>
      </c>
      <c r="R418" s="270">
        <v>205.13</v>
      </c>
      <c r="S418" s="45">
        <f t="shared" si="41"/>
        <v>0</v>
      </c>
      <c r="T418" s="910"/>
      <c r="U418" s="49">
        <f t="shared" si="43"/>
        <v>0</v>
      </c>
      <c r="V418" s="913"/>
      <c r="W418" s="151">
        <f t="shared" si="44"/>
        <v>0</v>
      </c>
      <c r="X418" s="908"/>
    </row>
    <row r="419" spans="1:24" x14ac:dyDescent="0.25">
      <c r="A419" s="871"/>
      <c r="B419" s="872"/>
      <c r="C419" s="97" t="s">
        <v>1888</v>
      </c>
      <c r="D419" s="163"/>
      <c r="E419" s="97"/>
      <c r="F419" s="270" t="s">
        <v>37</v>
      </c>
      <c r="G419" s="119"/>
      <c r="H419" s="270"/>
      <c r="I419" s="119">
        <v>0</v>
      </c>
      <c r="J419" s="270"/>
      <c r="K419" s="155">
        <f t="shared" si="35"/>
        <v>0</v>
      </c>
      <c r="L419" s="270"/>
      <c r="M419" s="270"/>
      <c r="N419" s="270"/>
      <c r="O419" s="270"/>
      <c r="P419" s="153">
        <f t="shared" si="36"/>
        <v>0</v>
      </c>
      <c r="Q419" s="154">
        <f t="shared" si="42"/>
        <v>0</v>
      </c>
      <c r="R419" s="270">
        <v>198.96</v>
      </c>
      <c r="S419" s="45">
        <f t="shared" si="41"/>
        <v>0</v>
      </c>
      <c r="T419" s="910"/>
      <c r="U419" s="49">
        <f t="shared" si="43"/>
        <v>0</v>
      </c>
      <c r="V419" s="913"/>
      <c r="W419" s="151">
        <f t="shared" si="44"/>
        <v>0</v>
      </c>
      <c r="X419" s="908"/>
    </row>
    <row r="420" spans="1:24" ht="45" x14ac:dyDescent="0.25">
      <c r="A420" s="871"/>
      <c r="B420" s="872"/>
      <c r="C420" s="97" t="s">
        <v>347</v>
      </c>
      <c r="D420" s="160" t="s">
        <v>2007</v>
      </c>
      <c r="E420" s="97" t="s">
        <v>2034</v>
      </c>
      <c r="F420" s="270" t="s">
        <v>37</v>
      </c>
      <c r="G420" s="119">
        <v>32</v>
      </c>
      <c r="H420" s="270"/>
      <c r="I420" s="119">
        <v>0</v>
      </c>
      <c r="J420" s="270"/>
      <c r="K420" s="155">
        <f t="shared" si="35"/>
        <v>32</v>
      </c>
      <c r="L420" s="270"/>
      <c r="M420" s="270"/>
      <c r="N420" s="270"/>
      <c r="O420" s="270"/>
      <c r="P420" s="153">
        <f t="shared" si="36"/>
        <v>0</v>
      </c>
      <c r="Q420" s="154">
        <f t="shared" si="42"/>
        <v>32</v>
      </c>
      <c r="R420" s="270">
        <v>38</v>
      </c>
      <c r="S420" s="45">
        <f t="shared" si="41"/>
        <v>1216</v>
      </c>
      <c r="T420" s="910"/>
      <c r="U420" s="49">
        <f t="shared" si="43"/>
        <v>0</v>
      </c>
      <c r="V420" s="913"/>
      <c r="W420" s="151">
        <f t="shared" si="44"/>
        <v>1216</v>
      </c>
      <c r="X420" s="908"/>
    </row>
    <row r="421" spans="1:24" ht="45" x14ac:dyDescent="0.25">
      <c r="A421" s="871"/>
      <c r="B421" s="872"/>
      <c r="C421" s="97" t="s">
        <v>348</v>
      </c>
      <c r="D421" s="160" t="s">
        <v>2007</v>
      </c>
      <c r="E421" s="97" t="s">
        <v>2034</v>
      </c>
      <c r="F421" s="270" t="s">
        <v>37</v>
      </c>
      <c r="G421" s="119">
        <v>32</v>
      </c>
      <c r="H421" s="270"/>
      <c r="I421" s="119">
        <v>0</v>
      </c>
      <c r="J421" s="270"/>
      <c r="K421" s="155">
        <f t="shared" si="35"/>
        <v>32</v>
      </c>
      <c r="L421" s="270"/>
      <c r="M421" s="270"/>
      <c r="N421" s="270"/>
      <c r="O421" s="270"/>
      <c r="P421" s="153">
        <f t="shared" si="36"/>
        <v>0</v>
      </c>
      <c r="Q421" s="154">
        <f t="shared" si="42"/>
        <v>32</v>
      </c>
      <c r="R421" s="270">
        <v>38</v>
      </c>
      <c r="S421" s="45">
        <f t="shared" si="41"/>
        <v>1216</v>
      </c>
      <c r="T421" s="910"/>
      <c r="U421" s="49">
        <f t="shared" si="43"/>
        <v>0</v>
      </c>
      <c r="V421" s="913"/>
      <c r="W421" s="151">
        <f t="shared" si="44"/>
        <v>1216</v>
      </c>
      <c r="X421" s="908"/>
    </row>
    <row r="422" spans="1:24" ht="45" x14ac:dyDescent="0.25">
      <c r="A422" s="871"/>
      <c r="B422" s="872"/>
      <c r="C422" s="97" t="s">
        <v>349</v>
      </c>
      <c r="D422" s="160" t="s">
        <v>2007</v>
      </c>
      <c r="E422" s="97" t="s">
        <v>2034</v>
      </c>
      <c r="F422" s="270" t="s">
        <v>37</v>
      </c>
      <c r="G422" s="119">
        <v>32</v>
      </c>
      <c r="H422" s="270"/>
      <c r="I422" s="125"/>
      <c r="J422" s="270"/>
      <c r="K422" s="155">
        <f t="shared" si="35"/>
        <v>32</v>
      </c>
      <c r="L422" s="270"/>
      <c r="M422" s="270"/>
      <c r="N422" s="270"/>
      <c r="O422" s="270"/>
      <c r="P422" s="153">
        <f t="shared" si="36"/>
        <v>0</v>
      </c>
      <c r="Q422" s="154">
        <f t="shared" si="42"/>
        <v>32</v>
      </c>
      <c r="R422" s="270">
        <v>38</v>
      </c>
      <c r="S422" s="45">
        <f t="shared" si="41"/>
        <v>1216</v>
      </c>
      <c r="T422" s="911"/>
      <c r="U422" s="49">
        <f t="shared" si="43"/>
        <v>0</v>
      </c>
      <c r="V422" s="914"/>
      <c r="W422" s="151">
        <f t="shared" si="44"/>
        <v>1216</v>
      </c>
      <c r="X422" s="908"/>
    </row>
    <row r="423" spans="1:24" ht="30" x14ac:dyDescent="0.25">
      <c r="A423" s="925">
        <v>26</v>
      </c>
      <c r="B423" s="926" t="s">
        <v>1606</v>
      </c>
      <c r="C423" s="92" t="s">
        <v>245</v>
      </c>
      <c r="D423" s="157" t="s">
        <v>2040</v>
      </c>
      <c r="E423" s="164" t="s">
        <v>2041</v>
      </c>
      <c r="F423" s="270" t="s">
        <v>37</v>
      </c>
      <c r="G423" s="119">
        <v>150</v>
      </c>
      <c r="H423" s="270"/>
      <c r="I423" s="125"/>
      <c r="J423" s="270"/>
      <c r="K423" s="155">
        <f t="shared" si="35"/>
        <v>150</v>
      </c>
      <c r="L423" s="270"/>
      <c r="M423" s="270"/>
      <c r="N423" s="270"/>
      <c r="O423" s="270"/>
      <c r="P423" s="153">
        <f t="shared" si="36"/>
        <v>0</v>
      </c>
      <c r="Q423" s="154">
        <f t="shared" si="42"/>
        <v>150</v>
      </c>
      <c r="R423" s="270">
        <v>12.19</v>
      </c>
      <c r="S423" s="45">
        <f t="shared" si="41"/>
        <v>1828.5</v>
      </c>
      <c r="T423" s="909">
        <f>SUM(S423:S434)</f>
        <v>11059.500000000002</v>
      </c>
      <c r="U423" s="49">
        <f t="shared" si="43"/>
        <v>0</v>
      </c>
      <c r="V423" s="912">
        <f>SUM(U423:U434)</f>
        <v>0</v>
      </c>
      <c r="W423" s="151">
        <f t="shared" si="44"/>
        <v>1828.5</v>
      </c>
      <c r="X423" s="908">
        <f>SUM(W423:W434)</f>
        <v>11059.500000000002</v>
      </c>
    </row>
    <row r="424" spans="1:24" ht="30" x14ac:dyDescent="0.25">
      <c r="A424" s="925"/>
      <c r="B424" s="926"/>
      <c r="C424" s="92" t="s">
        <v>244</v>
      </c>
      <c r="D424" s="157" t="s">
        <v>2038</v>
      </c>
      <c r="E424" s="92" t="s">
        <v>2039</v>
      </c>
      <c r="F424" s="270" t="s">
        <v>37</v>
      </c>
      <c r="G424" s="270">
        <v>50</v>
      </c>
      <c r="H424" s="270"/>
      <c r="I424" s="125"/>
      <c r="J424" s="270"/>
      <c r="K424" s="155">
        <f t="shared" si="35"/>
        <v>50</v>
      </c>
      <c r="L424" s="270"/>
      <c r="M424" s="270"/>
      <c r="N424" s="270"/>
      <c r="O424" s="270"/>
      <c r="P424" s="153">
        <f t="shared" si="36"/>
        <v>0</v>
      </c>
      <c r="Q424" s="154">
        <f t="shared" si="42"/>
        <v>50</v>
      </c>
      <c r="R424" s="270">
        <v>1.56</v>
      </c>
      <c r="S424" s="45">
        <f t="shared" si="41"/>
        <v>78</v>
      </c>
      <c r="T424" s="910"/>
      <c r="U424" s="49">
        <f t="shared" si="43"/>
        <v>0</v>
      </c>
      <c r="V424" s="913"/>
      <c r="W424" s="151">
        <f t="shared" si="44"/>
        <v>78</v>
      </c>
      <c r="X424" s="908"/>
    </row>
    <row r="425" spans="1:24" ht="30" x14ac:dyDescent="0.25">
      <c r="A425" s="925"/>
      <c r="B425" s="926"/>
      <c r="C425" s="92" t="s">
        <v>246</v>
      </c>
      <c r="D425" s="157" t="s">
        <v>2040</v>
      </c>
      <c r="E425" s="164" t="s">
        <v>2041</v>
      </c>
      <c r="F425" s="270" t="s">
        <v>37</v>
      </c>
      <c r="G425" s="119">
        <v>80</v>
      </c>
      <c r="H425" s="270"/>
      <c r="I425" s="125"/>
      <c r="J425" s="270"/>
      <c r="K425" s="155">
        <f t="shared" si="35"/>
        <v>80</v>
      </c>
      <c r="L425" s="270"/>
      <c r="M425" s="270"/>
      <c r="N425" s="270"/>
      <c r="O425" s="270"/>
      <c r="P425" s="153">
        <f t="shared" si="36"/>
        <v>0</v>
      </c>
      <c r="Q425" s="154">
        <f t="shared" si="42"/>
        <v>80</v>
      </c>
      <c r="R425" s="270">
        <v>7.18</v>
      </c>
      <c r="S425" s="45">
        <f t="shared" si="41"/>
        <v>574.4</v>
      </c>
      <c r="T425" s="910"/>
      <c r="U425" s="49">
        <f t="shared" si="43"/>
        <v>0</v>
      </c>
      <c r="V425" s="913"/>
      <c r="W425" s="151">
        <f t="shared" si="44"/>
        <v>574.4</v>
      </c>
      <c r="X425" s="908"/>
    </row>
    <row r="426" spans="1:24" ht="30" x14ac:dyDescent="0.25">
      <c r="A426" s="925"/>
      <c r="B426" s="926"/>
      <c r="C426" s="92" t="s">
        <v>247</v>
      </c>
      <c r="D426" s="157" t="s">
        <v>2040</v>
      </c>
      <c r="E426" s="164" t="s">
        <v>2041</v>
      </c>
      <c r="F426" s="270" t="s">
        <v>37</v>
      </c>
      <c r="G426" s="119">
        <v>10</v>
      </c>
      <c r="H426" s="270"/>
      <c r="I426" s="125">
        <v>2</v>
      </c>
      <c r="J426" s="270"/>
      <c r="K426" s="155">
        <f t="shared" si="35"/>
        <v>12</v>
      </c>
      <c r="L426" s="270"/>
      <c r="M426" s="270"/>
      <c r="N426" s="270"/>
      <c r="O426" s="270"/>
      <c r="P426" s="153">
        <f t="shared" si="36"/>
        <v>0</v>
      </c>
      <c r="Q426" s="154">
        <f t="shared" si="42"/>
        <v>12</v>
      </c>
      <c r="R426" s="270">
        <v>48.58</v>
      </c>
      <c r="S426" s="45">
        <f t="shared" si="41"/>
        <v>582.96</v>
      </c>
      <c r="T426" s="910"/>
      <c r="U426" s="49">
        <f t="shared" si="43"/>
        <v>0</v>
      </c>
      <c r="V426" s="913"/>
      <c r="W426" s="151">
        <f t="shared" si="44"/>
        <v>582.96</v>
      </c>
      <c r="X426" s="908"/>
    </row>
    <row r="427" spans="1:24" ht="30" x14ac:dyDescent="0.25">
      <c r="A427" s="925"/>
      <c r="B427" s="926"/>
      <c r="C427" s="92" t="s">
        <v>248</v>
      </c>
      <c r="D427" s="157" t="s">
        <v>2040</v>
      </c>
      <c r="E427" s="164" t="s">
        <v>2041</v>
      </c>
      <c r="F427" s="270" t="s">
        <v>37</v>
      </c>
      <c r="G427" s="119">
        <v>200</v>
      </c>
      <c r="H427" s="270"/>
      <c r="I427" s="125"/>
      <c r="J427" s="270"/>
      <c r="K427" s="155">
        <f t="shared" si="35"/>
        <v>200</v>
      </c>
      <c r="L427" s="270"/>
      <c r="M427" s="270"/>
      <c r="N427" s="270"/>
      <c r="O427" s="270"/>
      <c r="P427" s="153">
        <f t="shared" si="36"/>
        <v>0</v>
      </c>
      <c r="Q427" s="154">
        <f t="shared" si="42"/>
        <v>200</v>
      </c>
      <c r="R427" s="270">
        <v>10.62</v>
      </c>
      <c r="S427" s="45">
        <f t="shared" si="41"/>
        <v>2124</v>
      </c>
      <c r="T427" s="910"/>
      <c r="U427" s="49">
        <f t="shared" si="43"/>
        <v>0</v>
      </c>
      <c r="V427" s="913"/>
      <c r="W427" s="151">
        <f t="shared" si="44"/>
        <v>2124</v>
      </c>
      <c r="X427" s="908"/>
    </row>
    <row r="428" spans="1:24" ht="30" x14ac:dyDescent="0.25">
      <c r="A428" s="925"/>
      <c r="B428" s="926"/>
      <c r="C428" s="92" t="s">
        <v>249</v>
      </c>
      <c r="D428" s="157" t="s">
        <v>2040</v>
      </c>
      <c r="E428" s="164" t="s">
        <v>2041</v>
      </c>
      <c r="F428" s="270" t="s">
        <v>37</v>
      </c>
      <c r="G428" s="119">
        <v>160</v>
      </c>
      <c r="H428" s="270"/>
      <c r="I428" s="126">
        <v>60</v>
      </c>
      <c r="J428" s="270"/>
      <c r="K428" s="155">
        <f t="shared" si="35"/>
        <v>220</v>
      </c>
      <c r="L428" s="270"/>
      <c r="M428" s="270"/>
      <c r="N428" s="270"/>
      <c r="O428" s="270"/>
      <c r="P428" s="153">
        <f t="shared" si="36"/>
        <v>0</v>
      </c>
      <c r="Q428" s="154">
        <f t="shared" si="42"/>
        <v>220</v>
      </c>
      <c r="R428" s="270">
        <v>13.85</v>
      </c>
      <c r="S428" s="45">
        <f t="shared" si="41"/>
        <v>3047</v>
      </c>
      <c r="T428" s="910"/>
      <c r="U428" s="49">
        <f t="shared" si="43"/>
        <v>0</v>
      </c>
      <c r="V428" s="913"/>
      <c r="W428" s="151">
        <f t="shared" si="44"/>
        <v>3047</v>
      </c>
      <c r="X428" s="908"/>
    </row>
    <row r="429" spans="1:24" ht="30" x14ac:dyDescent="0.25">
      <c r="A429" s="925"/>
      <c r="B429" s="926"/>
      <c r="C429" s="92" t="s">
        <v>250</v>
      </c>
      <c r="D429" s="157" t="s">
        <v>2040</v>
      </c>
      <c r="E429" s="164" t="s">
        <v>2041</v>
      </c>
      <c r="F429" s="270" t="s">
        <v>37</v>
      </c>
      <c r="G429" s="119">
        <v>120</v>
      </c>
      <c r="H429" s="270"/>
      <c r="I429" s="125"/>
      <c r="J429" s="270"/>
      <c r="K429" s="155">
        <f t="shared" si="35"/>
        <v>120</v>
      </c>
      <c r="L429" s="270"/>
      <c r="M429" s="270"/>
      <c r="N429" s="270"/>
      <c r="O429" s="270"/>
      <c r="P429" s="153">
        <f t="shared" si="36"/>
        <v>0</v>
      </c>
      <c r="Q429" s="154">
        <f t="shared" si="42"/>
        <v>120</v>
      </c>
      <c r="R429" s="270">
        <v>6.06</v>
      </c>
      <c r="S429" s="45">
        <f t="shared" si="41"/>
        <v>727.19999999999993</v>
      </c>
      <c r="T429" s="910"/>
      <c r="U429" s="49">
        <f t="shared" si="43"/>
        <v>0</v>
      </c>
      <c r="V429" s="913"/>
      <c r="W429" s="151">
        <f t="shared" si="44"/>
        <v>727.19999999999993</v>
      </c>
      <c r="X429" s="908"/>
    </row>
    <row r="430" spans="1:24" ht="30" x14ac:dyDescent="0.25">
      <c r="A430" s="925"/>
      <c r="B430" s="926"/>
      <c r="C430" s="92" t="s">
        <v>251</v>
      </c>
      <c r="D430" s="157" t="s">
        <v>2040</v>
      </c>
      <c r="E430" s="164" t="s">
        <v>2041</v>
      </c>
      <c r="F430" s="270" t="s">
        <v>37</v>
      </c>
      <c r="G430" s="270"/>
      <c r="H430" s="270"/>
      <c r="I430" s="125">
        <v>8</v>
      </c>
      <c r="J430" s="270"/>
      <c r="K430" s="155">
        <f t="shared" si="35"/>
        <v>8</v>
      </c>
      <c r="L430" s="270"/>
      <c r="M430" s="270"/>
      <c r="N430" s="270"/>
      <c r="O430" s="270"/>
      <c r="P430" s="153">
        <f t="shared" si="36"/>
        <v>0</v>
      </c>
      <c r="Q430" s="154">
        <f t="shared" si="42"/>
        <v>8</v>
      </c>
      <c r="R430" s="270">
        <v>61.68</v>
      </c>
      <c r="S430" s="45">
        <f t="shared" si="41"/>
        <v>493.44</v>
      </c>
      <c r="T430" s="910"/>
      <c r="U430" s="49">
        <f t="shared" si="43"/>
        <v>0</v>
      </c>
      <c r="V430" s="913"/>
      <c r="W430" s="151">
        <f t="shared" si="44"/>
        <v>493.44</v>
      </c>
      <c r="X430" s="908"/>
    </row>
    <row r="431" spans="1:24" ht="30" x14ac:dyDescent="0.25">
      <c r="A431" s="925"/>
      <c r="B431" s="926"/>
      <c r="C431" s="92" t="s">
        <v>252</v>
      </c>
      <c r="D431" s="157" t="s">
        <v>2040</v>
      </c>
      <c r="E431" s="164" t="s">
        <v>2041</v>
      </c>
      <c r="F431" s="270" t="s">
        <v>37</v>
      </c>
      <c r="G431" s="270"/>
      <c r="H431" s="270"/>
      <c r="I431" s="126">
        <v>100</v>
      </c>
      <c r="J431" s="270"/>
      <c r="K431" s="155">
        <f t="shared" si="35"/>
        <v>100</v>
      </c>
      <c r="L431" s="270"/>
      <c r="M431" s="270"/>
      <c r="N431" s="270"/>
      <c r="O431" s="270"/>
      <c r="P431" s="153">
        <f t="shared" si="36"/>
        <v>0</v>
      </c>
      <c r="Q431" s="154">
        <f t="shared" si="42"/>
        <v>100</v>
      </c>
      <c r="R431" s="270">
        <v>14.04</v>
      </c>
      <c r="S431" s="45">
        <f t="shared" si="41"/>
        <v>1404</v>
      </c>
      <c r="T431" s="910"/>
      <c r="U431" s="49">
        <f t="shared" si="43"/>
        <v>0</v>
      </c>
      <c r="V431" s="913"/>
      <c r="W431" s="151">
        <f t="shared" si="44"/>
        <v>1404</v>
      </c>
      <c r="X431" s="908"/>
    </row>
    <row r="432" spans="1:24" ht="30" x14ac:dyDescent="0.25">
      <c r="A432" s="925"/>
      <c r="B432" s="926"/>
      <c r="C432" s="92" t="s">
        <v>253</v>
      </c>
      <c r="D432" s="157" t="s">
        <v>2040</v>
      </c>
      <c r="E432" s="164" t="s">
        <v>2041</v>
      </c>
      <c r="F432" s="270" t="s">
        <v>37</v>
      </c>
      <c r="G432" s="270"/>
      <c r="H432" s="270"/>
      <c r="I432" s="125"/>
      <c r="J432" s="270"/>
      <c r="K432" s="155">
        <f t="shared" si="35"/>
        <v>0</v>
      </c>
      <c r="L432" s="270"/>
      <c r="M432" s="270"/>
      <c r="N432" s="270"/>
      <c r="O432" s="270"/>
      <c r="P432" s="153">
        <f t="shared" si="36"/>
        <v>0</v>
      </c>
      <c r="Q432" s="154">
        <f t="shared" si="42"/>
        <v>0</v>
      </c>
      <c r="R432" s="270">
        <v>6.21</v>
      </c>
      <c r="S432" s="45">
        <f t="shared" si="41"/>
        <v>0</v>
      </c>
      <c r="T432" s="910"/>
      <c r="U432" s="49">
        <f t="shared" si="43"/>
        <v>0</v>
      </c>
      <c r="V432" s="913"/>
      <c r="W432" s="151">
        <f t="shared" si="44"/>
        <v>0</v>
      </c>
      <c r="X432" s="908"/>
    </row>
    <row r="433" spans="1:24" ht="30" x14ac:dyDescent="0.25">
      <c r="A433" s="925"/>
      <c r="B433" s="926"/>
      <c r="C433" s="92" t="s">
        <v>254</v>
      </c>
      <c r="D433" s="157" t="s">
        <v>2040</v>
      </c>
      <c r="E433" s="164" t="s">
        <v>2041</v>
      </c>
      <c r="F433" s="270" t="s">
        <v>37</v>
      </c>
      <c r="G433" s="270"/>
      <c r="H433" s="270"/>
      <c r="I433" s="125"/>
      <c r="J433" s="270"/>
      <c r="K433" s="155">
        <f t="shared" si="35"/>
        <v>0</v>
      </c>
      <c r="L433" s="270"/>
      <c r="M433" s="270"/>
      <c r="N433" s="270"/>
      <c r="O433" s="270"/>
      <c r="P433" s="153">
        <f t="shared" si="36"/>
        <v>0</v>
      </c>
      <c r="Q433" s="154">
        <f t="shared" si="42"/>
        <v>0</v>
      </c>
      <c r="R433" s="270">
        <v>7.74</v>
      </c>
      <c r="S433" s="45">
        <f t="shared" si="41"/>
        <v>0</v>
      </c>
      <c r="T433" s="910"/>
      <c r="U433" s="49">
        <f t="shared" si="43"/>
        <v>0</v>
      </c>
      <c r="V433" s="913"/>
      <c r="W433" s="151">
        <f t="shared" si="44"/>
        <v>0</v>
      </c>
      <c r="X433" s="908"/>
    </row>
    <row r="434" spans="1:24" ht="30" x14ac:dyDescent="0.25">
      <c r="A434" s="925"/>
      <c r="B434" s="926"/>
      <c r="C434" s="92" t="s">
        <v>278</v>
      </c>
      <c r="D434" s="157" t="s">
        <v>2040</v>
      </c>
      <c r="E434" s="164" t="s">
        <v>2041</v>
      </c>
      <c r="F434" s="270" t="s">
        <v>37</v>
      </c>
      <c r="G434" s="119">
        <v>20</v>
      </c>
      <c r="H434" s="270"/>
      <c r="I434" s="125"/>
      <c r="J434" s="270"/>
      <c r="K434" s="155">
        <f t="shared" si="35"/>
        <v>20</v>
      </c>
      <c r="L434" s="270"/>
      <c r="M434" s="270"/>
      <c r="N434" s="270"/>
      <c r="O434" s="270"/>
      <c r="P434" s="153">
        <f t="shared" si="36"/>
        <v>0</v>
      </c>
      <c r="Q434" s="154">
        <f t="shared" si="42"/>
        <v>20</v>
      </c>
      <c r="R434" s="270">
        <v>10</v>
      </c>
      <c r="S434" s="45">
        <f t="shared" si="41"/>
        <v>200</v>
      </c>
      <c r="T434" s="911"/>
      <c r="U434" s="49">
        <f t="shared" si="43"/>
        <v>0</v>
      </c>
      <c r="V434" s="914"/>
      <c r="W434" s="151">
        <f t="shared" si="44"/>
        <v>200</v>
      </c>
      <c r="X434" s="908"/>
    </row>
    <row r="435" spans="1:24" ht="30" x14ac:dyDescent="0.25">
      <c r="A435" s="175">
        <v>27</v>
      </c>
      <c r="B435" s="174" t="s">
        <v>1609</v>
      </c>
      <c r="C435" s="93" t="s">
        <v>256</v>
      </c>
      <c r="D435" s="156" t="s">
        <v>2036</v>
      </c>
      <c r="E435" s="93" t="s">
        <v>2037</v>
      </c>
      <c r="F435" s="270" t="s">
        <v>37</v>
      </c>
      <c r="G435" s="270">
        <v>40</v>
      </c>
      <c r="H435" s="270"/>
      <c r="I435" s="270"/>
      <c r="J435" s="270"/>
      <c r="K435" s="155">
        <f t="shared" si="35"/>
        <v>40</v>
      </c>
      <c r="L435" s="270"/>
      <c r="M435" s="270"/>
      <c r="N435" s="270"/>
      <c r="O435" s="270"/>
      <c r="P435" s="153">
        <f t="shared" si="36"/>
        <v>0</v>
      </c>
      <c r="Q435" s="154">
        <f t="shared" si="42"/>
        <v>40</v>
      </c>
      <c r="R435" s="270">
        <v>30</v>
      </c>
      <c r="S435" s="45">
        <f t="shared" si="41"/>
        <v>1200</v>
      </c>
      <c r="T435" s="172">
        <f>S435</f>
        <v>1200</v>
      </c>
      <c r="U435" s="49">
        <f t="shared" si="43"/>
        <v>0</v>
      </c>
      <c r="V435" s="173">
        <f>U435</f>
        <v>0</v>
      </c>
      <c r="W435" s="151">
        <f t="shared" si="44"/>
        <v>1200</v>
      </c>
      <c r="X435" s="182">
        <f>W435</f>
        <v>1200</v>
      </c>
    </row>
    <row r="436" spans="1:24" x14ac:dyDescent="0.25">
      <c r="A436" s="928">
        <v>28</v>
      </c>
      <c r="B436" s="928" t="s">
        <v>12</v>
      </c>
      <c r="C436" s="93" t="s">
        <v>1390</v>
      </c>
      <c r="D436" s="93"/>
      <c r="E436" s="93"/>
      <c r="F436" s="270" t="s">
        <v>669</v>
      </c>
      <c r="G436" s="274">
        <v>40</v>
      </c>
      <c r="H436" s="270"/>
      <c r="I436" s="274"/>
      <c r="J436" s="270">
        <v>170</v>
      </c>
      <c r="K436" s="155">
        <f t="shared" si="35"/>
        <v>210</v>
      </c>
      <c r="L436" s="274">
        <v>60</v>
      </c>
      <c r="M436" s="270"/>
      <c r="N436" s="274"/>
      <c r="O436" s="89">
        <v>800</v>
      </c>
      <c r="P436" s="153">
        <f t="shared" si="36"/>
        <v>860</v>
      </c>
      <c r="Q436" s="154">
        <f t="shared" si="42"/>
        <v>1070</v>
      </c>
      <c r="R436" s="152">
        <v>1</v>
      </c>
      <c r="S436" s="45">
        <f t="shared" si="41"/>
        <v>210</v>
      </c>
      <c r="T436" s="909">
        <f>SUM(S436:S498)</f>
        <v>13541</v>
      </c>
      <c r="U436" s="49">
        <f t="shared" si="43"/>
        <v>860</v>
      </c>
      <c r="V436" s="912">
        <f>SUM(U436:U498)</f>
        <v>44662.400000000001</v>
      </c>
      <c r="W436" s="151">
        <f t="shared" si="44"/>
        <v>1070</v>
      </c>
      <c r="X436" s="908">
        <f>SUM(W436:W498)</f>
        <v>58203.4</v>
      </c>
    </row>
    <row r="437" spans="1:24" x14ac:dyDescent="0.25">
      <c r="A437" s="928"/>
      <c r="B437" s="928"/>
      <c r="C437" s="93" t="s">
        <v>1391</v>
      </c>
      <c r="D437" s="93"/>
      <c r="E437" s="93"/>
      <c r="F437" s="270" t="s">
        <v>669</v>
      </c>
      <c r="G437" s="118"/>
      <c r="H437" s="270"/>
      <c r="I437" s="274">
        <v>50</v>
      </c>
      <c r="J437" s="270"/>
      <c r="K437" s="155">
        <f t="shared" si="35"/>
        <v>50</v>
      </c>
      <c r="L437" s="270"/>
      <c r="M437" s="270"/>
      <c r="N437" s="274">
        <v>50</v>
      </c>
      <c r="O437" s="269"/>
      <c r="P437" s="153">
        <f t="shared" si="36"/>
        <v>50</v>
      </c>
      <c r="Q437" s="154">
        <f t="shared" si="42"/>
        <v>100</v>
      </c>
      <c r="R437" s="152">
        <v>3.5</v>
      </c>
      <c r="S437" s="45">
        <f t="shared" si="41"/>
        <v>175</v>
      </c>
      <c r="T437" s="910"/>
      <c r="U437" s="49">
        <f t="shared" si="43"/>
        <v>175</v>
      </c>
      <c r="V437" s="913"/>
      <c r="W437" s="151">
        <f t="shared" si="44"/>
        <v>350</v>
      </c>
      <c r="X437" s="908"/>
    </row>
    <row r="438" spans="1:24" x14ac:dyDescent="0.25">
      <c r="A438" s="928"/>
      <c r="B438" s="928"/>
      <c r="C438" s="93" t="s">
        <v>1392</v>
      </c>
      <c r="D438" s="93"/>
      <c r="E438" s="93"/>
      <c r="F438" s="270" t="s">
        <v>669</v>
      </c>
      <c r="G438" s="310"/>
      <c r="H438" s="270"/>
      <c r="I438" s="269"/>
      <c r="J438" s="270">
        <v>300</v>
      </c>
      <c r="K438" s="155">
        <f t="shared" si="35"/>
        <v>300</v>
      </c>
      <c r="L438" s="270"/>
      <c r="M438" s="270"/>
      <c r="N438" s="274"/>
      <c r="O438" s="269">
        <v>1200</v>
      </c>
      <c r="P438" s="153">
        <f t="shared" si="36"/>
        <v>1200</v>
      </c>
      <c r="Q438" s="154">
        <f t="shared" si="42"/>
        <v>1500</v>
      </c>
      <c r="R438" s="152">
        <v>0.55000000000000004</v>
      </c>
      <c r="S438" s="45">
        <f t="shared" si="41"/>
        <v>165</v>
      </c>
      <c r="T438" s="910"/>
      <c r="U438" s="49">
        <f t="shared" si="43"/>
        <v>660</v>
      </c>
      <c r="V438" s="913"/>
      <c r="W438" s="151">
        <f t="shared" si="44"/>
        <v>825</v>
      </c>
      <c r="X438" s="908"/>
    </row>
    <row r="439" spans="1:24" x14ac:dyDescent="0.25">
      <c r="A439" s="928"/>
      <c r="B439" s="928"/>
      <c r="C439" s="93" t="s">
        <v>1393</v>
      </c>
      <c r="D439" s="93"/>
      <c r="E439" s="93"/>
      <c r="F439" s="270" t="s">
        <v>669</v>
      </c>
      <c r="G439" s="310"/>
      <c r="H439" s="270"/>
      <c r="I439" s="269"/>
      <c r="J439" s="270">
        <v>200</v>
      </c>
      <c r="K439" s="155">
        <f t="shared" si="35"/>
        <v>200</v>
      </c>
      <c r="L439" s="270"/>
      <c r="M439" s="270"/>
      <c r="N439" s="274"/>
      <c r="O439" s="269">
        <v>1500</v>
      </c>
      <c r="P439" s="153">
        <f t="shared" si="36"/>
        <v>1500</v>
      </c>
      <c r="Q439" s="154">
        <f t="shared" si="42"/>
        <v>1700</v>
      </c>
      <c r="R439" s="152">
        <v>0.55000000000000004</v>
      </c>
      <c r="S439" s="45">
        <f t="shared" si="41"/>
        <v>110.00000000000001</v>
      </c>
      <c r="T439" s="910"/>
      <c r="U439" s="49">
        <f t="shared" si="43"/>
        <v>825.00000000000011</v>
      </c>
      <c r="V439" s="913"/>
      <c r="W439" s="151">
        <f t="shared" si="44"/>
        <v>935.00000000000011</v>
      </c>
      <c r="X439" s="908"/>
    </row>
    <row r="440" spans="1:24" x14ac:dyDescent="0.25">
      <c r="A440" s="928"/>
      <c r="B440" s="928"/>
      <c r="C440" s="93" t="s">
        <v>1394</v>
      </c>
      <c r="D440" s="93"/>
      <c r="E440" s="93"/>
      <c r="F440" s="270" t="s">
        <v>669</v>
      </c>
      <c r="G440" s="310"/>
      <c r="H440" s="270"/>
      <c r="I440" s="269"/>
      <c r="J440" s="270">
        <v>200</v>
      </c>
      <c r="K440" s="155">
        <f t="shared" si="35"/>
        <v>200</v>
      </c>
      <c r="L440" s="270"/>
      <c r="M440" s="270"/>
      <c r="N440" s="274"/>
      <c r="O440" s="269">
        <v>1500</v>
      </c>
      <c r="P440" s="153">
        <f t="shared" si="36"/>
        <v>1500</v>
      </c>
      <c r="Q440" s="154">
        <f t="shared" si="42"/>
        <v>1700</v>
      </c>
      <c r="R440" s="152">
        <v>0.5</v>
      </c>
      <c r="S440" s="45">
        <f t="shared" si="41"/>
        <v>100</v>
      </c>
      <c r="T440" s="910"/>
      <c r="U440" s="49">
        <f t="shared" si="43"/>
        <v>750</v>
      </c>
      <c r="V440" s="913"/>
      <c r="W440" s="151">
        <f t="shared" si="44"/>
        <v>850</v>
      </c>
      <c r="X440" s="908"/>
    </row>
    <row r="441" spans="1:24" x14ac:dyDescent="0.25">
      <c r="A441" s="928"/>
      <c r="B441" s="928"/>
      <c r="C441" s="93" t="s">
        <v>1395</v>
      </c>
      <c r="D441" s="93"/>
      <c r="E441" s="93"/>
      <c r="F441" s="270" t="s">
        <v>669</v>
      </c>
      <c r="G441" s="310"/>
      <c r="H441" s="270"/>
      <c r="I441" s="269"/>
      <c r="J441" s="270">
        <v>200</v>
      </c>
      <c r="K441" s="155">
        <f t="shared" si="35"/>
        <v>200</v>
      </c>
      <c r="L441" s="270"/>
      <c r="M441" s="270"/>
      <c r="N441" s="274"/>
      <c r="O441" s="269">
        <v>1500</v>
      </c>
      <c r="P441" s="153">
        <f t="shared" si="36"/>
        <v>1500</v>
      </c>
      <c r="Q441" s="154">
        <f t="shared" si="42"/>
        <v>1700</v>
      </c>
      <c r="R441" s="152">
        <v>0.8</v>
      </c>
      <c r="S441" s="45">
        <f t="shared" si="41"/>
        <v>160</v>
      </c>
      <c r="T441" s="910"/>
      <c r="U441" s="49">
        <f t="shared" si="43"/>
        <v>1200</v>
      </c>
      <c r="V441" s="913"/>
      <c r="W441" s="151">
        <f t="shared" si="44"/>
        <v>1360</v>
      </c>
      <c r="X441" s="908"/>
    </row>
    <row r="442" spans="1:24" x14ac:dyDescent="0.25">
      <c r="A442" s="928"/>
      <c r="B442" s="928"/>
      <c r="C442" s="93" t="s">
        <v>1396</v>
      </c>
      <c r="D442" s="93"/>
      <c r="E442" s="93"/>
      <c r="F442" s="270" t="s">
        <v>669</v>
      </c>
      <c r="G442" s="310"/>
      <c r="H442" s="270"/>
      <c r="I442" s="269"/>
      <c r="J442" s="270">
        <v>300</v>
      </c>
      <c r="K442" s="155">
        <f t="shared" si="35"/>
        <v>300</v>
      </c>
      <c r="L442" s="270"/>
      <c r="M442" s="270"/>
      <c r="N442" s="274"/>
      <c r="O442" s="269">
        <v>1000</v>
      </c>
      <c r="P442" s="153">
        <f t="shared" si="36"/>
        <v>1000</v>
      </c>
      <c r="Q442" s="154">
        <f t="shared" si="42"/>
        <v>1300</v>
      </c>
      <c r="R442" s="152">
        <v>0.6</v>
      </c>
      <c r="S442" s="45">
        <f t="shared" si="41"/>
        <v>180</v>
      </c>
      <c r="T442" s="910"/>
      <c r="U442" s="49">
        <f t="shared" si="43"/>
        <v>600</v>
      </c>
      <c r="V442" s="913"/>
      <c r="W442" s="151">
        <f t="shared" si="44"/>
        <v>780</v>
      </c>
      <c r="X442" s="908"/>
    </row>
    <row r="443" spans="1:24" x14ac:dyDescent="0.25">
      <c r="A443" s="928"/>
      <c r="B443" s="928"/>
      <c r="C443" s="93" t="s">
        <v>1397</v>
      </c>
      <c r="D443" s="93"/>
      <c r="E443" s="93"/>
      <c r="F443" s="270" t="s">
        <v>669</v>
      </c>
      <c r="G443" s="310"/>
      <c r="H443" s="270"/>
      <c r="I443" s="269"/>
      <c r="J443" s="270">
        <v>60</v>
      </c>
      <c r="K443" s="155">
        <f t="shared" si="35"/>
        <v>60</v>
      </c>
      <c r="L443" s="270"/>
      <c r="M443" s="270"/>
      <c r="N443" s="274"/>
      <c r="O443" s="269">
        <v>200</v>
      </c>
      <c r="P443" s="153">
        <f t="shared" si="36"/>
        <v>200</v>
      </c>
      <c r="Q443" s="154">
        <f t="shared" si="42"/>
        <v>260</v>
      </c>
      <c r="R443" s="152">
        <v>0.65</v>
      </c>
      <c r="S443" s="45">
        <f t="shared" si="41"/>
        <v>39</v>
      </c>
      <c r="T443" s="910"/>
      <c r="U443" s="49">
        <f t="shared" si="43"/>
        <v>130</v>
      </c>
      <c r="V443" s="913"/>
      <c r="W443" s="151">
        <f t="shared" si="44"/>
        <v>169</v>
      </c>
      <c r="X443" s="908"/>
    </row>
    <row r="444" spans="1:24" x14ac:dyDescent="0.25">
      <c r="A444" s="928"/>
      <c r="B444" s="928"/>
      <c r="C444" s="93" t="s">
        <v>1398</v>
      </c>
      <c r="D444" s="93"/>
      <c r="E444" s="93"/>
      <c r="F444" s="270" t="s">
        <v>669</v>
      </c>
      <c r="G444" s="310"/>
      <c r="H444" s="270"/>
      <c r="I444" s="270"/>
      <c r="J444" s="270"/>
      <c r="K444" s="155">
        <f t="shared" si="35"/>
        <v>0</v>
      </c>
      <c r="L444" s="270"/>
      <c r="M444" s="270"/>
      <c r="N444" s="274"/>
      <c r="O444" s="269">
        <v>300</v>
      </c>
      <c r="P444" s="153">
        <f t="shared" si="36"/>
        <v>300</v>
      </c>
      <c r="Q444" s="154">
        <f t="shared" si="42"/>
        <v>300</v>
      </c>
      <c r="R444" s="152">
        <v>0.59</v>
      </c>
      <c r="S444" s="45">
        <f t="shared" si="41"/>
        <v>0</v>
      </c>
      <c r="T444" s="910"/>
      <c r="U444" s="49">
        <f t="shared" si="43"/>
        <v>177</v>
      </c>
      <c r="V444" s="913"/>
      <c r="W444" s="151">
        <f t="shared" si="44"/>
        <v>177</v>
      </c>
      <c r="X444" s="908"/>
    </row>
    <row r="445" spans="1:24" x14ac:dyDescent="0.25">
      <c r="A445" s="928"/>
      <c r="B445" s="928"/>
      <c r="C445" s="93" t="s">
        <v>1399</v>
      </c>
      <c r="D445" s="93"/>
      <c r="E445" s="93"/>
      <c r="F445" s="270" t="s">
        <v>669</v>
      </c>
      <c r="G445" s="310"/>
      <c r="H445" s="270"/>
      <c r="I445" s="270"/>
      <c r="J445" s="270"/>
      <c r="K445" s="155">
        <f t="shared" si="35"/>
        <v>0</v>
      </c>
      <c r="L445" s="270"/>
      <c r="M445" s="270"/>
      <c r="N445" s="274"/>
      <c r="O445" s="269">
        <v>600</v>
      </c>
      <c r="P445" s="153">
        <f t="shared" si="36"/>
        <v>600</v>
      </c>
      <c r="Q445" s="154">
        <f t="shared" si="42"/>
        <v>600</v>
      </c>
      <c r="R445" s="152">
        <v>0.62</v>
      </c>
      <c r="S445" s="45">
        <f t="shared" si="41"/>
        <v>0</v>
      </c>
      <c r="T445" s="910"/>
      <c r="U445" s="49">
        <f t="shared" si="43"/>
        <v>372</v>
      </c>
      <c r="V445" s="913"/>
      <c r="W445" s="151">
        <f t="shared" si="44"/>
        <v>372</v>
      </c>
      <c r="X445" s="908"/>
    </row>
    <row r="446" spans="1:24" x14ac:dyDescent="0.25">
      <c r="A446" s="928"/>
      <c r="B446" s="928"/>
      <c r="C446" s="93" t="s">
        <v>1400</v>
      </c>
      <c r="D446" s="93"/>
      <c r="E446" s="93"/>
      <c r="F446" s="270" t="s">
        <v>669</v>
      </c>
      <c r="G446" s="310"/>
      <c r="H446" s="270"/>
      <c r="I446" s="270"/>
      <c r="J446" s="270">
        <v>300</v>
      </c>
      <c r="K446" s="155">
        <f t="shared" ref="K446:K600" si="45">G446+H446+I446+J446</f>
        <v>300</v>
      </c>
      <c r="L446" s="270"/>
      <c r="M446" s="270"/>
      <c r="N446" s="274"/>
      <c r="O446" s="269">
        <v>1000</v>
      </c>
      <c r="P446" s="153">
        <f t="shared" ref="P446:P599" si="46">L446+M446+N446+O446</f>
        <v>1000</v>
      </c>
      <c r="Q446" s="154">
        <f t="shared" si="42"/>
        <v>1300</v>
      </c>
      <c r="R446" s="152">
        <v>0.7</v>
      </c>
      <c r="S446" s="45">
        <f t="shared" si="41"/>
        <v>210</v>
      </c>
      <c r="T446" s="910"/>
      <c r="U446" s="49">
        <f t="shared" si="43"/>
        <v>700</v>
      </c>
      <c r="V446" s="913"/>
      <c r="W446" s="151">
        <f t="shared" si="44"/>
        <v>910</v>
      </c>
      <c r="X446" s="908"/>
    </row>
    <row r="447" spans="1:24" x14ac:dyDescent="0.25">
      <c r="A447" s="928"/>
      <c r="B447" s="928"/>
      <c r="C447" s="93" t="s">
        <v>1401</v>
      </c>
      <c r="D447" s="93"/>
      <c r="E447" s="93"/>
      <c r="F447" s="270" t="s">
        <v>669</v>
      </c>
      <c r="G447" s="310"/>
      <c r="H447" s="270"/>
      <c r="I447" s="270"/>
      <c r="J447" s="270"/>
      <c r="K447" s="155">
        <f t="shared" si="45"/>
        <v>0</v>
      </c>
      <c r="L447" s="270"/>
      <c r="M447" s="270"/>
      <c r="N447" s="274"/>
      <c r="O447" s="269">
        <v>400</v>
      </c>
      <c r="P447" s="153">
        <f t="shared" si="46"/>
        <v>400</v>
      </c>
      <c r="Q447" s="154">
        <f t="shared" si="42"/>
        <v>400</v>
      </c>
      <c r="R447" s="152">
        <v>0.75</v>
      </c>
      <c r="S447" s="45">
        <f t="shared" si="41"/>
        <v>0</v>
      </c>
      <c r="T447" s="910"/>
      <c r="U447" s="49">
        <f t="shared" si="43"/>
        <v>300</v>
      </c>
      <c r="V447" s="913"/>
      <c r="W447" s="151">
        <f t="shared" si="44"/>
        <v>300</v>
      </c>
      <c r="X447" s="908"/>
    </row>
    <row r="448" spans="1:24" x14ac:dyDescent="0.25">
      <c r="A448" s="928"/>
      <c r="B448" s="928"/>
      <c r="C448" s="93" t="s">
        <v>1402</v>
      </c>
      <c r="D448" s="93"/>
      <c r="E448" s="93"/>
      <c r="F448" s="270" t="s">
        <v>669</v>
      </c>
      <c r="G448" s="310"/>
      <c r="H448" s="270"/>
      <c r="I448" s="270"/>
      <c r="J448" s="270"/>
      <c r="K448" s="155">
        <f t="shared" si="45"/>
        <v>0</v>
      </c>
      <c r="L448" s="270"/>
      <c r="M448" s="270"/>
      <c r="N448" s="274"/>
      <c r="O448" s="269">
        <v>50</v>
      </c>
      <c r="P448" s="153">
        <f t="shared" si="46"/>
        <v>50</v>
      </c>
      <c r="Q448" s="154">
        <f t="shared" si="42"/>
        <v>50</v>
      </c>
      <c r="R448" s="152">
        <v>3</v>
      </c>
      <c r="S448" s="45">
        <f t="shared" si="41"/>
        <v>0</v>
      </c>
      <c r="T448" s="910"/>
      <c r="U448" s="49">
        <f t="shared" si="43"/>
        <v>150</v>
      </c>
      <c r="V448" s="913"/>
      <c r="W448" s="151">
        <f t="shared" si="44"/>
        <v>150</v>
      </c>
      <c r="X448" s="908"/>
    </row>
    <row r="449" spans="1:24" x14ac:dyDescent="0.25">
      <c r="A449" s="928"/>
      <c r="B449" s="928"/>
      <c r="C449" s="93" t="s">
        <v>1403</v>
      </c>
      <c r="D449" s="93"/>
      <c r="E449" s="93"/>
      <c r="F449" s="270" t="s">
        <v>669</v>
      </c>
      <c r="G449" s="310"/>
      <c r="H449" s="270"/>
      <c r="I449" s="270"/>
      <c r="J449" s="270"/>
      <c r="K449" s="155">
        <f t="shared" si="45"/>
        <v>0</v>
      </c>
      <c r="L449" s="270"/>
      <c r="M449" s="270"/>
      <c r="N449" s="274"/>
      <c r="O449" s="269">
        <v>150</v>
      </c>
      <c r="P449" s="153">
        <f t="shared" si="46"/>
        <v>150</v>
      </c>
      <c r="Q449" s="154">
        <f t="shared" si="42"/>
        <v>150</v>
      </c>
      <c r="R449" s="152">
        <v>3</v>
      </c>
      <c r="S449" s="45">
        <f t="shared" si="41"/>
        <v>0</v>
      </c>
      <c r="T449" s="910"/>
      <c r="U449" s="49">
        <f t="shared" si="43"/>
        <v>450</v>
      </c>
      <c r="V449" s="913"/>
      <c r="W449" s="151">
        <f t="shared" si="44"/>
        <v>450</v>
      </c>
      <c r="X449" s="908"/>
    </row>
    <row r="450" spans="1:24" x14ac:dyDescent="0.25">
      <c r="A450" s="928"/>
      <c r="B450" s="928"/>
      <c r="C450" s="93" t="s">
        <v>1404</v>
      </c>
      <c r="D450" s="93"/>
      <c r="E450" s="93"/>
      <c r="F450" s="270" t="s">
        <v>669</v>
      </c>
      <c r="G450" s="310"/>
      <c r="H450" s="270"/>
      <c r="I450" s="270"/>
      <c r="J450" s="270"/>
      <c r="K450" s="155">
        <f t="shared" si="45"/>
        <v>0</v>
      </c>
      <c r="L450" s="270"/>
      <c r="M450" s="270"/>
      <c r="N450" s="274"/>
      <c r="O450" s="269">
        <v>100</v>
      </c>
      <c r="P450" s="153">
        <f t="shared" si="46"/>
        <v>100</v>
      </c>
      <c r="Q450" s="154">
        <f t="shared" si="42"/>
        <v>100</v>
      </c>
      <c r="R450" s="152">
        <v>3</v>
      </c>
      <c r="S450" s="45">
        <f t="shared" si="41"/>
        <v>0</v>
      </c>
      <c r="T450" s="910"/>
      <c r="U450" s="49">
        <f t="shared" si="43"/>
        <v>300</v>
      </c>
      <c r="V450" s="913"/>
      <c r="W450" s="151">
        <f t="shared" si="44"/>
        <v>300</v>
      </c>
      <c r="X450" s="908"/>
    </row>
    <row r="451" spans="1:24" x14ac:dyDescent="0.25">
      <c r="A451" s="928"/>
      <c r="B451" s="928"/>
      <c r="C451" s="93" t="s">
        <v>1405</v>
      </c>
      <c r="D451" s="93"/>
      <c r="E451" s="93"/>
      <c r="F451" s="270" t="s">
        <v>669</v>
      </c>
      <c r="G451" s="311"/>
      <c r="H451" s="270"/>
      <c r="I451" s="270"/>
      <c r="J451" s="270">
        <v>63</v>
      </c>
      <c r="K451" s="155">
        <f t="shared" si="45"/>
        <v>63</v>
      </c>
      <c r="L451" s="270"/>
      <c r="M451" s="270"/>
      <c r="N451" s="274"/>
      <c r="O451" s="270">
        <v>150</v>
      </c>
      <c r="P451" s="153">
        <f t="shared" si="46"/>
        <v>150</v>
      </c>
      <c r="Q451" s="154">
        <f t="shared" si="42"/>
        <v>213</v>
      </c>
      <c r="R451" s="152">
        <v>3</v>
      </c>
      <c r="S451" s="45">
        <f t="shared" si="41"/>
        <v>189</v>
      </c>
      <c r="T451" s="910"/>
      <c r="U451" s="49">
        <f t="shared" si="43"/>
        <v>450</v>
      </c>
      <c r="V451" s="913"/>
      <c r="W451" s="151">
        <f t="shared" si="44"/>
        <v>639</v>
      </c>
      <c r="X451" s="908"/>
    </row>
    <row r="452" spans="1:24" x14ac:dyDescent="0.25">
      <c r="A452" s="928"/>
      <c r="B452" s="928"/>
      <c r="C452" s="93" t="s">
        <v>1406</v>
      </c>
      <c r="D452" s="93"/>
      <c r="E452" s="93"/>
      <c r="F452" s="270" t="s">
        <v>669</v>
      </c>
      <c r="G452" s="311"/>
      <c r="H452" s="270"/>
      <c r="I452" s="270"/>
      <c r="J452" s="270">
        <v>200</v>
      </c>
      <c r="K452" s="155">
        <f t="shared" si="45"/>
        <v>200</v>
      </c>
      <c r="L452" s="270"/>
      <c r="M452" s="270"/>
      <c r="N452" s="274"/>
      <c r="O452" s="270">
        <v>1500</v>
      </c>
      <c r="P452" s="153">
        <f t="shared" si="46"/>
        <v>1500</v>
      </c>
      <c r="Q452" s="154">
        <f t="shared" si="42"/>
        <v>1700</v>
      </c>
      <c r="R452" s="152">
        <v>0.5</v>
      </c>
      <c r="S452" s="45">
        <f t="shared" si="41"/>
        <v>100</v>
      </c>
      <c r="T452" s="910"/>
      <c r="U452" s="49">
        <f t="shared" si="43"/>
        <v>750</v>
      </c>
      <c r="V452" s="913"/>
      <c r="W452" s="151">
        <f t="shared" si="44"/>
        <v>850</v>
      </c>
      <c r="X452" s="908"/>
    </row>
    <row r="453" spans="1:24" x14ac:dyDescent="0.25">
      <c r="A453" s="928"/>
      <c r="B453" s="928"/>
      <c r="C453" s="93" t="s">
        <v>1407</v>
      </c>
      <c r="D453" s="93"/>
      <c r="E453" s="93"/>
      <c r="F453" s="270" t="s">
        <v>669</v>
      </c>
      <c r="G453" s="311"/>
      <c r="H453" s="270"/>
      <c r="I453" s="270"/>
      <c r="J453" s="270"/>
      <c r="K453" s="155">
        <f t="shared" si="45"/>
        <v>0</v>
      </c>
      <c r="L453" s="270"/>
      <c r="M453" s="270"/>
      <c r="N453" s="274"/>
      <c r="O453" s="270">
        <v>30</v>
      </c>
      <c r="P453" s="153">
        <f t="shared" si="46"/>
        <v>30</v>
      </c>
      <c r="Q453" s="154">
        <f t="shared" si="42"/>
        <v>30</v>
      </c>
      <c r="R453" s="152">
        <v>10</v>
      </c>
      <c r="S453" s="45">
        <f t="shared" si="41"/>
        <v>0</v>
      </c>
      <c r="T453" s="910"/>
      <c r="U453" s="49">
        <f t="shared" si="43"/>
        <v>300</v>
      </c>
      <c r="V453" s="913"/>
      <c r="W453" s="151">
        <f t="shared" si="44"/>
        <v>300</v>
      </c>
      <c r="X453" s="908"/>
    </row>
    <row r="454" spans="1:24" x14ac:dyDescent="0.25">
      <c r="A454" s="928"/>
      <c r="B454" s="928"/>
      <c r="C454" s="93" t="s">
        <v>1408</v>
      </c>
      <c r="D454" s="93"/>
      <c r="E454" s="93"/>
      <c r="F454" s="270" t="s">
        <v>669</v>
      </c>
      <c r="G454" s="311"/>
      <c r="H454" s="270"/>
      <c r="I454" s="270"/>
      <c r="J454" s="270"/>
      <c r="K454" s="155">
        <f t="shared" si="45"/>
        <v>0</v>
      </c>
      <c r="L454" s="270"/>
      <c r="M454" s="270"/>
      <c r="N454" s="274"/>
      <c r="O454" s="270">
        <v>150</v>
      </c>
      <c r="P454" s="153">
        <f t="shared" si="46"/>
        <v>150</v>
      </c>
      <c r="Q454" s="154">
        <f t="shared" ref="Q454:Q517" si="47">K454+P454</f>
        <v>150</v>
      </c>
      <c r="R454" s="152">
        <v>10</v>
      </c>
      <c r="S454" s="45">
        <f t="shared" si="41"/>
        <v>0</v>
      </c>
      <c r="T454" s="910"/>
      <c r="U454" s="49">
        <f t="shared" si="43"/>
        <v>1500</v>
      </c>
      <c r="V454" s="913"/>
      <c r="W454" s="151">
        <f t="shared" si="44"/>
        <v>1500</v>
      </c>
      <c r="X454" s="908"/>
    </row>
    <row r="455" spans="1:24" x14ac:dyDescent="0.25">
      <c r="A455" s="928"/>
      <c r="B455" s="928"/>
      <c r="C455" s="93" t="s">
        <v>1409</v>
      </c>
      <c r="D455" s="93"/>
      <c r="E455" s="93"/>
      <c r="F455" s="270" t="s">
        <v>669</v>
      </c>
      <c r="G455" s="311"/>
      <c r="H455" s="270"/>
      <c r="I455" s="270"/>
      <c r="J455" s="270">
        <v>57</v>
      </c>
      <c r="K455" s="155">
        <f t="shared" si="45"/>
        <v>57</v>
      </c>
      <c r="L455" s="270"/>
      <c r="M455" s="270"/>
      <c r="N455" s="274"/>
      <c r="O455" s="270">
        <v>57</v>
      </c>
      <c r="P455" s="153">
        <f t="shared" si="46"/>
        <v>57</v>
      </c>
      <c r="Q455" s="154">
        <f t="shared" si="47"/>
        <v>114</v>
      </c>
      <c r="R455" s="152">
        <v>10</v>
      </c>
      <c r="S455" s="45">
        <f t="shared" ref="S455:S519" si="48">R455*K455</f>
        <v>570</v>
      </c>
      <c r="T455" s="910"/>
      <c r="U455" s="49">
        <f t="shared" si="43"/>
        <v>570</v>
      </c>
      <c r="V455" s="913"/>
      <c r="W455" s="151">
        <f t="shared" si="44"/>
        <v>1140</v>
      </c>
      <c r="X455" s="908"/>
    </row>
    <row r="456" spans="1:24" x14ac:dyDescent="0.25">
      <c r="A456" s="928"/>
      <c r="B456" s="928"/>
      <c r="C456" s="93" t="s">
        <v>1410</v>
      </c>
      <c r="D456" s="93"/>
      <c r="E456" s="93"/>
      <c r="F456" s="270" t="s">
        <v>669</v>
      </c>
      <c r="G456" s="310"/>
      <c r="H456" s="270"/>
      <c r="I456" s="270"/>
      <c r="J456" s="270">
        <v>200</v>
      </c>
      <c r="K456" s="155">
        <f t="shared" si="45"/>
        <v>200</v>
      </c>
      <c r="L456" s="270"/>
      <c r="M456" s="270"/>
      <c r="N456" s="274"/>
      <c r="O456" s="269">
        <v>500</v>
      </c>
      <c r="P456" s="153">
        <f t="shared" si="46"/>
        <v>500</v>
      </c>
      <c r="Q456" s="154">
        <f t="shared" si="47"/>
        <v>700</v>
      </c>
      <c r="R456" s="152">
        <v>0.7</v>
      </c>
      <c r="S456" s="45">
        <f t="shared" si="48"/>
        <v>140</v>
      </c>
      <c r="T456" s="910"/>
      <c r="U456" s="49">
        <f t="shared" si="43"/>
        <v>350</v>
      </c>
      <c r="V456" s="913"/>
      <c r="W456" s="151">
        <f t="shared" si="44"/>
        <v>490</v>
      </c>
      <c r="X456" s="908"/>
    </row>
    <row r="457" spans="1:24" x14ac:dyDescent="0.25">
      <c r="A457" s="928"/>
      <c r="B457" s="928"/>
      <c r="C457" s="93" t="s">
        <v>1411</v>
      </c>
      <c r="D457" s="93"/>
      <c r="E457" s="93"/>
      <c r="F457" s="270" t="s">
        <v>669</v>
      </c>
      <c r="G457" s="310"/>
      <c r="H457" s="270"/>
      <c r="I457" s="270"/>
      <c r="J457" s="270">
        <v>300</v>
      </c>
      <c r="K457" s="155">
        <f t="shared" si="45"/>
        <v>300</v>
      </c>
      <c r="L457" s="270"/>
      <c r="M457" s="270"/>
      <c r="N457" s="274"/>
      <c r="O457" s="269">
        <v>1000</v>
      </c>
      <c r="P457" s="153">
        <f t="shared" si="46"/>
        <v>1000</v>
      </c>
      <c r="Q457" s="154">
        <f t="shared" si="47"/>
        <v>1300</v>
      </c>
      <c r="R457" s="152">
        <v>0.81</v>
      </c>
      <c r="S457" s="45">
        <f t="shared" si="48"/>
        <v>243.00000000000003</v>
      </c>
      <c r="T457" s="910"/>
      <c r="U457" s="49">
        <f t="shared" si="43"/>
        <v>810</v>
      </c>
      <c r="V457" s="913"/>
      <c r="W457" s="151">
        <f t="shared" si="44"/>
        <v>1053</v>
      </c>
      <c r="X457" s="908"/>
    </row>
    <row r="458" spans="1:24" x14ac:dyDescent="0.25">
      <c r="A458" s="928"/>
      <c r="B458" s="928"/>
      <c r="C458" s="93" t="s">
        <v>1412</v>
      </c>
      <c r="D458" s="93"/>
      <c r="E458" s="93"/>
      <c r="F458" s="270" t="s">
        <v>669</v>
      </c>
      <c r="G458" s="310"/>
      <c r="H458" s="270"/>
      <c r="I458" s="270"/>
      <c r="J458" s="270">
        <v>500</v>
      </c>
      <c r="K458" s="155">
        <f t="shared" si="45"/>
        <v>500</v>
      </c>
      <c r="L458" s="270"/>
      <c r="M458" s="270"/>
      <c r="N458" s="274"/>
      <c r="O458" s="269">
        <v>3000</v>
      </c>
      <c r="P458" s="153">
        <f t="shared" si="46"/>
        <v>3000</v>
      </c>
      <c r="Q458" s="154">
        <f t="shared" si="47"/>
        <v>3500</v>
      </c>
      <c r="R458" s="152">
        <v>0.7</v>
      </c>
      <c r="S458" s="45">
        <f t="shared" si="48"/>
        <v>350</v>
      </c>
      <c r="T458" s="910"/>
      <c r="U458" s="49">
        <f t="shared" si="43"/>
        <v>2100</v>
      </c>
      <c r="V458" s="913"/>
      <c r="W458" s="151">
        <f t="shared" si="44"/>
        <v>2450</v>
      </c>
      <c r="X458" s="908"/>
    </row>
    <row r="459" spans="1:24" x14ac:dyDescent="0.25">
      <c r="A459" s="928"/>
      <c r="B459" s="928"/>
      <c r="C459" s="93" t="s">
        <v>1413</v>
      </c>
      <c r="D459" s="93"/>
      <c r="E459" s="93"/>
      <c r="F459" s="270" t="s">
        <v>669</v>
      </c>
      <c r="G459" s="310"/>
      <c r="H459" s="270"/>
      <c r="I459" s="270"/>
      <c r="J459" s="270">
        <v>200</v>
      </c>
      <c r="K459" s="155">
        <f t="shared" si="45"/>
        <v>200</v>
      </c>
      <c r="L459" s="270"/>
      <c r="M459" s="270"/>
      <c r="N459" s="274"/>
      <c r="O459" s="269">
        <v>1500</v>
      </c>
      <c r="P459" s="153">
        <f t="shared" si="46"/>
        <v>1500</v>
      </c>
      <c r="Q459" s="154">
        <f t="shared" si="47"/>
        <v>1700</v>
      </c>
      <c r="R459" s="152">
        <v>0.85</v>
      </c>
      <c r="S459" s="45">
        <f t="shared" si="48"/>
        <v>170</v>
      </c>
      <c r="T459" s="910"/>
      <c r="U459" s="49">
        <f t="shared" si="43"/>
        <v>1275</v>
      </c>
      <c r="V459" s="913"/>
      <c r="W459" s="151">
        <f t="shared" si="44"/>
        <v>1445</v>
      </c>
      <c r="X459" s="908"/>
    </row>
    <row r="460" spans="1:24" x14ac:dyDescent="0.25">
      <c r="A460" s="928"/>
      <c r="B460" s="928"/>
      <c r="C460" s="93" t="s">
        <v>1414</v>
      </c>
      <c r="D460" s="93"/>
      <c r="E460" s="93"/>
      <c r="F460" s="270" t="s">
        <v>669</v>
      </c>
      <c r="G460" s="310"/>
      <c r="H460" s="270"/>
      <c r="I460" s="270"/>
      <c r="J460" s="270">
        <v>300</v>
      </c>
      <c r="K460" s="155">
        <f t="shared" si="45"/>
        <v>300</v>
      </c>
      <c r="L460" s="270"/>
      <c r="M460" s="270"/>
      <c r="N460" s="274"/>
      <c r="O460" s="269">
        <v>1000</v>
      </c>
      <c r="P460" s="153">
        <f t="shared" si="46"/>
        <v>1000</v>
      </c>
      <c r="Q460" s="154">
        <f t="shared" si="47"/>
        <v>1300</v>
      </c>
      <c r="R460" s="152">
        <v>0.85</v>
      </c>
      <c r="S460" s="45">
        <f t="shared" si="48"/>
        <v>255</v>
      </c>
      <c r="T460" s="910"/>
      <c r="U460" s="49">
        <f t="shared" si="43"/>
        <v>850</v>
      </c>
      <c r="V460" s="913"/>
      <c r="W460" s="151">
        <f t="shared" si="44"/>
        <v>1105</v>
      </c>
      <c r="X460" s="908"/>
    </row>
    <row r="461" spans="1:24" x14ac:dyDescent="0.25">
      <c r="A461" s="928"/>
      <c r="B461" s="928"/>
      <c r="C461" s="93" t="s">
        <v>1415</v>
      </c>
      <c r="D461" s="93"/>
      <c r="E461" s="93"/>
      <c r="F461" s="270" t="s">
        <v>669</v>
      </c>
      <c r="G461" s="310"/>
      <c r="H461" s="270"/>
      <c r="I461" s="270"/>
      <c r="J461" s="270">
        <v>500</v>
      </c>
      <c r="K461" s="155">
        <f t="shared" si="45"/>
        <v>500</v>
      </c>
      <c r="L461" s="270"/>
      <c r="M461" s="270"/>
      <c r="N461" s="274"/>
      <c r="O461" s="269">
        <v>500</v>
      </c>
      <c r="P461" s="153">
        <f t="shared" si="46"/>
        <v>500</v>
      </c>
      <c r="Q461" s="154">
        <f t="shared" si="47"/>
        <v>1000</v>
      </c>
      <c r="R461" s="152">
        <v>0.85</v>
      </c>
      <c r="S461" s="45">
        <f t="shared" si="48"/>
        <v>425</v>
      </c>
      <c r="T461" s="910"/>
      <c r="U461" s="49">
        <f t="shared" si="43"/>
        <v>425</v>
      </c>
      <c r="V461" s="913"/>
      <c r="W461" s="151">
        <f t="shared" si="44"/>
        <v>850</v>
      </c>
      <c r="X461" s="908"/>
    </row>
    <row r="462" spans="1:24" x14ac:dyDescent="0.25">
      <c r="A462" s="928"/>
      <c r="B462" s="928"/>
      <c r="C462" s="93" t="s">
        <v>1416</v>
      </c>
      <c r="D462" s="93"/>
      <c r="E462" s="93"/>
      <c r="F462" s="270" t="s">
        <v>669</v>
      </c>
      <c r="G462" s="310"/>
      <c r="H462" s="270"/>
      <c r="I462" s="270"/>
      <c r="J462" s="270">
        <v>1000</v>
      </c>
      <c r="K462" s="155">
        <f t="shared" si="45"/>
        <v>1000</v>
      </c>
      <c r="L462" s="270"/>
      <c r="M462" s="270"/>
      <c r="N462" s="274"/>
      <c r="O462" s="269">
        <v>1500</v>
      </c>
      <c r="P462" s="153">
        <f t="shared" si="46"/>
        <v>1500</v>
      </c>
      <c r="Q462" s="154">
        <f t="shared" si="47"/>
        <v>2500</v>
      </c>
      <c r="R462" s="152">
        <v>0.85</v>
      </c>
      <c r="S462" s="45">
        <f t="shared" si="48"/>
        <v>850</v>
      </c>
      <c r="T462" s="910"/>
      <c r="U462" s="49">
        <f t="shared" si="43"/>
        <v>1275</v>
      </c>
      <c r="V462" s="913"/>
      <c r="W462" s="151">
        <f t="shared" si="44"/>
        <v>2125</v>
      </c>
      <c r="X462" s="908"/>
    </row>
    <row r="463" spans="1:24" x14ac:dyDescent="0.25">
      <c r="A463" s="928"/>
      <c r="B463" s="928"/>
      <c r="C463" s="93" t="s">
        <v>1930</v>
      </c>
      <c r="D463" s="93"/>
      <c r="E463" s="93"/>
      <c r="F463" s="270" t="s">
        <v>669</v>
      </c>
      <c r="G463" s="311"/>
      <c r="H463" s="270"/>
      <c r="I463" s="270"/>
      <c r="J463" s="270">
        <v>200</v>
      </c>
      <c r="K463" s="155">
        <f t="shared" si="45"/>
        <v>200</v>
      </c>
      <c r="L463" s="270"/>
      <c r="M463" s="270"/>
      <c r="N463" s="274"/>
      <c r="O463" s="270">
        <v>1000</v>
      </c>
      <c r="P463" s="153">
        <f t="shared" si="46"/>
        <v>1000</v>
      </c>
      <c r="Q463" s="154">
        <f t="shared" si="47"/>
        <v>1200</v>
      </c>
      <c r="R463" s="152">
        <v>0.75</v>
      </c>
      <c r="S463" s="45">
        <f t="shared" si="48"/>
        <v>150</v>
      </c>
      <c r="T463" s="910"/>
      <c r="U463" s="49">
        <f t="shared" si="43"/>
        <v>750</v>
      </c>
      <c r="V463" s="913"/>
      <c r="W463" s="151">
        <f t="shared" si="44"/>
        <v>900</v>
      </c>
      <c r="X463" s="908"/>
    </row>
    <row r="464" spans="1:24" x14ac:dyDescent="0.25">
      <c r="A464" s="928"/>
      <c r="B464" s="928"/>
      <c r="C464" s="93" t="s">
        <v>1417</v>
      </c>
      <c r="D464" s="93"/>
      <c r="E464" s="93"/>
      <c r="F464" s="270" t="s">
        <v>669</v>
      </c>
      <c r="G464" s="311"/>
      <c r="H464" s="270"/>
      <c r="I464" s="270"/>
      <c r="J464" s="270"/>
      <c r="K464" s="155">
        <f t="shared" si="45"/>
        <v>0</v>
      </c>
      <c r="L464" s="270"/>
      <c r="M464" s="270"/>
      <c r="N464" s="274"/>
      <c r="O464" s="270">
        <v>800</v>
      </c>
      <c r="P464" s="153">
        <f t="shared" si="46"/>
        <v>800</v>
      </c>
      <c r="Q464" s="154">
        <f t="shared" si="47"/>
        <v>800</v>
      </c>
      <c r="R464" s="152">
        <v>0.77</v>
      </c>
      <c r="S464" s="45">
        <f t="shared" si="48"/>
        <v>0</v>
      </c>
      <c r="T464" s="910"/>
      <c r="U464" s="49">
        <f t="shared" si="43"/>
        <v>616</v>
      </c>
      <c r="V464" s="913"/>
      <c r="W464" s="151">
        <f t="shared" si="44"/>
        <v>616</v>
      </c>
      <c r="X464" s="908"/>
    </row>
    <row r="465" spans="1:24" x14ac:dyDescent="0.25">
      <c r="A465" s="928"/>
      <c r="B465" s="928"/>
      <c r="C465" s="93" t="s">
        <v>1418</v>
      </c>
      <c r="D465" s="93"/>
      <c r="E465" s="93"/>
      <c r="F465" s="270" t="s">
        <v>669</v>
      </c>
      <c r="G465" s="311"/>
      <c r="H465" s="270"/>
      <c r="I465" s="270"/>
      <c r="J465" s="270"/>
      <c r="K465" s="155">
        <f t="shared" si="45"/>
        <v>0</v>
      </c>
      <c r="L465" s="270"/>
      <c r="M465" s="270"/>
      <c r="N465" s="274"/>
      <c r="O465" s="270">
        <v>500</v>
      </c>
      <c r="P465" s="153">
        <f t="shared" si="46"/>
        <v>500</v>
      </c>
      <c r="Q465" s="154">
        <f t="shared" si="47"/>
        <v>500</v>
      </c>
      <c r="R465" s="152">
        <v>0.72</v>
      </c>
      <c r="S465" s="45">
        <f t="shared" si="48"/>
        <v>0</v>
      </c>
      <c r="T465" s="910"/>
      <c r="U465" s="49">
        <f t="shared" ref="U465:U528" si="49">R465*P465</f>
        <v>360</v>
      </c>
      <c r="V465" s="913"/>
      <c r="W465" s="151">
        <f t="shared" si="44"/>
        <v>360</v>
      </c>
      <c r="X465" s="908"/>
    </row>
    <row r="466" spans="1:24" x14ac:dyDescent="0.25">
      <c r="A466" s="928"/>
      <c r="B466" s="928"/>
      <c r="C466" s="93" t="s">
        <v>1419</v>
      </c>
      <c r="D466" s="93"/>
      <c r="E466" s="93"/>
      <c r="F466" s="270" t="s">
        <v>669</v>
      </c>
      <c r="G466" s="311"/>
      <c r="H466" s="270"/>
      <c r="I466" s="270"/>
      <c r="J466" s="270">
        <v>200</v>
      </c>
      <c r="K466" s="155">
        <f t="shared" si="45"/>
        <v>200</v>
      </c>
      <c r="L466" s="270"/>
      <c r="M466" s="270"/>
      <c r="N466" s="274"/>
      <c r="O466" s="270">
        <v>600</v>
      </c>
      <c r="P466" s="153">
        <f t="shared" si="46"/>
        <v>600</v>
      </c>
      <c r="Q466" s="154">
        <f t="shared" si="47"/>
        <v>800</v>
      </c>
      <c r="R466" s="152">
        <v>0.85</v>
      </c>
      <c r="S466" s="45">
        <f t="shared" si="48"/>
        <v>170</v>
      </c>
      <c r="T466" s="910"/>
      <c r="U466" s="49">
        <f t="shared" si="49"/>
        <v>510</v>
      </c>
      <c r="V466" s="913"/>
      <c r="W466" s="151">
        <f t="shared" ref="W466:W529" si="50">S466+U466</f>
        <v>680</v>
      </c>
      <c r="X466" s="908"/>
    </row>
    <row r="467" spans="1:24" x14ac:dyDescent="0.25">
      <c r="A467" s="928"/>
      <c r="B467" s="928"/>
      <c r="C467" s="93" t="s">
        <v>1420</v>
      </c>
      <c r="D467" s="93"/>
      <c r="E467" s="93"/>
      <c r="F467" s="270" t="s">
        <v>669</v>
      </c>
      <c r="G467" s="311"/>
      <c r="H467" s="270"/>
      <c r="I467" s="270"/>
      <c r="J467" s="270"/>
      <c r="K467" s="155">
        <f t="shared" si="45"/>
        <v>0</v>
      </c>
      <c r="L467" s="270"/>
      <c r="M467" s="270"/>
      <c r="N467" s="270"/>
      <c r="O467" s="270">
        <v>300</v>
      </c>
      <c r="P467" s="153">
        <f t="shared" si="46"/>
        <v>300</v>
      </c>
      <c r="Q467" s="154">
        <f t="shared" si="47"/>
        <v>300</v>
      </c>
      <c r="R467" s="152">
        <v>1</v>
      </c>
      <c r="S467" s="45">
        <f t="shared" si="48"/>
        <v>0</v>
      </c>
      <c r="T467" s="910"/>
      <c r="U467" s="49">
        <f t="shared" si="49"/>
        <v>300</v>
      </c>
      <c r="V467" s="913"/>
      <c r="W467" s="151">
        <f t="shared" si="50"/>
        <v>300</v>
      </c>
      <c r="X467" s="908"/>
    </row>
    <row r="468" spans="1:24" x14ac:dyDescent="0.25">
      <c r="A468" s="928"/>
      <c r="B468" s="928"/>
      <c r="C468" s="93" t="s">
        <v>1421</v>
      </c>
      <c r="D468" s="93"/>
      <c r="E468" s="93"/>
      <c r="F468" s="270" t="s">
        <v>669</v>
      </c>
      <c r="G468" s="311"/>
      <c r="H468" s="270"/>
      <c r="I468" s="270"/>
      <c r="J468" s="270"/>
      <c r="K468" s="155">
        <f t="shared" si="45"/>
        <v>0</v>
      </c>
      <c r="L468" s="270"/>
      <c r="M468" s="270"/>
      <c r="N468" s="270"/>
      <c r="O468" s="270">
        <v>100</v>
      </c>
      <c r="P468" s="153">
        <f t="shared" si="46"/>
        <v>100</v>
      </c>
      <c r="Q468" s="154">
        <f t="shared" si="47"/>
        <v>100</v>
      </c>
      <c r="R468" s="152">
        <v>1</v>
      </c>
      <c r="S468" s="45">
        <f t="shared" si="48"/>
        <v>0</v>
      </c>
      <c r="T468" s="910"/>
      <c r="U468" s="49">
        <f t="shared" si="49"/>
        <v>100</v>
      </c>
      <c r="V468" s="913"/>
      <c r="W468" s="151">
        <f t="shared" si="50"/>
        <v>100</v>
      </c>
      <c r="X468" s="908"/>
    </row>
    <row r="469" spans="1:24" x14ac:dyDescent="0.25">
      <c r="A469" s="928"/>
      <c r="B469" s="928"/>
      <c r="C469" s="93" t="s">
        <v>1422</v>
      </c>
      <c r="D469" s="93"/>
      <c r="E469" s="93"/>
      <c r="F469" s="270" t="s">
        <v>669</v>
      </c>
      <c r="G469" s="311"/>
      <c r="H469" s="270"/>
      <c r="I469" s="270"/>
      <c r="J469" s="270">
        <v>500</v>
      </c>
      <c r="K469" s="155">
        <f t="shared" si="45"/>
        <v>500</v>
      </c>
      <c r="L469" s="270"/>
      <c r="M469" s="270"/>
      <c r="N469" s="270"/>
      <c r="O469" s="270">
        <v>500</v>
      </c>
      <c r="P469" s="153">
        <f t="shared" si="46"/>
        <v>500</v>
      </c>
      <c r="Q469" s="154">
        <f t="shared" si="47"/>
        <v>1000</v>
      </c>
      <c r="R469" s="152">
        <v>0.9</v>
      </c>
      <c r="S469" s="45">
        <f t="shared" si="48"/>
        <v>450</v>
      </c>
      <c r="T469" s="910"/>
      <c r="U469" s="49">
        <f t="shared" si="49"/>
        <v>450</v>
      </c>
      <c r="V469" s="913"/>
      <c r="W469" s="151">
        <f t="shared" si="50"/>
        <v>900</v>
      </c>
      <c r="X469" s="908"/>
    </row>
    <row r="470" spans="1:24" x14ac:dyDescent="0.25">
      <c r="A470" s="928"/>
      <c r="B470" s="928"/>
      <c r="C470" s="93" t="s">
        <v>1423</v>
      </c>
      <c r="D470" s="93"/>
      <c r="E470" s="93"/>
      <c r="F470" s="270" t="s">
        <v>669</v>
      </c>
      <c r="G470" s="311"/>
      <c r="H470" s="270"/>
      <c r="I470" s="270"/>
      <c r="J470" s="270">
        <v>200</v>
      </c>
      <c r="K470" s="155">
        <f t="shared" si="45"/>
        <v>200</v>
      </c>
      <c r="L470" s="270"/>
      <c r="M470" s="270"/>
      <c r="N470" s="270"/>
      <c r="O470" s="270">
        <v>300</v>
      </c>
      <c r="P470" s="153">
        <f t="shared" si="46"/>
        <v>300</v>
      </c>
      <c r="Q470" s="154">
        <f t="shared" si="47"/>
        <v>500</v>
      </c>
      <c r="R470" s="152">
        <v>1</v>
      </c>
      <c r="S470" s="45">
        <f t="shared" si="48"/>
        <v>200</v>
      </c>
      <c r="T470" s="910"/>
      <c r="U470" s="49">
        <f t="shared" si="49"/>
        <v>300</v>
      </c>
      <c r="V470" s="913"/>
      <c r="W470" s="151">
        <f t="shared" si="50"/>
        <v>500</v>
      </c>
      <c r="X470" s="908"/>
    </row>
    <row r="471" spans="1:24" x14ac:dyDescent="0.25">
      <c r="A471" s="928"/>
      <c r="B471" s="928"/>
      <c r="C471" s="93" t="s">
        <v>1424</v>
      </c>
      <c r="D471" s="93"/>
      <c r="E471" s="93"/>
      <c r="F471" s="270" t="s">
        <v>669</v>
      </c>
      <c r="G471" s="311"/>
      <c r="H471" s="270"/>
      <c r="I471" s="270"/>
      <c r="J471" s="270"/>
      <c r="K471" s="155">
        <f t="shared" si="45"/>
        <v>0</v>
      </c>
      <c r="L471" s="270"/>
      <c r="M471" s="270"/>
      <c r="N471" s="270"/>
      <c r="O471" s="270">
        <v>200</v>
      </c>
      <c r="P471" s="153">
        <f t="shared" si="46"/>
        <v>200</v>
      </c>
      <c r="Q471" s="154">
        <f t="shared" si="47"/>
        <v>200</v>
      </c>
      <c r="R471" s="152">
        <v>1.8</v>
      </c>
      <c r="S471" s="45">
        <f t="shared" si="48"/>
        <v>0</v>
      </c>
      <c r="T471" s="910"/>
      <c r="U471" s="49">
        <f t="shared" si="49"/>
        <v>360</v>
      </c>
      <c r="V471" s="913"/>
      <c r="W471" s="151">
        <f t="shared" si="50"/>
        <v>360</v>
      </c>
      <c r="X471" s="908"/>
    </row>
    <row r="472" spans="1:24" x14ac:dyDescent="0.25">
      <c r="A472" s="928"/>
      <c r="B472" s="928"/>
      <c r="C472" s="93" t="s">
        <v>1425</v>
      </c>
      <c r="D472" s="93"/>
      <c r="E472" s="93"/>
      <c r="F472" s="270" t="s">
        <v>669</v>
      </c>
      <c r="G472" s="311"/>
      <c r="H472" s="270"/>
      <c r="I472" s="270"/>
      <c r="J472" s="270"/>
      <c r="K472" s="155">
        <f t="shared" si="45"/>
        <v>0</v>
      </c>
      <c r="L472" s="270"/>
      <c r="M472" s="270"/>
      <c r="N472" s="270"/>
      <c r="O472" s="270">
        <v>500</v>
      </c>
      <c r="P472" s="153">
        <f t="shared" si="46"/>
        <v>500</v>
      </c>
      <c r="Q472" s="154">
        <f t="shared" si="47"/>
        <v>500</v>
      </c>
      <c r="R472" s="152">
        <v>1.8</v>
      </c>
      <c r="S472" s="45">
        <f t="shared" si="48"/>
        <v>0</v>
      </c>
      <c r="T472" s="910"/>
      <c r="U472" s="49">
        <f t="shared" si="49"/>
        <v>900</v>
      </c>
      <c r="V472" s="913"/>
      <c r="W472" s="151">
        <f t="shared" si="50"/>
        <v>900</v>
      </c>
      <c r="X472" s="908"/>
    </row>
    <row r="473" spans="1:24" x14ac:dyDescent="0.25">
      <c r="A473" s="928"/>
      <c r="B473" s="928"/>
      <c r="C473" s="93" t="s">
        <v>1426</v>
      </c>
      <c r="D473" s="93"/>
      <c r="E473" s="93"/>
      <c r="F473" s="270" t="s">
        <v>669</v>
      </c>
      <c r="G473" s="311"/>
      <c r="H473" s="270"/>
      <c r="I473" s="270"/>
      <c r="J473" s="270">
        <v>150</v>
      </c>
      <c r="K473" s="155">
        <f t="shared" si="45"/>
        <v>150</v>
      </c>
      <c r="L473" s="270"/>
      <c r="M473" s="270"/>
      <c r="N473" s="270"/>
      <c r="O473" s="270">
        <v>300</v>
      </c>
      <c r="P473" s="153">
        <f t="shared" si="46"/>
        <v>300</v>
      </c>
      <c r="Q473" s="154">
        <f t="shared" si="47"/>
        <v>450</v>
      </c>
      <c r="R473" s="152">
        <v>1</v>
      </c>
      <c r="S473" s="45">
        <f t="shared" si="48"/>
        <v>150</v>
      </c>
      <c r="T473" s="910"/>
      <c r="U473" s="49">
        <f t="shared" si="49"/>
        <v>300</v>
      </c>
      <c r="V473" s="913"/>
      <c r="W473" s="151">
        <f t="shared" si="50"/>
        <v>450</v>
      </c>
      <c r="X473" s="908"/>
    </row>
    <row r="474" spans="1:24" x14ac:dyDescent="0.25">
      <c r="A474" s="928"/>
      <c r="B474" s="928"/>
      <c r="C474" s="93" t="s">
        <v>1427</v>
      </c>
      <c r="D474" s="93"/>
      <c r="E474" s="93"/>
      <c r="F474" s="270" t="s">
        <v>669</v>
      </c>
      <c r="G474" s="311"/>
      <c r="H474" s="270"/>
      <c r="I474" s="270"/>
      <c r="J474" s="270">
        <v>200</v>
      </c>
      <c r="K474" s="155">
        <f t="shared" si="45"/>
        <v>200</v>
      </c>
      <c r="L474" s="270"/>
      <c r="M474" s="270"/>
      <c r="N474" s="270"/>
      <c r="O474" s="270">
        <v>300</v>
      </c>
      <c r="P474" s="153">
        <f t="shared" si="46"/>
        <v>300</v>
      </c>
      <c r="Q474" s="154">
        <f t="shared" si="47"/>
        <v>500</v>
      </c>
      <c r="R474" s="152">
        <v>1</v>
      </c>
      <c r="S474" s="45">
        <f t="shared" si="48"/>
        <v>200</v>
      </c>
      <c r="T474" s="910"/>
      <c r="U474" s="49">
        <f t="shared" si="49"/>
        <v>300</v>
      </c>
      <c r="V474" s="913"/>
      <c r="W474" s="151">
        <f t="shared" si="50"/>
        <v>500</v>
      </c>
      <c r="X474" s="908"/>
    </row>
    <row r="475" spans="1:24" x14ac:dyDescent="0.25">
      <c r="A475" s="928"/>
      <c r="B475" s="928"/>
      <c r="C475" s="94" t="s">
        <v>1428</v>
      </c>
      <c r="D475" s="94"/>
      <c r="E475" s="94"/>
      <c r="F475" s="270" t="s">
        <v>647</v>
      </c>
      <c r="G475" s="137"/>
      <c r="H475" s="270"/>
      <c r="I475" s="270"/>
      <c r="J475" s="270"/>
      <c r="K475" s="155">
        <f t="shared" si="45"/>
        <v>0</v>
      </c>
      <c r="L475" s="270"/>
      <c r="M475" s="270"/>
      <c r="N475" s="270"/>
      <c r="O475" s="270">
        <v>200</v>
      </c>
      <c r="P475" s="153">
        <f t="shared" si="46"/>
        <v>200</v>
      </c>
      <c r="Q475" s="154">
        <f t="shared" si="47"/>
        <v>200</v>
      </c>
      <c r="R475" s="152">
        <v>12</v>
      </c>
      <c r="S475" s="45">
        <f t="shared" si="48"/>
        <v>0</v>
      </c>
      <c r="T475" s="910"/>
      <c r="U475" s="49">
        <f t="shared" si="49"/>
        <v>2400</v>
      </c>
      <c r="V475" s="913"/>
      <c r="W475" s="151">
        <f t="shared" si="50"/>
        <v>2400</v>
      </c>
      <c r="X475" s="908"/>
    </row>
    <row r="476" spans="1:24" x14ac:dyDescent="0.25">
      <c r="A476" s="928"/>
      <c r="B476" s="928"/>
      <c r="C476" s="94" t="s">
        <v>1429</v>
      </c>
      <c r="D476" s="94"/>
      <c r="E476" s="94"/>
      <c r="F476" s="270" t="s">
        <v>647</v>
      </c>
      <c r="G476" s="137"/>
      <c r="H476" s="270"/>
      <c r="I476" s="270"/>
      <c r="J476" s="270">
        <v>60</v>
      </c>
      <c r="K476" s="155">
        <f t="shared" si="45"/>
        <v>60</v>
      </c>
      <c r="L476" s="270"/>
      <c r="M476" s="270"/>
      <c r="N476" s="270"/>
      <c r="O476" s="270">
        <v>60</v>
      </c>
      <c r="P476" s="153">
        <f t="shared" si="46"/>
        <v>60</v>
      </c>
      <c r="Q476" s="154">
        <f t="shared" si="47"/>
        <v>120</v>
      </c>
      <c r="R476" s="152">
        <v>12</v>
      </c>
      <c r="S476" s="45">
        <f t="shared" si="48"/>
        <v>720</v>
      </c>
      <c r="T476" s="910"/>
      <c r="U476" s="49">
        <f t="shared" si="49"/>
        <v>720</v>
      </c>
      <c r="V476" s="913"/>
      <c r="W476" s="151">
        <f t="shared" si="50"/>
        <v>1440</v>
      </c>
      <c r="X476" s="908"/>
    </row>
    <row r="477" spans="1:24" x14ac:dyDescent="0.25">
      <c r="A477" s="928"/>
      <c r="B477" s="928"/>
      <c r="C477" s="94" t="s">
        <v>1430</v>
      </c>
      <c r="D477" s="94"/>
      <c r="E477" s="94"/>
      <c r="F477" s="270" t="s">
        <v>647</v>
      </c>
      <c r="G477" s="137"/>
      <c r="H477" s="270"/>
      <c r="I477" s="270"/>
      <c r="J477" s="270">
        <v>60</v>
      </c>
      <c r="K477" s="155">
        <f t="shared" si="45"/>
        <v>60</v>
      </c>
      <c r="L477" s="270"/>
      <c r="M477" s="270"/>
      <c r="N477" s="270"/>
      <c r="O477" s="270">
        <v>100</v>
      </c>
      <c r="P477" s="153">
        <f t="shared" si="46"/>
        <v>100</v>
      </c>
      <c r="Q477" s="154">
        <f t="shared" si="47"/>
        <v>160</v>
      </c>
      <c r="R477" s="152">
        <v>12</v>
      </c>
      <c r="S477" s="45">
        <f t="shared" si="48"/>
        <v>720</v>
      </c>
      <c r="T477" s="910"/>
      <c r="U477" s="49">
        <f t="shared" si="49"/>
        <v>1200</v>
      </c>
      <c r="V477" s="913"/>
      <c r="W477" s="151">
        <f t="shared" si="50"/>
        <v>1920</v>
      </c>
      <c r="X477" s="908"/>
    </row>
    <row r="478" spans="1:24" x14ac:dyDescent="0.25">
      <c r="A478" s="928"/>
      <c r="B478" s="928"/>
      <c r="C478" s="94" t="s">
        <v>1431</v>
      </c>
      <c r="D478" s="94"/>
      <c r="E478" s="94"/>
      <c r="F478" s="270" t="s">
        <v>647</v>
      </c>
      <c r="G478" s="137"/>
      <c r="H478" s="270"/>
      <c r="I478" s="270"/>
      <c r="J478" s="270"/>
      <c r="K478" s="155">
        <f t="shared" si="45"/>
        <v>0</v>
      </c>
      <c r="L478" s="270"/>
      <c r="M478" s="270"/>
      <c r="N478" s="270"/>
      <c r="O478" s="270">
        <v>400</v>
      </c>
      <c r="P478" s="153">
        <f t="shared" si="46"/>
        <v>400</v>
      </c>
      <c r="Q478" s="154">
        <f t="shared" si="47"/>
        <v>400</v>
      </c>
      <c r="R478" s="152">
        <v>8</v>
      </c>
      <c r="S478" s="45">
        <f t="shared" si="48"/>
        <v>0</v>
      </c>
      <c r="T478" s="910"/>
      <c r="U478" s="49">
        <f t="shared" si="49"/>
        <v>3200</v>
      </c>
      <c r="V478" s="913"/>
      <c r="W478" s="151">
        <f t="shared" si="50"/>
        <v>3200</v>
      </c>
      <c r="X478" s="908"/>
    </row>
    <row r="479" spans="1:24" x14ac:dyDescent="0.25">
      <c r="A479" s="928"/>
      <c r="B479" s="928"/>
      <c r="C479" s="94" t="s">
        <v>719</v>
      </c>
      <c r="D479" s="94"/>
      <c r="E479" s="94"/>
      <c r="F479" s="270" t="s">
        <v>647</v>
      </c>
      <c r="G479" s="137"/>
      <c r="H479" s="270"/>
      <c r="I479" s="270"/>
      <c r="J479" s="270">
        <v>60</v>
      </c>
      <c r="K479" s="155">
        <f t="shared" si="45"/>
        <v>60</v>
      </c>
      <c r="L479" s="270"/>
      <c r="M479" s="270"/>
      <c r="N479" s="270"/>
      <c r="O479" s="270">
        <v>60</v>
      </c>
      <c r="P479" s="153">
        <f t="shared" si="46"/>
        <v>60</v>
      </c>
      <c r="Q479" s="154">
        <f t="shared" si="47"/>
        <v>120</v>
      </c>
      <c r="R479" s="152">
        <v>9</v>
      </c>
      <c r="S479" s="45">
        <f t="shared" si="48"/>
        <v>540</v>
      </c>
      <c r="T479" s="910"/>
      <c r="U479" s="49">
        <f t="shared" si="49"/>
        <v>540</v>
      </c>
      <c r="V479" s="913"/>
      <c r="W479" s="151">
        <f t="shared" si="50"/>
        <v>1080</v>
      </c>
      <c r="X479" s="908"/>
    </row>
    <row r="480" spans="1:24" x14ac:dyDescent="0.25">
      <c r="A480" s="928"/>
      <c r="B480" s="928"/>
      <c r="C480" s="94" t="s">
        <v>720</v>
      </c>
      <c r="D480" s="94"/>
      <c r="E480" s="94"/>
      <c r="F480" s="270" t="s">
        <v>647</v>
      </c>
      <c r="G480" s="137"/>
      <c r="H480" s="270"/>
      <c r="I480" s="270"/>
      <c r="J480" s="270">
        <v>40</v>
      </c>
      <c r="K480" s="155">
        <f t="shared" si="45"/>
        <v>40</v>
      </c>
      <c r="L480" s="270"/>
      <c r="M480" s="270"/>
      <c r="N480" s="270"/>
      <c r="O480" s="270">
        <v>100</v>
      </c>
      <c r="P480" s="153">
        <f t="shared" si="46"/>
        <v>100</v>
      </c>
      <c r="Q480" s="154">
        <f t="shared" si="47"/>
        <v>140</v>
      </c>
      <c r="R480" s="152">
        <v>12</v>
      </c>
      <c r="S480" s="45">
        <f t="shared" si="48"/>
        <v>480</v>
      </c>
      <c r="T480" s="910"/>
      <c r="U480" s="49">
        <f t="shared" si="49"/>
        <v>1200</v>
      </c>
      <c r="V480" s="913"/>
      <c r="W480" s="151">
        <f t="shared" si="50"/>
        <v>1680</v>
      </c>
      <c r="X480" s="908"/>
    </row>
    <row r="481" spans="1:24" x14ac:dyDescent="0.25">
      <c r="A481" s="928"/>
      <c r="B481" s="928"/>
      <c r="C481" s="94" t="s">
        <v>721</v>
      </c>
      <c r="D481" s="94"/>
      <c r="E481" s="94"/>
      <c r="F481" s="270" t="s">
        <v>647</v>
      </c>
      <c r="G481" s="137"/>
      <c r="H481" s="270"/>
      <c r="I481" s="270"/>
      <c r="J481" s="270">
        <v>40</v>
      </c>
      <c r="K481" s="155">
        <f t="shared" si="45"/>
        <v>40</v>
      </c>
      <c r="L481" s="270"/>
      <c r="M481" s="270"/>
      <c r="N481" s="270"/>
      <c r="O481" s="270">
        <v>100</v>
      </c>
      <c r="P481" s="153">
        <f t="shared" si="46"/>
        <v>100</v>
      </c>
      <c r="Q481" s="154">
        <f t="shared" si="47"/>
        <v>140</v>
      </c>
      <c r="R481" s="152">
        <v>15</v>
      </c>
      <c r="S481" s="45">
        <f t="shared" si="48"/>
        <v>600</v>
      </c>
      <c r="T481" s="910"/>
      <c r="U481" s="49">
        <f t="shared" si="49"/>
        <v>1500</v>
      </c>
      <c r="V481" s="913"/>
      <c r="W481" s="151">
        <f t="shared" si="50"/>
        <v>2100</v>
      </c>
      <c r="X481" s="908"/>
    </row>
    <row r="482" spans="1:24" x14ac:dyDescent="0.25">
      <c r="A482" s="928"/>
      <c r="B482" s="928"/>
      <c r="C482" s="94" t="s">
        <v>722</v>
      </c>
      <c r="D482" s="94"/>
      <c r="E482" s="94"/>
      <c r="F482" s="270" t="s">
        <v>647</v>
      </c>
      <c r="G482" s="137"/>
      <c r="H482" s="270"/>
      <c r="I482" s="270"/>
      <c r="J482" s="270">
        <v>60</v>
      </c>
      <c r="K482" s="155">
        <f t="shared" si="45"/>
        <v>60</v>
      </c>
      <c r="L482" s="270"/>
      <c r="M482" s="270"/>
      <c r="N482" s="270"/>
      <c r="O482" s="270">
        <v>80</v>
      </c>
      <c r="P482" s="153">
        <f t="shared" si="46"/>
        <v>80</v>
      </c>
      <c r="Q482" s="154">
        <f t="shared" si="47"/>
        <v>140</v>
      </c>
      <c r="R482" s="152">
        <v>16</v>
      </c>
      <c r="S482" s="45">
        <f t="shared" si="48"/>
        <v>960</v>
      </c>
      <c r="T482" s="910"/>
      <c r="U482" s="49">
        <f t="shared" si="49"/>
        <v>1280</v>
      </c>
      <c r="V482" s="913"/>
      <c r="W482" s="151">
        <f t="shared" si="50"/>
        <v>2240</v>
      </c>
      <c r="X482" s="908"/>
    </row>
    <row r="483" spans="1:24" x14ac:dyDescent="0.25">
      <c r="A483" s="928"/>
      <c r="B483" s="928"/>
      <c r="C483" s="94" t="s">
        <v>723</v>
      </c>
      <c r="D483" s="94"/>
      <c r="E483" s="94"/>
      <c r="F483" s="270" t="s">
        <v>647</v>
      </c>
      <c r="G483" s="137"/>
      <c r="H483" s="270"/>
      <c r="I483" s="270"/>
      <c r="J483" s="270">
        <v>30</v>
      </c>
      <c r="K483" s="155">
        <f t="shared" si="45"/>
        <v>30</v>
      </c>
      <c r="L483" s="270"/>
      <c r="M483" s="270"/>
      <c r="N483" s="270"/>
      <c r="O483" s="270">
        <v>80</v>
      </c>
      <c r="P483" s="153">
        <f t="shared" si="46"/>
        <v>80</v>
      </c>
      <c r="Q483" s="154">
        <f t="shared" si="47"/>
        <v>110</v>
      </c>
      <c r="R483" s="152">
        <v>18</v>
      </c>
      <c r="S483" s="45">
        <f t="shared" si="48"/>
        <v>540</v>
      </c>
      <c r="T483" s="910"/>
      <c r="U483" s="49">
        <f t="shared" si="49"/>
        <v>1440</v>
      </c>
      <c r="V483" s="913"/>
      <c r="W483" s="151">
        <f t="shared" si="50"/>
        <v>1980</v>
      </c>
      <c r="X483" s="908"/>
    </row>
    <row r="484" spans="1:24" x14ac:dyDescent="0.25">
      <c r="A484" s="928"/>
      <c r="B484" s="928"/>
      <c r="C484" s="94" t="s">
        <v>724</v>
      </c>
      <c r="D484" s="94"/>
      <c r="E484" s="94"/>
      <c r="F484" s="270" t="s">
        <v>647</v>
      </c>
      <c r="G484" s="137"/>
      <c r="H484" s="270"/>
      <c r="I484" s="270"/>
      <c r="J484" s="270">
        <v>30</v>
      </c>
      <c r="K484" s="155">
        <f t="shared" si="45"/>
        <v>30</v>
      </c>
      <c r="L484" s="270"/>
      <c r="M484" s="270"/>
      <c r="N484" s="270"/>
      <c r="O484" s="270">
        <v>80</v>
      </c>
      <c r="P484" s="153">
        <f t="shared" si="46"/>
        <v>80</v>
      </c>
      <c r="Q484" s="154">
        <f t="shared" si="47"/>
        <v>110</v>
      </c>
      <c r="R484" s="152">
        <v>19</v>
      </c>
      <c r="S484" s="45">
        <f t="shared" si="48"/>
        <v>570</v>
      </c>
      <c r="T484" s="910"/>
      <c r="U484" s="49">
        <f t="shared" si="49"/>
        <v>1520</v>
      </c>
      <c r="V484" s="913"/>
      <c r="W484" s="151">
        <f t="shared" si="50"/>
        <v>2090</v>
      </c>
      <c r="X484" s="908"/>
    </row>
    <row r="485" spans="1:24" x14ac:dyDescent="0.25">
      <c r="A485" s="928"/>
      <c r="B485" s="928"/>
      <c r="C485" s="94" t="s">
        <v>725</v>
      </c>
      <c r="D485" s="94"/>
      <c r="E485" s="94"/>
      <c r="F485" s="270" t="s">
        <v>647</v>
      </c>
      <c r="G485" s="137"/>
      <c r="H485" s="270"/>
      <c r="I485" s="270"/>
      <c r="J485" s="270">
        <v>60</v>
      </c>
      <c r="K485" s="155">
        <f t="shared" si="45"/>
        <v>60</v>
      </c>
      <c r="L485" s="270"/>
      <c r="M485" s="270"/>
      <c r="N485" s="270"/>
      <c r="O485" s="270">
        <v>80</v>
      </c>
      <c r="P485" s="153">
        <f t="shared" si="46"/>
        <v>80</v>
      </c>
      <c r="Q485" s="154">
        <f t="shared" si="47"/>
        <v>140</v>
      </c>
      <c r="R485" s="152">
        <v>19</v>
      </c>
      <c r="S485" s="45">
        <f t="shared" si="48"/>
        <v>1140</v>
      </c>
      <c r="T485" s="910"/>
      <c r="U485" s="49">
        <f t="shared" si="49"/>
        <v>1520</v>
      </c>
      <c r="V485" s="913"/>
      <c r="W485" s="151">
        <f t="shared" si="50"/>
        <v>2660</v>
      </c>
      <c r="X485" s="908"/>
    </row>
    <row r="486" spans="1:24" x14ac:dyDescent="0.25">
      <c r="A486" s="928"/>
      <c r="B486" s="928"/>
      <c r="C486" s="94" t="s">
        <v>726</v>
      </c>
      <c r="D486" s="94"/>
      <c r="E486" s="94"/>
      <c r="F486" s="270" t="s">
        <v>647</v>
      </c>
      <c r="G486" s="137"/>
      <c r="H486" s="270"/>
      <c r="I486" s="270"/>
      <c r="J486" s="270">
        <v>60</v>
      </c>
      <c r="K486" s="155">
        <f t="shared" si="45"/>
        <v>60</v>
      </c>
      <c r="L486" s="270"/>
      <c r="M486" s="270"/>
      <c r="N486" s="270"/>
      <c r="O486" s="270">
        <v>100</v>
      </c>
      <c r="P486" s="153">
        <f t="shared" si="46"/>
        <v>100</v>
      </c>
      <c r="Q486" s="154">
        <f t="shared" si="47"/>
        <v>160</v>
      </c>
      <c r="R486" s="152">
        <v>19</v>
      </c>
      <c r="S486" s="45">
        <f t="shared" si="48"/>
        <v>1140</v>
      </c>
      <c r="T486" s="910"/>
      <c r="U486" s="49">
        <f t="shared" si="49"/>
        <v>1900</v>
      </c>
      <c r="V486" s="913"/>
      <c r="W486" s="151">
        <f t="shared" si="50"/>
        <v>3040</v>
      </c>
      <c r="X486" s="908"/>
    </row>
    <row r="487" spans="1:24" x14ac:dyDescent="0.25">
      <c r="A487" s="928"/>
      <c r="B487" s="928"/>
      <c r="C487" s="94" t="s">
        <v>1432</v>
      </c>
      <c r="D487" s="94"/>
      <c r="E487" s="94"/>
      <c r="F487" s="270" t="s">
        <v>669</v>
      </c>
      <c r="G487" s="137"/>
      <c r="H487" s="270"/>
      <c r="I487" s="270"/>
      <c r="J487" s="270"/>
      <c r="K487" s="155">
        <f t="shared" si="45"/>
        <v>0</v>
      </c>
      <c r="L487" s="270"/>
      <c r="M487" s="270"/>
      <c r="N487" s="270"/>
      <c r="O487" s="270">
        <v>10</v>
      </c>
      <c r="P487" s="153">
        <f t="shared" si="46"/>
        <v>10</v>
      </c>
      <c r="Q487" s="154">
        <f t="shared" si="47"/>
        <v>10</v>
      </c>
      <c r="R487" s="152">
        <v>7</v>
      </c>
      <c r="S487" s="45">
        <f t="shared" si="48"/>
        <v>0</v>
      </c>
      <c r="T487" s="910"/>
      <c r="U487" s="49">
        <f t="shared" si="49"/>
        <v>70</v>
      </c>
      <c r="V487" s="913"/>
      <c r="W487" s="151">
        <f t="shared" si="50"/>
        <v>70</v>
      </c>
      <c r="X487" s="908"/>
    </row>
    <row r="488" spans="1:24" x14ac:dyDescent="0.25">
      <c r="A488" s="928"/>
      <c r="B488" s="928"/>
      <c r="C488" s="94" t="s">
        <v>1433</v>
      </c>
      <c r="D488" s="94"/>
      <c r="E488" s="94"/>
      <c r="F488" s="270" t="s">
        <v>647</v>
      </c>
      <c r="G488" s="137"/>
      <c r="H488" s="270"/>
      <c r="I488" s="270"/>
      <c r="J488" s="270"/>
      <c r="K488" s="155">
        <f t="shared" si="45"/>
        <v>0</v>
      </c>
      <c r="L488" s="270"/>
      <c r="M488" s="270"/>
      <c r="N488" s="270"/>
      <c r="O488" s="270">
        <v>60</v>
      </c>
      <c r="P488" s="153">
        <f t="shared" si="46"/>
        <v>60</v>
      </c>
      <c r="Q488" s="154">
        <f t="shared" si="47"/>
        <v>60</v>
      </c>
      <c r="R488" s="152">
        <v>0.75</v>
      </c>
      <c r="S488" s="45">
        <f t="shared" si="48"/>
        <v>0</v>
      </c>
      <c r="T488" s="910"/>
      <c r="U488" s="49">
        <f t="shared" si="49"/>
        <v>45</v>
      </c>
      <c r="V488" s="913"/>
      <c r="W488" s="151">
        <f t="shared" si="50"/>
        <v>45</v>
      </c>
      <c r="X488" s="908"/>
    </row>
    <row r="489" spans="1:24" x14ac:dyDescent="0.25">
      <c r="A489" s="928"/>
      <c r="B489" s="928"/>
      <c r="C489" s="94" t="s">
        <v>1434</v>
      </c>
      <c r="D489" s="94"/>
      <c r="E489" s="94"/>
      <c r="F489" s="270" t="s">
        <v>669</v>
      </c>
      <c r="G489" s="137"/>
      <c r="H489" s="270"/>
      <c r="I489" s="270"/>
      <c r="J489" s="270">
        <v>200</v>
      </c>
      <c r="K489" s="155">
        <f t="shared" si="45"/>
        <v>200</v>
      </c>
      <c r="L489" s="270"/>
      <c r="M489" s="270"/>
      <c r="N489" s="270"/>
      <c r="O489" s="270">
        <v>500</v>
      </c>
      <c r="P489" s="153">
        <f t="shared" si="46"/>
        <v>500</v>
      </c>
      <c r="Q489" s="154">
        <f t="shared" si="47"/>
        <v>700</v>
      </c>
      <c r="R489" s="152">
        <v>0.85</v>
      </c>
      <c r="S489" s="45">
        <f t="shared" si="48"/>
        <v>170</v>
      </c>
      <c r="T489" s="910"/>
      <c r="U489" s="49">
        <f t="shared" si="49"/>
        <v>425</v>
      </c>
      <c r="V489" s="913"/>
      <c r="W489" s="151">
        <f t="shared" si="50"/>
        <v>595</v>
      </c>
      <c r="X489" s="908"/>
    </row>
    <row r="490" spans="1:24" x14ac:dyDescent="0.25">
      <c r="A490" s="928"/>
      <c r="B490" s="928"/>
      <c r="C490" s="94" t="s">
        <v>1435</v>
      </c>
      <c r="D490" s="94"/>
      <c r="E490" s="94"/>
      <c r="F490" s="270" t="s">
        <v>112</v>
      </c>
      <c r="G490" s="137"/>
      <c r="H490" s="270"/>
      <c r="I490" s="270"/>
      <c r="J490" s="270"/>
      <c r="K490" s="155">
        <f t="shared" si="45"/>
        <v>0</v>
      </c>
      <c r="L490" s="270"/>
      <c r="M490" s="270"/>
      <c r="N490" s="270"/>
      <c r="O490" s="270"/>
      <c r="P490" s="153">
        <f t="shared" si="46"/>
        <v>0</v>
      </c>
      <c r="Q490" s="154">
        <f t="shared" si="47"/>
        <v>0</v>
      </c>
      <c r="R490" s="152">
        <v>12</v>
      </c>
      <c r="S490" s="45">
        <f t="shared" si="48"/>
        <v>0</v>
      </c>
      <c r="T490" s="910"/>
      <c r="U490" s="49">
        <f t="shared" si="49"/>
        <v>0</v>
      </c>
      <c r="V490" s="913"/>
      <c r="W490" s="151">
        <f t="shared" si="50"/>
        <v>0</v>
      </c>
      <c r="X490" s="908"/>
    </row>
    <row r="491" spans="1:24" x14ac:dyDescent="0.25">
      <c r="A491" s="928"/>
      <c r="B491" s="928"/>
      <c r="C491" s="94" t="s">
        <v>1436</v>
      </c>
      <c r="D491" s="94"/>
      <c r="E491" s="94"/>
      <c r="F491" s="270" t="s">
        <v>669</v>
      </c>
      <c r="G491" s="137"/>
      <c r="H491" s="270"/>
      <c r="I491" s="270"/>
      <c r="J491" s="270"/>
      <c r="K491" s="155">
        <f t="shared" si="45"/>
        <v>0</v>
      </c>
      <c r="L491" s="270"/>
      <c r="M491" s="270"/>
      <c r="N491" s="270"/>
      <c r="O491" s="270">
        <v>150</v>
      </c>
      <c r="P491" s="153">
        <f t="shared" si="46"/>
        <v>150</v>
      </c>
      <c r="Q491" s="154">
        <f t="shared" si="47"/>
        <v>150</v>
      </c>
      <c r="R491" s="152">
        <v>1</v>
      </c>
      <c r="S491" s="45">
        <f t="shared" si="48"/>
        <v>0</v>
      </c>
      <c r="T491" s="910"/>
      <c r="U491" s="49">
        <f t="shared" si="49"/>
        <v>150</v>
      </c>
      <c r="V491" s="913"/>
      <c r="W491" s="151">
        <f t="shared" si="50"/>
        <v>150</v>
      </c>
      <c r="X491" s="908"/>
    </row>
    <row r="492" spans="1:24" x14ac:dyDescent="0.25">
      <c r="A492" s="928"/>
      <c r="B492" s="928"/>
      <c r="C492" s="94" t="s">
        <v>1437</v>
      </c>
      <c r="D492" s="94"/>
      <c r="E492" s="94"/>
      <c r="F492" s="270" t="s">
        <v>669</v>
      </c>
      <c r="G492" s="137"/>
      <c r="H492" s="270"/>
      <c r="I492" s="270"/>
      <c r="J492" s="270"/>
      <c r="K492" s="155">
        <f t="shared" si="45"/>
        <v>0</v>
      </c>
      <c r="L492" s="270"/>
      <c r="M492" s="270"/>
      <c r="N492" s="270"/>
      <c r="O492" s="270">
        <v>500</v>
      </c>
      <c r="P492" s="153">
        <f t="shared" si="46"/>
        <v>500</v>
      </c>
      <c r="Q492" s="154">
        <f t="shared" si="47"/>
        <v>500</v>
      </c>
      <c r="R492" s="152">
        <v>1</v>
      </c>
      <c r="S492" s="45">
        <f t="shared" si="48"/>
        <v>0</v>
      </c>
      <c r="T492" s="910"/>
      <c r="U492" s="49">
        <f t="shared" si="49"/>
        <v>500</v>
      </c>
      <c r="V492" s="913"/>
      <c r="W492" s="151">
        <f t="shared" si="50"/>
        <v>500</v>
      </c>
      <c r="X492" s="908"/>
    </row>
    <row r="493" spans="1:24" x14ac:dyDescent="0.25">
      <c r="A493" s="928"/>
      <c r="B493" s="928"/>
      <c r="C493" s="94" t="s">
        <v>1438</v>
      </c>
      <c r="D493" s="94"/>
      <c r="E493" s="94"/>
      <c r="F493" s="270" t="s">
        <v>669</v>
      </c>
      <c r="G493" s="137"/>
      <c r="H493" s="270"/>
      <c r="I493" s="270"/>
      <c r="J493" s="270"/>
      <c r="K493" s="155">
        <f t="shared" si="45"/>
        <v>0</v>
      </c>
      <c r="L493" s="270"/>
      <c r="M493" s="270"/>
      <c r="N493" s="270"/>
      <c r="O493" s="270">
        <v>70</v>
      </c>
      <c r="P493" s="153">
        <f t="shared" si="46"/>
        <v>70</v>
      </c>
      <c r="Q493" s="154">
        <f t="shared" si="47"/>
        <v>70</v>
      </c>
      <c r="R493" s="152">
        <v>6</v>
      </c>
      <c r="S493" s="45">
        <f t="shared" si="48"/>
        <v>0</v>
      </c>
      <c r="T493" s="910"/>
      <c r="U493" s="49">
        <f t="shared" si="49"/>
        <v>420</v>
      </c>
      <c r="V493" s="913"/>
      <c r="W493" s="151">
        <f t="shared" si="50"/>
        <v>420</v>
      </c>
      <c r="X493" s="908"/>
    </row>
    <row r="494" spans="1:24" x14ac:dyDescent="0.25">
      <c r="A494" s="928"/>
      <c r="B494" s="928"/>
      <c r="C494" s="94" t="s">
        <v>1439</v>
      </c>
      <c r="D494" s="94"/>
      <c r="E494" s="94"/>
      <c r="F494" s="270" t="s">
        <v>669</v>
      </c>
      <c r="G494" s="137"/>
      <c r="H494" s="270"/>
      <c r="I494" s="270"/>
      <c r="J494" s="270"/>
      <c r="K494" s="155">
        <f t="shared" si="45"/>
        <v>0</v>
      </c>
      <c r="L494" s="270"/>
      <c r="M494" s="270"/>
      <c r="N494" s="270"/>
      <c r="O494" s="270">
        <v>60</v>
      </c>
      <c r="P494" s="153">
        <f t="shared" si="46"/>
        <v>60</v>
      </c>
      <c r="Q494" s="154">
        <f t="shared" si="47"/>
        <v>60</v>
      </c>
      <c r="R494" s="152">
        <v>6</v>
      </c>
      <c r="S494" s="45">
        <f t="shared" si="48"/>
        <v>0</v>
      </c>
      <c r="T494" s="910"/>
      <c r="U494" s="49">
        <f t="shared" si="49"/>
        <v>360</v>
      </c>
      <c r="V494" s="913"/>
      <c r="W494" s="151">
        <f t="shared" si="50"/>
        <v>360</v>
      </c>
      <c r="X494" s="908"/>
    </row>
    <row r="495" spans="1:24" x14ac:dyDescent="0.25">
      <c r="A495" s="928"/>
      <c r="B495" s="928"/>
      <c r="C495" s="94" t="s">
        <v>1440</v>
      </c>
      <c r="D495" s="94"/>
      <c r="E495" s="94"/>
      <c r="F495" s="270" t="s">
        <v>669</v>
      </c>
      <c r="G495" s="137"/>
      <c r="H495" s="270"/>
      <c r="I495" s="270"/>
      <c r="J495" s="270"/>
      <c r="K495" s="155">
        <f t="shared" si="45"/>
        <v>0</v>
      </c>
      <c r="L495" s="270"/>
      <c r="M495" s="270"/>
      <c r="N495" s="270"/>
      <c r="O495" s="270">
        <v>60</v>
      </c>
      <c r="P495" s="153">
        <f t="shared" si="46"/>
        <v>60</v>
      </c>
      <c r="Q495" s="154">
        <f t="shared" si="47"/>
        <v>60</v>
      </c>
      <c r="R495" s="152">
        <v>6</v>
      </c>
      <c r="S495" s="45">
        <f t="shared" si="48"/>
        <v>0</v>
      </c>
      <c r="T495" s="910"/>
      <c r="U495" s="49">
        <f t="shared" si="49"/>
        <v>360</v>
      </c>
      <c r="V495" s="913"/>
      <c r="W495" s="151">
        <f t="shared" si="50"/>
        <v>360</v>
      </c>
      <c r="X495" s="908"/>
    </row>
    <row r="496" spans="1:24" x14ac:dyDescent="0.25">
      <c r="A496" s="928"/>
      <c r="B496" s="928"/>
      <c r="C496" s="94" t="s">
        <v>1441</v>
      </c>
      <c r="D496" s="94"/>
      <c r="E496" s="94"/>
      <c r="F496" s="270" t="s">
        <v>112</v>
      </c>
      <c r="G496" s="137"/>
      <c r="H496" s="270"/>
      <c r="I496" s="270"/>
      <c r="J496" s="270"/>
      <c r="K496" s="155">
        <f t="shared" si="45"/>
        <v>0</v>
      </c>
      <c r="L496" s="270"/>
      <c r="M496" s="270"/>
      <c r="N496" s="270"/>
      <c r="O496" s="270">
        <v>80</v>
      </c>
      <c r="P496" s="153">
        <f t="shared" si="46"/>
        <v>80</v>
      </c>
      <c r="Q496" s="154">
        <f t="shared" si="47"/>
        <v>80</v>
      </c>
      <c r="R496" s="152">
        <v>3</v>
      </c>
      <c r="S496" s="45">
        <f t="shared" si="48"/>
        <v>0</v>
      </c>
      <c r="T496" s="910"/>
      <c r="U496" s="49">
        <f t="shared" si="49"/>
        <v>240</v>
      </c>
      <c r="V496" s="913"/>
      <c r="W496" s="151">
        <f t="shared" si="50"/>
        <v>240</v>
      </c>
      <c r="X496" s="908"/>
    </row>
    <row r="497" spans="1:24" x14ac:dyDescent="0.25">
      <c r="A497" s="928"/>
      <c r="B497" s="928"/>
      <c r="C497" s="94" t="s">
        <v>1442</v>
      </c>
      <c r="D497" s="94"/>
      <c r="E497" s="94"/>
      <c r="F497" s="270" t="s">
        <v>112</v>
      </c>
      <c r="G497" s="137"/>
      <c r="H497" s="270"/>
      <c r="I497" s="270"/>
      <c r="J497" s="270"/>
      <c r="K497" s="155">
        <f t="shared" si="45"/>
        <v>0</v>
      </c>
      <c r="L497" s="270"/>
      <c r="M497" s="270"/>
      <c r="N497" s="270"/>
      <c r="O497" s="270">
        <v>30</v>
      </c>
      <c r="P497" s="153">
        <f t="shared" si="46"/>
        <v>30</v>
      </c>
      <c r="Q497" s="154">
        <f t="shared" si="47"/>
        <v>30</v>
      </c>
      <c r="R497" s="152">
        <v>3</v>
      </c>
      <c r="S497" s="45">
        <f t="shared" si="48"/>
        <v>0</v>
      </c>
      <c r="T497" s="910"/>
      <c r="U497" s="49">
        <f t="shared" si="49"/>
        <v>90</v>
      </c>
      <c r="V497" s="913"/>
      <c r="W497" s="151">
        <f t="shared" si="50"/>
        <v>90</v>
      </c>
      <c r="X497" s="908"/>
    </row>
    <row r="498" spans="1:24" ht="15.75" thickBot="1" x14ac:dyDescent="0.3">
      <c r="A498" s="928"/>
      <c r="B498" s="928"/>
      <c r="C498" s="94" t="s">
        <v>1443</v>
      </c>
      <c r="D498" s="94"/>
      <c r="E498" s="94"/>
      <c r="F498" s="270" t="s">
        <v>112</v>
      </c>
      <c r="G498" s="142"/>
      <c r="H498" s="270"/>
      <c r="I498" s="270"/>
      <c r="J498" s="270"/>
      <c r="K498" s="155">
        <f t="shared" si="45"/>
        <v>0</v>
      </c>
      <c r="L498" s="270"/>
      <c r="M498" s="270"/>
      <c r="N498" s="270"/>
      <c r="O498" s="270">
        <v>36</v>
      </c>
      <c r="P498" s="153">
        <f t="shared" si="46"/>
        <v>36</v>
      </c>
      <c r="Q498" s="154">
        <f t="shared" si="47"/>
        <v>36</v>
      </c>
      <c r="R498" s="152">
        <v>0.9</v>
      </c>
      <c r="S498" s="45">
        <f t="shared" si="48"/>
        <v>0</v>
      </c>
      <c r="T498" s="911"/>
      <c r="U498" s="49">
        <f t="shared" si="49"/>
        <v>32.4</v>
      </c>
      <c r="V498" s="914"/>
      <c r="W498" s="151">
        <f t="shared" si="50"/>
        <v>32.4</v>
      </c>
      <c r="X498" s="908"/>
    </row>
    <row r="499" spans="1:24" x14ac:dyDescent="0.25">
      <c r="A499" s="871">
        <v>29</v>
      </c>
      <c r="B499" s="872" t="s">
        <v>1610</v>
      </c>
      <c r="C499" s="97" t="s">
        <v>97</v>
      </c>
      <c r="D499" s="97"/>
      <c r="E499" s="97"/>
      <c r="F499" s="270" t="s">
        <v>32</v>
      </c>
      <c r="G499" s="270"/>
      <c r="H499" s="132">
        <v>15</v>
      </c>
      <c r="I499" s="270"/>
      <c r="J499" s="270">
        <v>20</v>
      </c>
      <c r="K499" s="155">
        <f t="shared" si="45"/>
        <v>35</v>
      </c>
      <c r="L499" s="270"/>
      <c r="M499" s="270">
        <v>60</v>
      </c>
      <c r="N499" s="270"/>
      <c r="O499" s="270"/>
      <c r="P499" s="153">
        <f t="shared" si="46"/>
        <v>60</v>
      </c>
      <c r="Q499" s="154">
        <f t="shared" si="47"/>
        <v>95</v>
      </c>
      <c r="R499" s="270">
        <v>2.2000000000000002</v>
      </c>
      <c r="S499" s="45">
        <f t="shared" si="48"/>
        <v>77</v>
      </c>
      <c r="T499" s="909">
        <f>SUM(S499:S522)</f>
        <v>2486.3000000000002</v>
      </c>
      <c r="U499" s="49">
        <f t="shared" si="49"/>
        <v>132</v>
      </c>
      <c r="V499" s="912">
        <f>SUM(U499:U522)</f>
        <v>360</v>
      </c>
      <c r="W499" s="151">
        <f t="shared" si="50"/>
        <v>209</v>
      </c>
      <c r="X499" s="908">
        <f>SUM(W499:W522)</f>
        <v>2846.3</v>
      </c>
    </row>
    <row r="500" spans="1:24" x14ac:dyDescent="0.25">
      <c r="A500" s="871"/>
      <c r="B500" s="872"/>
      <c r="C500" s="97" t="s">
        <v>96</v>
      </c>
      <c r="D500" s="97"/>
      <c r="E500" s="97"/>
      <c r="F500" s="270" t="s">
        <v>32</v>
      </c>
      <c r="G500" s="270"/>
      <c r="H500" s="132">
        <v>15</v>
      </c>
      <c r="I500" s="270"/>
      <c r="J500" s="270"/>
      <c r="K500" s="155">
        <f t="shared" si="45"/>
        <v>15</v>
      </c>
      <c r="L500" s="270"/>
      <c r="M500" s="270">
        <v>60</v>
      </c>
      <c r="N500" s="270"/>
      <c r="O500" s="270"/>
      <c r="P500" s="153">
        <f t="shared" si="46"/>
        <v>60</v>
      </c>
      <c r="Q500" s="154">
        <f t="shared" si="47"/>
        <v>75</v>
      </c>
      <c r="R500" s="270">
        <v>1.7</v>
      </c>
      <c r="S500" s="45">
        <f t="shared" si="48"/>
        <v>25.5</v>
      </c>
      <c r="T500" s="910"/>
      <c r="U500" s="49">
        <f t="shared" si="49"/>
        <v>102</v>
      </c>
      <c r="V500" s="913"/>
      <c r="W500" s="151">
        <f t="shared" si="50"/>
        <v>127.5</v>
      </c>
      <c r="X500" s="908"/>
    </row>
    <row r="501" spans="1:24" x14ac:dyDescent="0.25">
      <c r="A501" s="871"/>
      <c r="B501" s="872"/>
      <c r="C501" s="97" t="s">
        <v>732</v>
      </c>
      <c r="D501" s="97"/>
      <c r="E501" s="97"/>
      <c r="F501" s="270"/>
      <c r="G501" s="270"/>
      <c r="H501" s="132"/>
      <c r="I501" s="270">
        <v>20</v>
      </c>
      <c r="J501" s="270">
        <v>50</v>
      </c>
      <c r="K501" s="155">
        <f t="shared" si="45"/>
        <v>70</v>
      </c>
      <c r="L501" s="270"/>
      <c r="M501" s="270"/>
      <c r="N501" s="270"/>
      <c r="O501" s="270"/>
      <c r="P501" s="153">
        <f t="shared" si="46"/>
        <v>0</v>
      </c>
      <c r="Q501" s="154">
        <f t="shared" si="47"/>
        <v>70</v>
      </c>
      <c r="R501" s="270">
        <v>2.1</v>
      </c>
      <c r="S501" s="45">
        <f t="shared" si="48"/>
        <v>147</v>
      </c>
      <c r="T501" s="910"/>
      <c r="U501" s="49">
        <f t="shared" si="49"/>
        <v>0</v>
      </c>
      <c r="V501" s="913"/>
      <c r="W501" s="151">
        <f t="shared" si="50"/>
        <v>147</v>
      </c>
      <c r="X501" s="908"/>
    </row>
    <row r="502" spans="1:24" x14ac:dyDescent="0.25">
      <c r="A502" s="871"/>
      <c r="B502" s="872"/>
      <c r="C502" s="97" t="s">
        <v>98</v>
      </c>
      <c r="D502" s="97"/>
      <c r="E502" s="97"/>
      <c r="F502" s="270" t="s">
        <v>32</v>
      </c>
      <c r="G502" s="270"/>
      <c r="H502" s="132">
        <v>15</v>
      </c>
      <c r="I502" s="270">
        <v>8</v>
      </c>
      <c r="J502" s="270">
        <v>50</v>
      </c>
      <c r="K502" s="155">
        <f t="shared" si="45"/>
        <v>73</v>
      </c>
      <c r="L502" s="270"/>
      <c r="M502" s="270">
        <v>60</v>
      </c>
      <c r="N502" s="270"/>
      <c r="O502" s="270"/>
      <c r="P502" s="153">
        <f t="shared" si="46"/>
        <v>60</v>
      </c>
      <c r="Q502" s="154">
        <f t="shared" si="47"/>
        <v>133</v>
      </c>
      <c r="R502" s="270">
        <v>2.1</v>
      </c>
      <c r="S502" s="45">
        <f t="shared" si="48"/>
        <v>153.30000000000001</v>
      </c>
      <c r="T502" s="910"/>
      <c r="U502" s="49">
        <f t="shared" si="49"/>
        <v>126</v>
      </c>
      <c r="V502" s="913"/>
      <c r="W502" s="151">
        <f t="shared" si="50"/>
        <v>279.3</v>
      </c>
      <c r="X502" s="908"/>
    </row>
    <row r="503" spans="1:24" x14ac:dyDescent="0.25">
      <c r="A503" s="871"/>
      <c r="B503" s="872"/>
      <c r="C503" s="93" t="s">
        <v>733</v>
      </c>
      <c r="D503" s="93"/>
      <c r="E503" s="93"/>
      <c r="F503" s="270" t="s">
        <v>669</v>
      </c>
      <c r="G503" s="270"/>
      <c r="H503" s="270"/>
      <c r="I503" s="270"/>
      <c r="J503" s="270">
        <v>50</v>
      </c>
      <c r="K503" s="155">
        <f t="shared" si="45"/>
        <v>50</v>
      </c>
      <c r="L503" s="270"/>
      <c r="M503" s="270"/>
      <c r="N503" s="270"/>
      <c r="O503" s="270"/>
      <c r="P503" s="153">
        <f t="shared" si="46"/>
        <v>0</v>
      </c>
      <c r="Q503" s="154">
        <f t="shared" si="47"/>
        <v>50</v>
      </c>
      <c r="R503" s="270">
        <v>2.1</v>
      </c>
      <c r="S503" s="45">
        <f t="shared" si="48"/>
        <v>105</v>
      </c>
      <c r="T503" s="910"/>
      <c r="U503" s="49">
        <f t="shared" si="49"/>
        <v>0</v>
      </c>
      <c r="V503" s="913"/>
      <c r="W503" s="151">
        <f t="shared" si="50"/>
        <v>105</v>
      </c>
      <c r="X503" s="908"/>
    </row>
    <row r="504" spans="1:24" x14ac:dyDescent="0.25">
      <c r="A504" s="871"/>
      <c r="B504" s="872"/>
      <c r="C504" s="93" t="s">
        <v>734</v>
      </c>
      <c r="D504" s="93"/>
      <c r="E504" s="93"/>
      <c r="F504" s="270" t="s">
        <v>686</v>
      </c>
      <c r="G504" s="270"/>
      <c r="H504" s="270"/>
      <c r="I504" s="270"/>
      <c r="J504" s="270">
        <v>10</v>
      </c>
      <c r="K504" s="155">
        <f t="shared" si="45"/>
        <v>10</v>
      </c>
      <c r="L504" s="270"/>
      <c r="M504" s="270"/>
      <c r="N504" s="270"/>
      <c r="O504" s="270"/>
      <c r="P504" s="153">
        <f t="shared" si="46"/>
        <v>0</v>
      </c>
      <c r="Q504" s="154">
        <f t="shared" si="47"/>
        <v>10</v>
      </c>
      <c r="R504" s="270">
        <v>5</v>
      </c>
      <c r="S504" s="45">
        <f t="shared" si="48"/>
        <v>50</v>
      </c>
      <c r="T504" s="910"/>
      <c r="U504" s="49">
        <f t="shared" si="49"/>
        <v>0</v>
      </c>
      <c r="V504" s="913"/>
      <c r="W504" s="151">
        <f t="shared" si="50"/>
        <v>50</v>
      </c>
      <c r="X504" s="908"/>
    </row>
    <row r="505" spans="1:24" x14ac:dyDescent="0.25">
      <c r="A505" s="871"/>
      <c r="B505" s="872"/>
      <c r="C505" s="93" t="s">
        <v>735</v>
      </c>
      <c r="D505" s="93"/>
      <c r="E505" s="93"/>
      <c r="F505" s="270" t="s">
        <v>669</v>
      </c>
      <c r="G505" s="270"/>
      <c r="H505" s="270"/>
      <c r="I505" s="270"/>
      <c r="J505" s="270">
        <v>50</v>
      </c>
      <c r="K505" s="155">
        <f t="shared" si="45"/>
        <v>50</v>
      </c>
      <c r="L505" s="270"/>
      <c r="M505" s="270"/>
      <c r="N505" s="270"/>
      <c r="O505" s="270"/>
      <c r="P505" s="153">
        <f t="shared" si="46"/>
        <v>0</v>
      </c>
      <c r="Q505" s="154">
        <f t="shared" si="47"/>
        <v>50</v>
      </c>
      <c r="R505" s="270">
        <v>3.5</v>
      </c>
      <c r="S505" s="45">
        <f t="shared" si="48"/>
        <v>175</v>
      </c>
      <c r="T505" s="910"/>
      <c r="U505" s="49">
        <f t="shared" si="49"/>
        <v>0</v>
      </c>
      <c r="V505" s="913"/>
      <c r="W505" s="151">
        <f t="shared" si="50"/>
        <v>175</v>
      </c>
      <c r="X505" s="908"/>
    </row>
    <row r="506" spans="1:24" x14ac:dyDescent="0.25">
      <c r="A506" s="871"/>
      <c r="B506" s="872"/>
      <c r="C506" s="93" t="s">
        <v>736</v>
      </c>
      <c r="D506" s="93"/>
      <c r="E506" s="93"/>
      <c r="F506" s="270" t="s">
        <v>669</v>
      </c>
      <c r="G506" s="270"/>
      <c r="H506" s="270"/>
      <c r="I506" s="270"/>
      <c r="J506" s="270">
        <v>20</v>
      </c>
      <c r="K506" s="155">
        <f t="shared" si="45"/>
        <v>20</v>
      </c>
      <c r="L506" s="270"/>
      <c r="M506" s="270"/>
      <c r="N506" s="270"/>
      <c r="O506" s="270"/>
      <c r="P506" s="153">
        <f t="shared" si="46"/>
        <v>0</v>
      </c>
      <c r="Q506" s="154">
        <f t="shared" si="47"/>
        <v>20</v>
      </c>
      <c r="R506" s="270">
        <v>3.5</v>
      </c>
      <c r="S506" s="45">
        <f t="shared" si="48"/>
        <v>70</v>
      </c>
      <c r="T506" s="910"/>
      <c r="U506" s="49">
        <f t="shared" si="49"/>
        <v>0</v>
      </c>
      <c r="V506" s="913"/>
      <c r="W506" s="151">
        <f t="shared" si="50"/>
        <v>70</v>
      </c>
      <c r="X506" s="908"/>
    </row>
    <row r="507" spans="1:24" x14ac:dyDescent="0.25">
      <c r="A507" s="871"/>
      <c r="B507" s="872"/>
      <c r="C507" s="93" t="s">
        <v>737</v>
      </c>
      <c r="D507" s="93"/>
      <c r="E507" s="93"/>
      <c r="F507" s="270" t="s">
        <v>669</v>
      </c>
      <c r="G507" s="270"/>
      <c r="H507" s="270"/>
      <c r="I507" s="270"/>
      <c r="J507" s="270">
        <v>20</v>
      </c>
      <c r="K507" s="155">
        <f t="shared" si="45"/>
        <v>20</v>
      </c>
      <c r="L507" s="270"/>
      <c r="M507" s="270"/>
      <c r="N507" s="270"/>
      <c r="O507" s="270"/>
      <c r="P507" s="153">
        <f t="shared" si="46"/>
        <v>0</v>
      </c>
      <c r="Q507" s="154">
        <f t="shared" si="47"/>
        <v>20</v>
      </c>
      <c r="R507" s="270">
        <v>3.5</v>
      </c>
      <c r="S507" s="45">
        <f t="shared" si="48"/>
        <v>70</v>
      </c>
      <c r="T507" s="910"/>
      <c r="U507" s="49">
        <f t="shared" si="49"/>
        <v>0</v>
      </c>
      <c r="V507" s="913"/>
      <c r="W507" s="151">
        <f t="shared" si="50"/>
        <v>70</v>
      </c>
      <c r="X507" s="908"/>
    </row>
    <row r="508" spans="1:24" x14ac:dyDescent="0.25">
      <c r="A508" s="871"/>
      <c r="B508" s="872"/>
      <c r="C508" s="93" t="s">
        <v>738</v>
      </c>
      <c r="D508" s="93"/>
      <c r="E508" s="93"/>
      <c r="F508" s="270" t="s">
        <v>669</v>
      </c>
      <c r="G508" s="270"/>
      <c r="H508" s="270"/>
      <c r="I508" s="270"/>
      <c r="J508" s="270">
        <v>25</v>
      </c>
      <c r="K508" s="155">
        <f t="shared" si="45"/>
        <v>25</v>
      </c>
      <c r="L508" s="270"/>
      <c r="M508" s="270"/>
      <c r="N508" s="270"/>
      <c r="O508" s="270"/>
      <c r="P508" s="153">
        <f t="shared" si="46"/>
        <v>0</v>
      </c>
      <c r="Q508" s="154">
        <f t="shared" si="47"/>
        <v>25</v>
      </c>
      <c r="R508" s="270">
        <v>3</v>
      </c>
      <c r="S508" s="45">
        <f t="shared" si="48"/>
        <v>75</v>
      </c>
      <c r="T508" s="910"/>
      <c r="U508" s="49">
        <f t="shared" si="49"/>
        <v>0</v>
      </c>
      <c r="V508" s="913"/>
      <c r="W508" s="151">
        <f t="shared" si="50"/>
        <v>75</v>
      </c>
      <c r="X508" s="908"/>
    </row>
    <row r="509" spans="1:24" x14ac:dyDescent="0.25">
      <c r="A509" s="871"/>
      <c r="B509" s="872"/>
      <c r="C509" s="93" t="s">
        <v>739</v>
      </c>
      <c r="D509" s="93"/>
      <c r="E509" s="93"/>
      <c r="F509" s="270" t="s">
        <v>669</v>
      </c>
      <c r="G509" s="270"/>
      <c r="H509" s="270"/>
      <c r="I509" s="270"/>
      <c r="J509" s="270">
        <v>30</v>
      </c>
      <c r="K509" s="155">
        <f t="shared" si="45"/>
        <v>30</v>
      </c>
      <c r="L509" s="270"/>
      <c r="M509" s="270"/>
      <c r="N509" s="270"/>
      <c r="O509" s="270"/>
      <c r="P509" s="153">
        <f t="shared" si="46"/>
        <v>0</v>
      </c>
      <c r="Q509" s="154">
        <f t="shared" si="47"/>
        <v>30</v>
      </c>
      <c r="R509" s="270">
        <v>3</v>
      </c>
      <c r="S509" s="45">
        <f t="shared" si="48"/>
        <v>90</v>
      </c>
      <c r="T509" s="910"/>
      <c r="U509" s="49">
        <f t="shared" si="49"/>
        <v>0</v>
      </c>
      <c r="V509" s="913"/>
      <c r="W509" s="151">
        <f t="shared" si="50"/>
        <v>90</v>
      </c>
      <c r="X509" s="908"/>
    </row>
    <row r="510" spans="1:24" x14ac:dyDescent="0.25">
      <c r="A510" s="871"/>
      <c r="B510" s="872"/>
      <c r="C510" s="93" t="s">
        <v>740</v>
      </c>
      <c r="D510" s="93"/>
      <c r="E510" s="93"/>
      <c r="F510" s="270" t="s">
        <v>686</v>
      </c>
      <c r="G510" s="270"/>
      <c r="H510" s="270"/>
      <c r="I510" s="270"/>
      <c r="J510" s="270"/>
      <c r="K510" s="155">
        <f t="shared" si="45"/>
        <v>0</v>
      </c>
      <c r="L510" s="270"/>
      <c r="M510" s="270"/>
      <c r="N510" s="270"/>
      <c r="O510" s="270"/>
      <c r="P510" s="153">
        <f t="shared" si="46"/>
        <v>0</v>
      </c>
      <c r="Q510" s="154">
        <f t="shared" si="47"/>
        <v>0</v>
      </c>
      <c r="R510" s="270">
        <v>1.1000000000000001</v>
      </c>
      <c r="S510" s="45">
        <f t="shared" si="48"/>
        <v>0</v>
      </c>
      <c r="T510" s="910"/>
      <c r="U510" s="49">
        <f t="shared" si="49"/>
        <v>0</v>
      </c>
      <c r="V510" s="913"/>
      <c r="W510" s="151">
        <f t="shared" si="50"/>
        <v>0</v>
      </c>
      <c r="X510" s="908"/>
    </row>
    <row r="511" spans="1:24" x14ac:dyDescent="0.25">
      <c r="A511" s="871"/>
      <c r="B511" s="872"/>
      <c r="C511" s="93" t="s">
        <v>741</v>
      </c>
      <c r="D511" s="93"/>
      <c r="E511" s="93"/>
      <c r="F511" s="270" t="s">
        <v>669</v>
      </c>
      <c r="G511" s="270"/>
      <c r="H511" s="270"/>
      <c r="I511" s="270"/>
      <c r="J511" s="270">
        <v>6</v>
      </c>
      <c r="K511" s="155">
        <f t="shared" si="45"/>
        <v>6</v>
      </c>
      <c r="L511" s="270"/>
      <c r="M511" s="270"/>
      <c r="N511" s="270"/>
      <c r="O511" s="270"/>
      <c r="P511" s="153">
        <f t="shared" si="46"/>
        <v>0</v>
      </c>
      <c r="Q511" s="154">
        <f t="shared" si="47"/>
        <v>6</v>
      </c>
      <c r="R511" s="270">
        <v>100</v>
      </c>
      <c r="S511" s="45">
        <f t="shared" si="48"/>
        <v>600</v>
      </c>
      <c r="T511" s="910"/>
      <c r="U511" s="49">
        <f t="shared" si="49"/>
        <v>0</v>
      </c>
      <c r="V511" s="913"/>
      <c r="W511" s="151">
        <f t="shared" si="50"/>
        <v>600</v>
      </c>
      <c r="X511" s="908"/>
    </row>
    <row r="512" spans="1:24" x14ac:dyDescent="0.25">
      <c r="A512" s="871"/>
      <c r="B512" s="872"/>
      <c r="C512" s="93" t="s">
        <v>742</v>
      </c>
      <c r="D512" s="93"/>
      <c r="E512" s="93"/>
      <c r="F512" s="270" t="s">
        <v>669</v>
      </c>
      <c r="G512" s="270"/>
      <c r="H512" s="270"/>
      <c r="I512" s="270"/>
      <c r="J512" s="270">
        <v>10</v>
      </c>
      <c r="K512" s="155">
        <f t="shared" si="45"/>
        <v>10</v>
      </c>
      <c r="L512" s="270"/>
      <c r="M512" s="270"/>
      <c r="N512" s="270"/>
      <c r="O512" s="270"/>
      <c r="P512" s="153">
        <f t="shared" si="46"/>
        <v>0</v>
      </c>
      <c r="Q512" s="154">
        <f t="shared" si="47"/>
        <v>10</v>
      </c>
      <c r="R512" s="270">
        <v>11</v>
      </c>
      <c r="S512" s="45">
        <f t="shared" si="48"/>
        <v>110</v>
      </c>
      <c r="T512" s="910"/>
      <c r="U512" s="49">
        <f t="shared" si="49"/>
        <v>0</v>
      </c>
      <c r="V512" s="913"/>
      <c r="W512" s="151">
        <f t="shared" si="50"/>
        <v>110</v>
      </c>
      <c r="X512" s="908"/>
    </row>
    <row r="513" spans="1:24" x14ac:dyDescent="0.25">
      <c r="A513" s="871"/>
      <c r="B513" s="872"/>
      <c r="C513" s="93" t="s">
        <v>743</v>
      </c>
      <c r="D513" s="93"/>
      <c r="E513" s="93"/>
      <c r="F513" s="270" t="s">
        <v>669</v>
      </c>
      <c r="G513" s="270"/>
      <c r="H513" s="270"/>
      <c r="I513" s="270"/>
      <c r="J513" s="270">
        <v>5</v>
      </c>
      <c r="K513" s="155">
        <f t="shared" si="45"/>
        <v>5</v>
      </c>
      <c r="L513" s="270"/>
      <c r="M513" s="270"/>
      <c r="N513" s="270"/>
      <c r="O513" s="270"/>
      <c r="P513" s="153">
        <f t="shared" si="46"/>
        <v>0</v>
      </c>
      <c r="Q513" s="154">
        <f t="shared" si="47"/>
        <v>5</v>
      </c>
      <c r="R513" s="270">
        <v>11</v>
      </c>
      <c r="S513" s="45">
        <f t="shared" si="48"/>
        <v>55</v>
      </c>
      <c r="T513" s="910"/>
      <c r="U513" s="49">
        <f t="shared" si="49"/>
        <v>0</v>
      </c>
      <c r="V513" s="913"/>
      <c r="W513" s="151">
        <f t="shared" si="50"/>
        <v>55</v>
      </c>
      <c r="X513" s="908"/>
    </row>
    <row r="514" spans="1:24" x14ac:dyDescent="0.25">
      <c r="A514" s="871"/>
      <c r="B514" s="872"/>
      <c r="C514" s="93" t="s">
        <v>744</v>
      </c>
      <c r="D514" s="93"/>
      <c r="E514" s="93"/>
      <c r="F514" s="270" t="s">
        <v>669</v>
      </c>
      <c r="G514" s="270"/>
      <c r="H514" s="270"/>
      <c r="I514" s="270"/>
      <c r="J514" s="270">
        <v>100</v>
      </c>
      <c r="K514" s="155">
        <f t="shared" si="45"/>
        <v>100</v>
      </c>
      <c r="L514" s="270"/>
      <c r="M514" s="270"/>
      <c r="N514" s="270"/>
      <c r="O514" s="270"/>
      <c r="P514" s="153">
        <f t="shared" si="46"/>
        <v>0</v>
      </c>
      <c r="Q514" s="154">
        <f t="shared" si="47"/>
        <v>100</v>
      </c>
      <c r="R514" s="270">
        <v>1.7</v>
      </c>
      <c r="S514" s="45">
        <f t="shared" si="48"/>
        <v>170</v>
      </c>
      <c r="T514" s="910"/>
      <c r="U514" s="49">
        <f t="shared" si="49"/>
        <v>0</v>
      </c>
      <c r="V514" s="913"/>
      <c r="W514" s="151">
        <f t="shared" si="50"/>
        <v>170</v>
      </c>
      <c r="X514" s="908"/>
    </row>
    <row r="515" spans="1:24" x14ac:dyDescent="0.25">
      <c r="A515" s="871"/>
      <c r="B515" s="872"/>
      <c r="C515" s="93" t="s">
        <v>745</v>
      </c>
      <c r="D515" s="93"/>
      <c r="E515" s="93"/>
      <c r="F515" s="270" t="s">
        <v>669</v>
      </c>
      <c r="G515" s="270"/>
      <c r="H515" s="270"/>
      <c r="I515" s="270"/>
      <c r="J515" s="270">
        <v>30</v>
      </c>
      <c r="K515" s="155">
        <f t="shared" si="45"/>
        <v>30</v>
      </c>
      <c r="L515" s="270"/>
      <c r="M515" s="270"/>
      <c r="N515" s="270"/>
      <c r="O515" s="270"/>
      <c r="P515" s="153">
        <f t="shared" si="46"/>
        <v>0</v>
      </c>
      <c r="Q515" s="154">
        <f t="shared" si="47"/>
        <v>30</v>
      </c>
      <c r="R515" s="270">
        <v>1.7</v>
      </c>
      <c r="S515" s="45">
        <f t="shared" si="48"/>
        <v>51</v>
      </c>
      <c r="T515" s="910"/>
      <c r="U515" s="49">
        <f t="shared" si="49"/>
        <v>0</v>
      </c>
      <c r="V515" s="913"/>
      <c r="W515" s="151">
        <f t="shared" si="50"/>
        <v>51</v>
      </c>
      <c r="X515" s="908"/>
    </row>
    <row r="516" spans="1:24" x14ac:dyDescent="0.25">
      <c r="A516" s="871"/>
      <c r="B516" s="872"/>
      <c r="C516" s="93" t="s">
        <v>746</v>
      </c>
      <c r="D516" s="93"/>
      <c r="E516" s="93"/>
      <c r="F516" s="270" t="s">
        <v>669</v>
      </c>
      <c r="G516" s="270"/>
      <c r="H516" s="270"/>
      <c r="I516" s="270"/>
      <c r="J516" s="270">
        <v>150</v>
      </c>
      <c r="K516" s="155">
        <f t="shared" si="45"/>
        <v>150</v>
      </c>
      <c r="L516" s="270"/>
      <c r="M516" s="270"/>
      <c r="N516" s="270"/>
      <c r="O516" s="270"/>
      <c r="P516" s="153">
        <f t="shared" si="46"/>
        <v>0</v>
      </c>
      <c r="Q516" s="154">
        <f t="shared" si="47"/>
        <v>150</v>
      </c>
      <c r="R516" s="270">
        <v>1.3</v>
      </c>
      <c r="S516" s="45">
        <f t="shared" si="48"/>
        <v>195</v>
      </c>
      <c r="T516" s="910"/>
      <c r="U516" s="49">
        <f t="shared" si="49"/>
        <v>0</v>
      </c>
      <c r="V516" s="913"/>
      <c r="W516" s="151">
        <f t="shared" si="50"/>
        <v>195</v>
      </c>
      <c r="X516" s="908"/>
    </row>
    <row r="517" spans="1:24" x14ac:dyDescent="0.25">
      <c r="A517" s="871"/>
      <c r="B517" s="872"/>
      <c r="C517" s="93" t="s">
        <v>747</v>
      </c>
      <c r="D517" s="93"/>
      <c r="E517" s="93"/>
      <c r="F517" s="270" t="s">
        <v>669</v>
      </c>
      <c r="G517" s="270"/>
      <c r="H517" s="270"/>
      <c r="I517" s="270"/>
      <c r="J517" s="270">
        <v>10</v>
      </c>
      <c r="K517" s="155">
        <f t="shared" si="45"/>
        <v>10</v>
      </c>
      <c r="L517" s="270"/>
      <c r="M517" s="270"/>
      <c r="N517" s="270"/>
      <c r="O517" s="270"/>
      <c r="P517" s="153">
        <f t="shared" si="46"/>
        <v>0</v>
      </c>
      <c r="Q517" s="154">
        <f t="shared" si="47"/>
        <v>10</v>
      </c>
      <c r="R517" s="270">
        <v>11</v>
      </c>
      <c r="S517" s="45">
        <f t="shared" si="48"/>
        <v>110</v>
      </c>
      <c r="T517" s="910"/>
      <c r="U517" s="49">
        <f t="shared" si="49"/>
        <v>0</v>
      </c>
      <c r="V517" s="913"/>
      <c r="W517" s="151">
        <f t="shared" si="50"/>
        <v>110</v>
      </c>
      <c r="X517" s="908"/>
    </row>
    <row r="518" spans="1:24" x14ac:dyDescent="0.25">
      <c r="A518" s="871"/>
      <c r="B518" s="872"/>
      <c r="C518" s="93" t="s">
        <v>729</v>
      </c>
      <c r="D518" s="93"/>
      <c r="E518" s="93"/>
      <c r="F518" s="270" t="s">
        <v>647</v>
      </c>
      <c r="G518" s="270"/>
      <c r="H518" s="270"/>
      <c r="I518" s="270"/>
      <c r="J518" s="270"/>
      <c r="K518" s="155">
        <f t="shared" si="45"/>
        <v>0</v>
      </c>
      <c r="L518" s="270"/>
      <c r="M518" s="270"/>
      <c r="N518" s="270"/>
      <c r="O518" s="270"/>
      <c r="P518" s="153">
        <f t="shared" si="46"/>
        <v>0</v>
      </c>
      <c r="Q518" s="154">
        <f t="shared" ref="Q518:Q577" si="51">K518+P518</f>
        <v>0</v>
      </c>
      <c r="R518" s="270">
        <v>0.55000000000000004</v>
      </c>
      <c r="S518" s="45">
        <f t="shared" si="48"/>
        <v>0</v>
      </c>
      <c r="T518" s="910"/>
      <c r="U518" s="49">
        <f t="shared" si="49"/>
        <v>0</v>
      </c>
      <c r="V518" s="913"/>
      <c r="W518" s="151">
        <f t="shared" si="50"/>
        <v>0</v>
      </c>
      <c r="X518" s="908"/>
    </row>
    <row r="519" spans="1:24" x14ac:dyDescent="0.25">
      <c r="A519" s="871"/>
      <c r="B519" s="872"/>
      <c r="C519" s="93" t="s">
        <v>730</v>
      </c>
      <c r="D519" s="93"/>
      <c r="E519" s="93"/>
      <c r="F519" s="270" t="s">
        <v>647</v>
      </c>
      <c r="G519" s="270"/>
      <c r="H519" s="270"/>
      <c r="I519" s="270"/>
      <c r="J519" s="270">
        <v>100</v>
      </c>
      <c r="K519" s="155">
        <f t="shared" si="45"/>
        <v>100</v>
      </c>
      <c r="L519" s="270"/>
      <c r="M519" s="270"/>
      <c r="N519" s="270"/>
      <c r="O519" s="270"/>
      <c r="P519" s="153">
        <f t="shared" si="46"/>
        <v>0</v>
      </c>
      <c r="Q519" s="154">
        <f t="shared" si="51"/>
        <v>100</v>
      </c>
      <c r="R519" s="270">
        <v>0.8</v>
      </c>
      <c r="S519" s="45">
        <f t="shared" si="48"/>
        <v>80</v>
      </c>
      <c r="T519" s="910"/>
      <c r="U519" s="49">
        <f t="shared" si="49"/>
        <v>0</v>
      </c>
      <c r="V519" s="913"/>
      <c r="W519" s="151">
        <f t="shared" si="50"/>
        <v>80</v>
      </c>
      <c r="X519" s="908"/>
    </row>
    <row r="520" spans="1:24" x14ac:dyDescent="0.25">
      <c r="A520" s="871"/>
      <c r="B520" s="872"/>
      <c r="C520" s="93" t="s">
        <v>731</v>
      </c>
      <c r="D520" s="93"/>
      <c r="E520" s="93"/>
      <c r="F520" s="270" t="s">
        <v>647</v>
      </c>
      <c r="G520" s="270"/>
      <c r="H520" s="270"/>
      <c r="I520" s="270"/>
      <c r="J520" s="270"/>
      <c r="K520" s="155">
        <f t="shared" si="45"/>
        <v>0</v>
      </c>
      <c r="L520" s="270"/>
      <c r="M520" s="270"/>
      <c r="N520" s="270"/>
      <c r="O520" s="270"/>
      <c r="P520" s="153">
        <f t="shared" si="46"/>
        <v>0</v>
      </c>
      <c r="Q520" s="154">
        <f t="shared" si="51"/>
        <v>0</v>
      </c>
      <c r="R520" s="270">
        <v>1.1000000000000001</v>
      </c>
      <c r="S520" s="45">
        <f t="shared" ref="S520:S583" si="52">R520*K520</f>
        <v>0</v>
      </c>
      <c r="T520" s="910"/>
      <c r="U520" s="49">
        <f t="shared" si="49"/>
        <v>0</v>
      </c>
      <c r="V520" s="913"/>
      <c r="W520" s="151">
        <f t="shared" si="50"/>
        <v>0</v>
      </c>
      <c r="X520" s="908"/>
    </row>
    <row r="521" spans="1:24" x14ac:dyDescent="0.25">
      <c r="A521" s="871"/>
      <c r="B521" s="872"/>
      <c r="C521" s="93" t="s">
        <v>727</v>
      </c>
      <c r="D521" s="93"/>
      <c r="E521" s="93"/>
      <c r="F521" s="270" t="s">
        <v>669</v>
      </c>
      <c r="G521" s="270"/>
      <c r="H521" s="270"/>
      <c r="I521" s="270"/>
      <c r="J521" s="270">
        <v>25</v>
      </c>
      <c r="K521" s="155">
        <f t="shared" si="45"/>
        <v>25</v>
      </c>
      <c r="L521" s="270"/>
      <c r="M521" s="270"/>
      <c r="N521" s="270"/>
      <c r="O521" s="270"/>
      <c r="P521" s="153">
        <f t="shared" si="46"/>
        <v>0</v>
      </c>
      <c r="Q521" s="154">
        <f t="shared" si="51"/>
        <v>25</v>
      </c>
      <c r="R521" s="270">
        <v>1.1000000000000001</v>
      </c>
      <c r="S521" s="45">
        <f t="shared" si="52"/>
        <v>27.500000000000004</v>
      </c>
      <c r="T521" s="910"/>
      <c r="U521" s="49">
        <f t="shared" si="49"/>
        <v>0</v>
      </c>
      <c r="V521" s="913"/>
      <c r="W521" s="151">
        <f t="shared" si="50"/>
        <v>27.500000000000004</v>
      </c>
      <c r="X521" s="908"/>
    </row>
    <row r="522" spans="1:24" x14ac:dyDescent="0.25">
      <c r="A522" s="871"/>
      <c r="B522" s="872"/>
      <c r="C522" s="93" t="s">
        <v>728</v>
      </c>
      <c r="D522" s="93"/>
      <c r="E522" s="93"/>
      <c r="F522" s="270" t="s">
        <v>669</v>
      </c>
      <c r="G522" s="270"/>
      <c r="H522" s="270"/>
      <c r="I522" s="270"/>
      <c r="J522" s="270">
        <v>25</v>
      </c>
      <c r="K522" s="155">
        <f t="shared" si="45"/>
        <v>25</v>
      </c>
      <c r="L522" s="270"/>
      <c r="M522" s="270"/>
      <c r="N522" s="270"/>
      <c r="O522" s="270"/>
      <c r="P522" s="153">
        <f t="shared" si="46"/>
        <v>0</v>
      </c>
      <c r="Q522" s="154">
        <f t="shared" si="51"/>
        <v>25</v>
      </c>
      <c r="R522" s="270">
        <v>2</v>
      </c>
      <c r="S522" s="45">
        <f t="shared" si="52"/>
        <v>50</v>
      </c>
      <c r="T522" s="911"/>
      <c r="U522" s="49">
        <f t="shared" si="49"/>
        <v>0</v>
      </c>
      <c r="V522" s="914"/>
      <c r="W522" s="151">
        <f t="shared" si="50"/>
        <v>50</v>
      </c>
      <c r="X522" s="908"/>
    </row>
    <row r="523" spans="1:24" x14ac:dyDescent="0.25">
      <c r="A523" s="925">
        <v>30</v>
      </c>
      <c r="B523" s="926" t="s">
        <v>13</v>
      </c>
      <c r="C523" s="93" t="s">
        <v>425</v>
      </c>
      <c r="D523" s="156"/>
      <c r="E523" s="93"/>
      <c r="F523" s="270" t="s">
        <v>37</v>
      </c>
      <c r="G523" s="270">
        <v>80</v>
      </c>
      <c r="H523" s="349"/>
      <c r="I523" s="270"/>
      <c r="J523" s="270"/>
      <c r="K523" s="155">
        <f t="shared" si="45"/>
        <v>80</v>
      </c>
      <c r="L523" s="270"/>
      <c r="M523" s="270"/>
      <c r="N523" s="270"/>
      <c r="O523" s="270"/>
      <c r="P523" s="153">
        <f t="shared" si="46"/>
        <v>0</v>
      </c>
      <c r="Q523" s="154">
        <f t="shared" si="51"/>
        <v>80</v>
      </c>
      <c r="R523" s="270">
        <v>2.1</v>
      </c>
      <c r="S523" s="45">
        <f t="shared" si="52"/>
        <v>168</v>
      </c>
      <c r="T523" s="909">
        <f>SUM(S523:S536)</f>
        <v>9918.7800000000007</v>
      </c>
      <c r="U523" s="49">
        <f t="shared" si="49"/>
        <v>0</v>
      </c>
      <c r="V523" s="912">
        <f>SUM(U523:U536)</f>
        <v>31514.2</v>
      </c>
      <c r="W523" s="151">
        <f t="shared" si="50"/>
        <v>168</v>
      </c>
      <c r="X523" s="908">
        <f>SUM(W523:W536)</f>
        <v>41432.980000000003</v>
      </c>
    </row>
    <row r="524" spans="1:24" x14ac:dyDescent="0.25">
      <c r="A524" s="925"/>
      <c r="B524" s="926"/>
      <c r="C524" s="97" t="s">
        <v>99</v>
      </c>
      <c r="D524" s="160"/>
      <c r="E524" s="97"/>
      <c r="F524" s="270" t="s">
        <v>37</v>
      </c>
      <c r="G524" s="270"/>
      <c r="H524" s="131"/>
      <c r="I524" s="270"/>
      <c r="J524" s="270"/>
      <c r="K524" s="155">
        <f t="shared" si="45"/>
        <v>0</v>
      </c>
      <c r="L524" s="270"/>
      <c r="M524" s="270"/>
      <c r="N524" s="270"/>
      <c r="O524" s="270"/>
      <c r="P524" s="153">
        <f t="shared" si="46"/>
        <v>0</v>
      </c>
      <c r="Q524" s="154">
        <f t="shared" si="51"/>
        <v>0</v>
      </c>
      <c r="R524" s="270">
        <v>2.5</v>
      </c>
      <c r="S524" s="45">
        <f t="shared" si="52"/>
        <v>0</v>
      </c>
      <c r="T524" s="910"/>
      <c r="U524" s="49">
        <f t="shared" si="49"/>
        <v>0</v>
      </c>
      <c r="V524" s="913"/>
      <c r="W524" s="151">
        <f t="shared" si="50"/>
        <v>0</v>
      </c>
      <c r="X524" s="908"/>
    </row>
    <row r="525" spans="1:24" x14ac:dyDescent="0.25">
      <c r="A525" s="925"/>
      <c r="B525" s="926"/>
      <c r="C525" s="93" t="s">
        <v>426</v>
      </c>
      <c r="D525" s="156"/>
      <c r="E525" s="93"/>
      <c r="F525" s="270" t="s">
        <v>37</v>
      </c>
      <c r="G525" s="270"/>
      <c r="H525" s="132">
        <v>1000</v>
      </c>
      <c r="I525" s="270"/>
      <c r="J525" s="270"/>
      <c r="K525" s="155">
        <f t="shared" si="45"/>
        <v>1000</v>
      </c>
      <c r="L525" s="270"/>
      <c r="M525" s="270">
        <v>4000</v>
      </c>
      <c r="N525" s="270"/>
      <c r="O525" s="270"/>
      <c r="P525" s="153">
        <f t="shared" si="46"/>
        <v>4000</v>
      </c>
      <c r="Q525" s="154">
        <f t="shared" si="51"/>
        <v>5000</v>
      </c>
      <c r="R525" s="270">
        <v>0.40699999999999997</v>
      </c>
      <c r="S525" s="45">
        <f t="shared" si="52"/>
        <v>407</v>
      </c>
      <c r="T525" s="910"/>
      <c r="U525" s="49">
        <f t="shared" si="49"/>
        <v>1628</v>
      </c>
      <c r="V525" s="913"/>
      <c r="W525" s="151">
        <f t="shared" si="50"/>
        <v>2035</v>
      </c>
      <c r="X525" s="908"/>
    </row>
    <row r="526" spans="1:24" x14ac:dyDescent="0.25">
      <c r="A526" s="925"/>
      <c r="B526" s="926"/>
      <c r="C526" s="93" t="s">
        <v>427</v>
      </c>
      <c r="D526" s="156"/>
      <c r="E526" s="93"/>
      <c r="F526" s="270" t="s">
        <v>37</v>
      </c>
      <c r="G526" s="270"/>
      <c r="H526" s="132"/>
      <c r="I526" s="270"/>
      <c r="J526" s="270"/>
      <c r="K526" s="155">
        <f t="shared" si="45"/>
        <v>0</v>
      </c>
      <c r="L526" s="270"/>
      <c r="M526" s="270"/>
      <c r="N526" s="270"/>
      <c r="O526" s="270"/>
      <c r="P526" s="153">
        <f t="shared" si="46"/>
        <v>0</v>
      </c>
      <c r="Q526" s="154">
        <f t="shared" si="51"/>
        <v>0</v>
      </c>
      <c r="R526" s="270">
        <v>0.55000000000000004</v>
      </c>
      <c r="S526" s="45">
        <f t="shared" si="52"/>
        <v>0</v>
      </c>
      <c r="T526" s="910"/>
      <c r="U526" s="49">
        <f t="shared" si="49"/>
        <v>0</v>
      </c>
      <c r="V526" s="913"/>
      <c r="W526" s="151">
        <f t="shared" si="50"/>
        <v>0</v>
      </c>
      <c r="X526" s="908"/>
    </row>
    <row r="527" spans="1:24" x14ac:dyDescent="0.25">
      <c r="A527" s="925"/>
      <c r="B527" s="926"/>
      <c r="C527" s="97" t="s">
        <v>100</v>
      </c>
      <c r="D527" s="160"/>
      <c r="E527" s="97"/>
      <c r="F527" s="270" t="s">
        <v>37</v>
      </c>
      <c r="G527" s="270"/>
      <c r="H527" s="132">
        <v>300</v>
      </c>
      <c r="I527" s="270"/>
      <c r="J527" s="270"/>
      <c r="K527" s="155">
        <f t="shared" si="45"/>
        <v>300</v>
      </c>
      <c r="L527" s="270"/>
      <c r="M527" s="270">
        <v>1200</v>
      </c>
      <c r="N527" s="270"/>
      <c r="O527" s="270"/>
      <c r="P527" s="153">
        <f t="shared" si="46"/>
        <v>1200</v>
      </c>
      <c r="Q527" s="154">
        <f t="shared" si="51"/>
        <v>1500</v>
      </c>
      <c r="R527" s="270">
        <v>1.8</v>
      </c>
      <c r="S527" s="45">
        <f t="shared" si="52"/>
        <v>540</v>
      </c>
      <c r="T527" s="910"/>
      <c r="U527" s="49">
        <f t="shared" si="49"/>
        <v>2160</v>
      </c>
      <c r="V527" s="913"/>
      <c r="W527" s="151">
        <f t="shared" si="50"/>
        <v>2700</v>
      </c>
      <c r="X527" s="908"/>
    </row>
    <row r="528" spans="1:24" x14ac:dyDescent="0.25">
      <c r="A528" s="925"/>
      <c r="B528" s="926"/>
      <c r="C528" s="99" t="s">
        <v>428</v>
      </c>
      <c r="D528" s="165"/>
      <c r="E528" s="99"/>
      <c r="F528" s="270" t="s">
        <v>37</v>
      </c>
      <c r="G528" s="270">
        <v>20</v>
      </c>
      <c r="H528" s="132"/>
      <c r="I528" s="270"/>
      <c r="J528" s="270"/>
      <c r="K528" s="155">
        <f t="shared" si="45"/>
        <v>20</v>
      </c>
      <c r="L528" s="270"/>
      <c r="M528" s="270"/>
      <c r="N528" s="270"/>
      <c r="O528" s="270"/>
      <c r="P528" s="153">
        <f t="shared" si="46"/>
        <v>0</v>
      </c>
      <c r="Q528" s="154">
        <f t="shared" si="51"/>
        <v>20</v>
      </c>
      <c r="R528" s="270">
        <v>1.6</v>
      </c>
      <c r="S528" s="45">
        <f t="shared" si="52"/>
        <v>32</v>
      </c>
      <c r="T528" s="910"/>
      <c r="U528" s="49">
        <f t="shared" si="49"/>
        <v>0</v>
      </c>
      <c r="V528" s="913"/>
      <c r="W528" s="151">
        <f t="shared" si="50"/>
        <v>32</v>
      </c>
      <c r="X528" s="908"/>
    </row>
    <row r="529" spans="1:24" x14ac:dyDescent="0.25">
      <c r="A529" s="925"/>
      <c r="B529" s="926"/>
      <c r="C529" s="97" t="s">
        <v>429</v>
      </c>
      <c r="D529" s="160"/>
      <c r="E529" s="97"/>
      <c r="F529" s="270" t="s">
        <v>37</v>
      </c>
      <c r="G529" s="270">
        <v>70</v>
      </c>
      <c r="H529" s="132"/>
      <c r="I529" s="270"/>
      <c r="J529" s="270"/>
      <c r="K529" s="155">
        <f t="shared" si="45"/>
        <v>70</v>
      </c>
      <c r="L529" s="270"/>
      <c r="M529" s="270"/>
      <c r="N529" s="270"/>
      <c r="O529" s="270"/>
      <c r="P529" s="153">
        <f t="shared" si="46"/>
        <v>0</v>
      </c>
      <c r="Q529" s="154">
        <f t="shared" si="51"/>
        <v>70</v>
      </c>
      <c r="R529" s="270">
        <v>1.18</v>
      </c>
      <c r="S529" s="45">
        <f t="shared" si="52"/>
        <v>82.6</v>
      </c>
      <c r="T529" s="910"/>
      <c r="U529" s="49">
        <f t="shared" ref="U529:U592" si="53">R529*P529</f>
        <v>0</v>
      </c>
      <c r="V529" s="913"/>
      <c r="W529" s="151">
        <f t="shared" si="50"/>
        <v>82.6</v>
      </c>
      <c r="X529" s="908"/>
    </row>
    <row r="530" spans="1:24" x14ac:dyDescent="0.25">
      <c r="A530" s="925"/>
      <c r="B530" s="926"/>
      <c r="C530" s="97" t="s">
        <v>101</v>
      </c>
      <c r="D530" s="160"/>
      <c r="E530" s="97"/>
      <c r="F530" s="270" t="s">
        <v>37</v>
      </c>
      <c r="G530" s="270">
        <v>40</v>
      </c>
      <c r="H530" s="132">
        <v>300</v>
      </c>
      <c r="I530" s="270"/>
      <c r="J530" s="270"/>
      <c r="K530" s="155">
        <f t="shared" si="45"/>
        <v>340</v>
      </c>
      <c r="L530" s="270"/>
      <c r="M530" s="270">
        <v>1200</v>
      </c>
      <c r="N530" s="270"/>
      <c r="O530" s="270"/>
      <c r="P530" s="153">
        <f t="shared" si="46"/>
        <v>1200</v>
      </c>
      <c r="Q530" s="154">
        <f t="shared" si="51"/>
        <v>1540</v>
      </c>
      <c r="R530" s="270">
        <v>1.1259999999999999</v>
      </c>
      <c r="S530" s="45">
        <f t="shared" si="52"/>
        <v>382.84</v>
      </c>
      <c r="T530" s="910"/>
      <c r="U530" s="49">
        <f t="shared" si="53"/>
        <v>1351.1999999999998</v>
      </c>
      <c r="V530" s="913"/>
      <c r="W530" s="151">
        <f t="shared" ref="W530:W593" si="54">S530+U530</f>
        <v>1734.0399999999997</v>
      </c>
      <c r="X530" s="908"/>
    </row>
    <row r="531" spans="1:24" x14ac:dyDescent="0.25">
      <c r="A531" s="925"/>
      <c r="B531" s="926"/>
      <c r="C531" s="97" t="s">
        <v>430</v>
      </c>
      <c r="D531" s="160"/>
      <c r="E531" s="97"/>
      <c r="F531" s="270" t="s">
        <v>37</v>
      </c>
      <c r="G531" s="270">
        <v>70</v>
      </c>
      <c r="H531" s="132"/>
      <c r="I531" s="270"/>
      <c r="J531" s="270"/>
      <c r="K531" s="155">
        <f t="shared" si="45"/>
        <v>70</v>
      </c>
      <c r="L531" s="270"/>
      <c r="M531" s="270"/>
      <c r="N531" s="270"/>
      <c r="O531" s="270"/>
      <c r="P531" s="153">
        <f t="shared" si="46"/>
        <v>0</v>
      </c>
      <c r="Q531" s="154">
        <f t="shared" si="51"/>
        <v>70</v>
      </c>
      <c r="R531" s="270">
        <v>1.38</v>
      </c>
      <c r="S531" s="45">
        <f t="shared" si="52"/>
        <v>96.6</v>
      </c>
      <c r="T531" s="910"/>
      <c r="U531" s="49">
        <f t="shared" si="53"/>
        <v>0</v>
      </c>
      <c r="V531" s="913"/>
      <c r="W531" s="151">
        <f t="shared" si="54"/>
        <v>96.6</v>
      </c>
      <c r="X531" s="908"/>
    </row>
    <row r="532" spans="1:24" x14ac:dyDescent="0.25">
      <c r="A532" s="925"/>
      <c r="B532" s="926"/>
      <c r="C532" s="97" t="s">
        <v>102</v>
      </c>
      <c r="D532" s="160"/>
      <c r="E532" s="97"/>
      <c r="F532" s="270" t="s">
        <v>37</v>
      </c>
      <c r="G532" s="270"/>
      <c r="H532" s="132">
        <v>300</v>
      </c>
      <c r="I532" s="270"/>
      <c r="J532" s="270"/>
      <c r="K532" s="155">
        <f t="shared" si="45"/>
        <v>300</v>
      </c>
      <c r="L532" s="270"/>
      <c r="M532" s="270">
        <v>1200</v>
      </c>
      <c r="N532" s="270"/>
      <c r="O532" s="270"/>
      <c r="P532" s="153">
        <f t="shared" si="46"/>
        <v>1200</v>
      </c>
      <c r="Q532" s="154">
        <f t="shared" si="51"/>
        <v>1500</v>
      </c>
      <c r="R532" s="270">
        <v>0.7</v>
      </c>
      <c r="S532" s="45">
        <f t="shared" si="52"/>
        <v>210</v>
      </c>
      <c r="T532" s="910"/>
      <c r="U532" s="49">
        <f t="shared" si="53"/>
        <v>840</v>
      </c>
      <c r="V532" s="913"/>
      <c r="W532" s="151">
        <f t="shared" si="54"/>
        <v>1050</v>
      </c>
      <c r="X532" s="908"/>
    </row>
    <row r="533" spans="1:24" x14ac:dyDescent="0.25">
      <c r="A533" s="925"/>
      <c r="B533" s="926"/>
      <c r="C533" s="97" t="s">
        <v>103</v>
      </c>
      <c r="D533" s="160"/>
      <c r="E533" s="97"/>
      <c r="F533" s="270" t="s">
        <v>37</v>
      </c>
      <c r="G533" s="270">
        <v>100</v>
      </c>
      <c r="H533" s="132">
        <v>1000</v>
      </c>
      <c r="I533" s="270"/>
      <c r="J533" s="270"/>
      <c r="K533" s="155">
        <f t="shared" si="45"/>
        <v>1100</v>
      </c>
      <c r="L533" s="270"/>
      <c r="M533" s="270">
        <v>4000</v>
      </c>
      <c r="N533" s="270"/>
      <c r="O533" s="270"/>
      <c r="P533" s="153">
        <f t="shared" si="46"/>
        <v>4000</v>
      </c>
      <c r="Q533" s="154">
        <f t="shared" si="51"/>
        <v>5100</v>
      </c>
      <c r="R533" s="270">
        <v>1.1499999999999999</v>
      </c>
      <c r="S533" s="45">
        <f t="shared" si="52"/>
        <v>1265</v>
      </c>
      <c r="T533" s="910"/>
      <c r="U533" s="49">
        <f t="shared" si="53"/>
        <v>4600</v>
      </c>
      <c r="V533" s="913"/>
      <c r="W533" s="151">
        <f t="shared" si="54"/>
        <v>5865</v>
      </c>
      <c r="X533" s="908"/>
    </row>
    <row r="534" spans="1:24" x14ac:dyDescent="0.25">
      <c r="A534" s="925"/>
      <c r="B534" s="926"/>
      <c r="C534" s="97" t="s">
        <v>104</v>
      </c>
      <c r="D534" s="160"/>
      <c r="E534" s="97"/>
      <c r="F534" s="270" t="s">
        <v>37</v>
      </c>
      <c r="G534" s="270">
        <v>100</v>
      </c>
      <c r="H534" s="132">
        <v>1000</v>
      </c>
      <c r="I534" s="270"/>
      <c r="J534" s="270"/>
      <c r="K534" s="155">
        <f t="shared" si="45"/>
        <v>1100</v>
      </c>
      <c r="L534" s="270"/>
      <c r="M534" s="270">
        <v>4000</v>
      </c>
      <c r="N534" s="270"/>
      <c r="O534" s="270"/>
      <c r="P534" s="153">
        <f t="shared" si="46"/>
        <v>4000</v>
      </c>
      <c r="Q534" s="154">
        <f t="shared" si="51"/>
        <v>5100</v>
      </c>
      <c r="R534" s="270">
        <v>1.45</v>
      </c>
      <c r="S534" s="45">
        <f t="shared" si="52"/>
        <v>1595</v>
      </c>
      <c r="T534" s="910"/>
      <c r="U534" s="49">
        <f t="shared" si="53"/>
        <v>5800</v>
      </c>
      <c r="V534" s="913"/>
      <c r="W534" s="151">
        <f t="shared" si="54"/>
        <v>7395</v>
      </c>
      <c r="X534" s="908"/>
    </row>
    <row r="535" spans="1:24" x14ac:dyDescent="0.25">
      <c r="A535" s="925"/>
      <c r="B535" s="926"/>
      <c r="C535" s="97" t="s">
        <v>105</v>
      </c>
      <c r="D535" s="160"/>
      <c r="E535" s="97"/>
      <c r="F535" s="270" t="s">
        <v>37</v>
      </c>
      <c r="G535" s="270">
        <v>500</v>
      </c>
      <c r="H535" s="132">
        <v>2000</v>
      </c>
      <c r="I535" s="270"/>
      <c r="J535" s="270"/>
      <c r="K535" s="155">
        <f t="shared" si="45"/>
        <v>2500</v>
      </c>
      <c r="L535" s="270"/>
      <c r="M535" s="270">
        <v>8000</v>
      </c>
      <c r="N535" s="270"/>
      <c r="O535" s="270"/>
      <c r="P535" s="153">
        <f t="shared" si="46"/>
        <v>8000</v>
      </c>
      <c r="Q535" s="154">
        <f t="shared" si="51"/>
        <v>10500</v>
      </c>
      <c r="R535" s="270">
        <v>1.64</v>
      </c>
      <c r="S535" s="45">
        <f t="shared" si="52"/>
        <v>4100</v>
      </c>
      <c r="T535" s="910"/>
      <c r="U535" s="49">
        <f t="shared" si="53"/>
        <v>13120</v>
      </c>
      <c r="V535" s="913"/>
      <c r="W535" s="151">
        <f t="shared" si="54"/>
        <v>17220</v>
      </c>
      <c r="X535" s="908"/>
    </row>
    <row r="536" spans="1:24" x14ac:dyDescent="0.25">
      <c r="A536" s="925"/>
      <c r="B536" s="926"/>
      <c r="C536" s="97" t="s">
        <v>106</v>
      </c>
      <c r="D536" s="160"/>
      <c r="E536" s="97"/>
      <c r="F536" s="270" t="s">
        <v>37</v>
      </c>
      <c r="G536" s="270">
        <v>150</v>
      </c>
      <c r="H536" s="132">
        <v>108</v>
      </c>
      <c r="I536" s="270"/>
      <c r="J536" s="270"/>
      <c r="K536" s="155">
        <f t="shared" si="45"/>
        <v>258</v>
      </c>
      <c r="L536" s="270"/>
      <c r="M536" s="270">
        <v>500</v>
      </c>
      <c r="N536" s="270"/>
      <c r="O536" s="270"/>
      <c r="P536" s="153">
        <f t="shared" si="46"/>
        <v>500</v>
      </c>
      <c r="Q536" s="154">
        <f t="shared" si="51"/>
        <v>758</v>
      </c>
      <c r="R536" s="270">
        <v>4.03</v>
      </c>
      <c r="S536" s="45">
        <f t="shared" si="52"/>
        <v>1039.74</v>
      </c>
      <c r="T536" s="911"/>
      <c r="U536" s="49">
        <f t="shared" si="53"/>
        <v>2015.0000000000002</v>
      </c>
      <c r="V536" s="914"/>
      <c r="W536" s="151">
        <f t="shared" si="54"/>
        <v>3054.7400000000002</v>
      </c>
      <c r="X536" s="908"/>
    </row>
    <row r="537" spans="1:24" ht="45" x14ac:dyDescent="0.25">
      <c r="A537" s="871">
        <v>31</v>
      </c>
      <c r="B537" s="872" t="s">
        <v>1444</v>
      </c>
      <c r="C537" s="97" t="s">
        <v>64</v>
      </c>
      <c r="D537" s="97" t="s">
        <v>2043</v>
      </c>
      <c r="E537" s="162" t="s">
        <v>2042</v>
      </c>
      <c r="F537" s="270" t="s">
        <v>37</v>
      </c>
      <c r="G537" s="270"/>
      <c r="H537" s="132">
        <v>20</v>
      </c>
      <c r="I537" s="270"/>
      <c r="J537" s="270"/>
      <c r="K537" s="155">
        <f>G537+H537+I537+J537</f>
        <v>20</v>
      </c>
      <c r="L537" s="270"/>
      <c r="M537" s="270">
        <v>50</v>
      </c>
      <c r="N537" s="270"/>
      <c r="O537" s="270"/>
      <c r="P537" s="153">
        <f>L537+M537+N537+O537</f>
        <v>50</v>
      </c>
      <c r="Q537" s="154">
        <f t="shared" si="51"/>
        <v>70</v>
      </c>
      <c r="R537" s="270">
        <v>198.65</v>
      </c>
      <c r="S537" s="45">
        <f t="shared" si="52"/>
        <v>3973</v>
      </c>
      <c r="T537" s="909">
        <f>SUM(S537:S540)</f>
        <v>12035.94</v>
      </c>
      <c r="U537" s="49">
        <f t="shared" si="53"/>
        <v>9932.5</v>
      </c>
      <c r="V537" s="912">
        <f>SUM(U537:U540)</f>
        <v>20714.66</v>
      </c>
      <c r="W537" s="151">
        <f t="shared" si="54"/>
        <v>13905.5</v>
      </c>
      <c r="X537" s="908">
        <f>SUM(W537:W540)</f>
        <v>32750.6</v>
      </c>
    </row>
    <row r="538" spans="1:24" x14ac:dyDescent="0.25">
      <c r="A538" s="871"/>
      <c r="B538" s="872"/>
      <c r="C538" s="97" t="s">
        <v>787</v>
      </c>
      <c r="D538" s="162"/>
      <c r="E538" s="97"/>
      <c r="F538" s="270" t="s">
        <v>37</v>
      </c>
      <c r="G538" s="270">
        <v>650</v>
      </c>
      <c r="H538" s="131"/>
      <c r="I538" s="270"/>
      <c r="J538" s="270"/>
      <c r="K538" s="155">
        <f>G538+H538+I538+J538</f>
        <v>650</v>
      </c>
      <c r="L538" s="270"/>
      <c r="M538" s="270"/>
      <c r="N538" s="270"/>
      <c r="O538" s="270"/>
      <c r="P538" s="153">
        <f>L538+M538+N538+O538</f>
        <v>0</v>
      </c>
      <c r="Q538" s="154">
        <f t="shared" si="51"/>
        <v>650</v>
      </c>
      <c r="R538" s="270">
        <v>3.91</v>
      </c>
      <c r="S538" s="45">
        <f t="shared" si="52"/>
        <v>2541.5</v>
      </c>
      <c r="T538" s="910"/>
      <c r="U538" s="49">
        <f t="shared" si="53"/>
        <v>0</v>
      </c>
      <c r="V538" s="913"/>
      <c r="W538" s="151">
        <f t="shared" si="54"/>
        <v>2541.5</v>
      </c>
      <c r="X538" s="908"/>
    </row>
    <row r="539" spans="1:24" x14ac:dyDescent="0.25">
      <c r="A539" s="871"/>
      <c r="B539" s="872"/>
      <c r="C539" s="97" t="s">
        <v>148</v>
      </c>
      <c r="D539" s="162"/>
      <c r="E539" s="97"/>
      <c r="F539" s="270" t="s">
        <v>37</v>
      </c>
      <c r="G539" s="270"/>
      <c r="H539" s="132">
        <v>8</v>
      </c>
      <c r="I539" s="270"/>
      <c r="J539" s="270"/>
      <c r="K539" s="155">
        <f>G539+H539+I539+J539</f>
        <v>8</v>
      </c>
      <c r="L539" s="270"/>
      <c r="M539" s="270">
        <v>12</v>
      </c>
      <c r="N539" s="270"/>
      <c r="O539" s="270"/>
      <c r="P539" s="153">
        <f>L539+M539+N539+O539</f>
        <v>12</v>
      </c>
      <c r="Q539" s="154">
        <f t="shared" si="51"/>
        <v>20</v>
      </c>
      <c r="R539" s="270">
        <v>65.180000000000007</v>
      </c>
      <c r="S539" s="45">
        <f t="shared" si="52"/>
        <v>521.44000000000005</v>
      </c>
      <c r="T539" s="910"/>
      <c r="U539" s="49">
        <f t="shared" si="53"/>
        <v>782.16000000000008</v>
      </c>
      <c r="V539" s="913"/>
      <c r="W539" s="151">
        <f t="shared" si="54"/>
        <v>1303.6000000000001</v>
      </c>
      <c r="X539" s="908"/>
    </row>
    <row r="540" spans="1:24" ht="48" customHeight="1" x14ac:dyDescent="0.25">
      <c r="A540" s="871"/>
      <c r="B540" s="872"/>
      <c r="C540" s="97" t="s">
        <v>1445</v>
      </c>
      <c r="D540" s="162"/>
      <c r="E540" s="97"/>
      <c r="F540" s="270" t="s">
        <v>37</v>
      </c>
      <c r="G540" s="270">
        <v>2</v>
      </c>
      <c r="H540" s="270"/>
      <c r="I540" s="270"/>
      <c r="J540" s="270"/>
      <c r="K540" s="155">
        <f>G540+H540+I540+J540</f>
        <v>2</v>
      </c>
      <c r="L540" s="270">
        <v>4</v>
      </c>
      <c r="M540" s="270"/>
      <c r="N540" s="270"/>
      <c r="O540" s="270"/>
      <c r="P540" s="153">
        <f>L540+M540+N540+O540</f>
        <v>4</v>
      </c>
      <c r="Q540" s="154">
        <f t="shared" si="51"/>
        <v>6</v>
      </c>
      <c r="R540" s="270">
        <v>2500</v>
      </c>
      <c r="S540" s="45">
        <f t="shared" si="52"/>
        <v>5000</v>
      </c>
      <c r="T540" s="911"/>
      <c r="U540" s="49">
        <f t="shared" si="53"/>
        <v>10000</v>
      </c>
      <c r="V540" s="914"/>
      <c r="W540" s="151">
        <f t="shared" si="54"/>
        <v>15000</v>
      </c>
      <c r="X540" s="908"/>
    </row>
    <row r="541" spans="1:24" ht="45" x14ac:dyDescent="0.25">
      <c r="A541" s="925">
        <v>32</v>
      </c>
      <c r="B541" s="926" t="s">
        <v>14</v>
      </c>
      <c r="C541" s="97" t="s">
        <v>87</v>
      </c>
      <c r="D541" s="160" t="s">
        <v>2007</v>
      </c>
      <c r="E541" s="97" t="s">
        <v>2034</v>
      </c>
      <c r="F541" s="270" t="s">
        <v>37</v>
      </c>
      <c r="G541" s="270">
        <v>30</v>
      </c>
      <c r="H541" s="132">
        <v>15</v>
      </c>
      <c r="I541" s="270"/>
      <c r="J541" s="270"/>
      <c r="K541" s="155">
        <f t="shared" si="45"/>
        <v>45</v>
      </c>
      <c r="L541" s="270"/>
      <c r="M541" s="270">
        <v>50</v>
      </c>
      <c r="N541" s="270"/>
      <c r="O541" s="270"/>
      <c r="P541" s="153">
        <f t="shared" si="46"/>
        <v>50</v>
      </c>
      <c r="Q541" s="154">
        <f t="shared" si="51"/>
        <v>95</v>
      </c>
      <c r="R541" s="270">
        <v>17.5</v>
      </c>
      <c r="S541" s="45">
        <f t="shared" si="52"/>
        <v>787.5</v>
      </c>
      <c r="T541" s="909">
        <f>SUM(S541:S557)</f>
        <v>9186.2800000000007</v>
      </c>
      <c r="U541" s="49">
        <f t="shared" si="53"/>
        <v>875</v>
      </c>
      <c r="V541" s="912">
        <f>SUM(U541:U557)</f>
        <v>6274.74</v>
      </c>
      <c r="W541" s="151">
        <f t="shared" si="54"/>
        <v>1662.5</v>
      </c>
      <c r="X541" s="908">
        <f>SUM(W541:W557)</f>
        <v>15461.020000000002</v>
      </c>
    </row>
    <row r="542" spans="1:24" ht="45" x14ac:dyDescent="0.25">
      <c r="A542" s="925"/>
      <c r="B542" s="926"/>
      <c r="C542" s="97" t="s">
        <v>86</v>
      </c>
      <c r="D542" s="160" t="s">
        <v>2007</v>
      </c>
      <c r="E542" s="97" t="s">
        <v>2034</v>
      </c>
      <c r="F542" s="270" t="s">
        <v>37</v>
      </c>
      <c r="G542" s="270">
        <v>30</v>
      </c>
      <c r="H542" s="132">
        <v>15</v>
      </c>
      <c r="I542" s="270"/>
      <c r="J542" s="270"/>
      <c r="K542" s="155">
        <f t="shared" si="45"/>
        <v>45</v>
      </c>
      <c r="L542" s="270"/>
      <c r="M542" s="270">
        <v>50</v>
      </c>
      <c r="N542" s="270"/>
      <c r="O542" s="270"/>
      <c r="P542" s="153">
        <f t="shared" si="46"/>
        <v>50</v>
      </c>
      <c r="Q542" s="154">
        <f t="shared" si="51"/>
        <v>95</v>
      </c>
      <c r="R542" s="270">
        <v>17.5</v>
      </c>
      <c r="S542" s="45">
        <f t="shared" si="52"/>
        <v>787.5</v>
      </c>
      <c r="T542" s="910"/>
      <c r="U542" s="49">
        <f t="shared" si="53"/>
        <v>875</v>
      </c>
      <c r="V542" s="913"/>
      <c r="W542" s="151">
        <f t="shared" si="54"/>
        <v>1662.5</v>
      </c>
      <c r="X542" s="908"/>
    </row>
    <row r="543" spans="1:24" ht="45" x14ac:dyDescent="0.25">
      <c r="A543" s="925"/>
      <c r="B543" s="926"/>
      <c r="C543" s="97" t="s">
        <v>88</v>
      </c>
      <c r="D543" s="160" t="s">
        <v>2007</v>
      </c>
      <c r="E543" s="97" t="s">
        <v>2034</v>
      </c>
      <c r="F543" s="270" t="s">
        <v>37</v>
      </c>
      <c r="G543" s="270">
        <v>40</v>
      </c>
      <c r="H543" s="131">
        <v>8</v>
      </c>
      <c r="I543" s="270"/>
      <c r="J543" s="270"/>
      <c r="K543" s="155">
        <f t="shared" si="45"/>
        <v>48</v>
      </c>
      <c r="L543" s="270"/>
      <c r="M543" s="270">
        <v>30</v>
      </c>
      <c r="N543" s="270"/>
      <c r="O543" s="270"/>
      <c r="P543" s="153">
        <f t="shared" si="46"/>
        <v>30</v>
      </c>
      <c r="Q543" s="154">
        <f t="shared" si="51"/>
        <v>78</v>
      </c>
      <c r="R543" s="270">
        <v>37.4</v>
      </c>
      <c r="S543" s="45">
        <f t="shared" si="52"/>
        <v>1795.1999999999998</v>
      </c>
      <c r="T543" s="910"/>
      <c r="U543" s="49">
        <f t="shared" si="53"/>
        <v>1122</v>
      </c>
      <c r="V543" s="913"/>
      <c r="W543" s="151">
        <f t="shared" si="54"/>
        <v>2917.2</v>
      </c>
      <c r="X543" s="908"/>
    </row>
    <row r="544" spans="1:24" ht="30" x14ac:dyDescent="0.25">
      <c r="A544" s="925"/>
      <c r="B544" s="926"/>
      <c r="C544" s="97" t="s">
        <v>1611</v>
      </c>
      <c r="D544" s="160" t="s">
        <v>1999</v>
      </c>
      <c r="E544" s="97" t="s">
        <v>2035</v>
      </c>
      <c r="F544" s="270" t="s">
        <v>37</v>
      </c>
      <c r="G544" s="270">
        <v>2</v>
      </c>
      <c r="H544" s="131"/>
      <c r="I544" s="270"/>
      <c r="J544" s="270"/>
      <c r="K544" s="155">
        <f t="shared" si="45"/>
        <v>2</v>
      </c>
      <c r="L544" s="270"/>
      <c r="M544" s="270"/>
      <c r="N544" s="270"/>
      <c r="O544" s="270"/>
      <c r="P544" s="153">
        <f t="shared" si="46"/>
        <v>0</v>
      </c>
      <c r="Q544" s="154">
        <f t="shared" si="51"/>
        <v>2</v>
      </c>
      <c r="R544" s="270">
        <v>98.26</v>
      </c>
      <c r="S544" s="45">
        <f t="shared" si="52"/>
        <v>196.52</v>
      </c>
      <c r="T544" s="910"/>
      <c r="U544" s="49">
        <f t="shared" si="53"/>
        <v>0</v>
      </c>
      <c r="V544" s="913"/>
      <c r="W544" s="151">
        <f t="shared" si="54"/>
        <v>196.52</v>
      </c>
      <c r="X544" s="908"/>
    </row>
    <row r="545" spans="1:24" ht="45" x14ac:dyDescent="0.25">
      <c r="A545" s="925"/>
      <c r="B545" s="926"/>
      <c r="C545" s="97" t="s">
        <v>1612</v>
      </c>
      <c r="D545" s="160" t="s">
        <v>2007</v>
      </c>
      <c r="E545" s="97" t="s">
        <v>2034</v>
      </c>
      <c r="F545" s="270" t="s">
        <v>37</v>
      </c>
      <c r="G545" s="270">
        <v>3</v>
      </c>
      <c r="H545" s="131"/>
      <c r="I545" s="270"/>
      <c r="J545" s="270"/>
      <c r="K545" s="155">
        <f t="shared" si="45"/>
        <v>3</v>
      </c>
      <c r="L545" s="270"/>
      <c r="M545" s="270"/>
      <c r="N545" s="270"/>
      <c r="O545" s="270"/>
      <c r="P545" s="153">
        <f t="shared" si="46"/>
        <v>0</v>
      </c>
      <c r="Q545" s="154">
        <f t="shared" si="51"/>
        <v>3</v>
      </c>
      <c r="R545" s="270">
        <v>12.2</v>
      </c>
      <c r="S545" s="45">
        <f t="shared" si="52"/>
        <v>36.599999999999994</v>
      </c>
      <c r="T545" s="910"/>
      <c r="U545" s="49">
        <f t="shared" si="53"/>
        <v>0</v>
      </c>
      <c r="V545" s="913"/>
      <c r="W545" s="151">
        <f t="shared" si="54"/>
        <v>36.599999999999994</v>
      </c>
      <c r="X545" s="908"/>
    </row>
    <row r="546" spans="1:24" ht="45" x14ac:dyDescent="0.25">
      <c r="A546" s="925"/>
      <c r="B546" s="926"/>
      <c r="C546" s="97" t="s">
        <v>1613</v>
      </c>
      <c r="D546" s="160" t="s">
        <v>2007</v>
      </c>
      <c r="E546" s="97" t="s">
        <v>2034</v>
      </c>
      <c r="F546" s="270" t="s">
        <v>37</v>
      </c>
      <c r="G546" s="270">
        <v>3</v>
      </c>
      <c r="H546" s="131"/>
      <c r="I546" s="270"/>
      <c r="J546" s="270"/>
      <c r="K546" s="155">
        <f t="shared" si="45"/>
        <v>3</v>
      </c>
      <c r="L546" s="270"/>
      <c r="M546" s="270"/>
      <c r="N546" s="270"/>
      <c r="O546" s="270"/>
      <c r="P546" s="153">
        <f t="shared" si="46"/>
        <v>0</v>
      </c>
      <c r="Q546" s="154">
        <f t="shared" si="51"/>
        <v>3</v>
      </c>
      <c r="R546" s="270">
        <v>20.100000000000001</v>
      </c>
      <c r="S546" s="45">
        <f t="shared" si="52"/>
        <v>60.300000000000004</v>
      </c>
      <c r="T546" s="910"/>
      <c r="U546" s="49">
        <f t="shared" si="53"/>
        <v>0</v>
      </c>
      <c r="V546" s="913"/>
      <c r="W546" s="151">
        <f t="shared" si="54"/>
        <v>60.300000000000004</v>
      </c>
      <c r="X546" s="908"/>
    </row>
    <row r="547" spans="1:24" ht="30" x14ac:dyDescent="0.25">
      <c r="A547" s="925"/>
      <c r="B547" s="926"/>
      <c r="C547" s="97" t="s">
        <v>1614</v>
      </c>
      <c r="D547" s="160" t="s">
        <v>1999</v>
      </c>
      <c r="E547" s="97" t="s">
        <v>2035</v>
      </c>
      <c r="F547" s="270" t="s">
        <v>37</v>
      </c>
      <c r="G547" s="270">
        <v>3</v>
      </c>
      <c r="H547" s="131"/>
      <c r="I547" s="270"/>
      <c r="J547" s="270"/>
      <c r="K547" s="155">
        <f t="shared" si="45"/>
        <v>3</v>
      </c>
      <c r="L547" s="270"/>
      <c r="M547" s="270"/>
      <c r="N547" s="270"/>
      <c r="O547" s="270"/>
      <c r="P547" s="153">
        <f t="shared" si="46"/>
        <v>0</v>
      </c>
      <c r="Q547" s="154">
        <f t="shared" si="51"/>
        <v>3</v>
      </c>
      <c r="R547" s="270">
        <v>20.02</v>
      </c>
      <c r="S547" s="45">
        <f t="shared" si="52"/>
        <v>60.06</v>
      </c>
      <c r="T547" s="910"/>
      <c r="U547" s="49">
        <f t="shared" si="53"/>
        <v>0</v>
      </c>
      <c r="V547" s="913"/>
      <c r="W547" s="151">
        <f t="shared" si="54"/>
        <v>60.06</v>
      </c>
      <c r="X547" s="908"/>
    </row>
    <row r="548" spans="1:24" ht="30" x14ac:dyDescent="0.25">
      <c r="A548" s="925"/>
      <c r="B548" s="926"/>
      <c r="C548" s="97" t="s">
        <v>1615</v>
      </c>
      <c r="D548" s="160" t="s">
        <v>1999</v>
      </c>
      <c r="E548" s="97" t="s">
        <v>2035</v>
      </c>
      <c r="F548" s="270" t="s">
        <v>37</v>
      </c>
      <c r="G548" s="270">
        <v>8</v>
      </c>
      <c r="H548" s="131"/>
      <c r="I548" s="270"/>
      <c r="J548" s="270"/>
      <c r="K548" s="155">
        <f t="shared" si="45"/>
        <v>8</v>
      </c>
      <c r="L548" s="270"/>
      <c r="M548" s="270"/>
      <c r="N548" s="270"/>
      <c r="O548" s="270"/>
      <c r="P548" s="153">
        <f t="shared" si="46"/>
        <v>0</v>
      </c>
      <c r="Q548" s="154">
        <f t="shared" si="51"/>
        <v>8</v>
      </c>
      <c r="R548" s="270">
        <v>125.81</v>
      </c>
      <c r="S548" s="45">
        <f t="shared" si="52"/>
        <v>1006.48</v>
      </c>
      <c r="T548" s="910"/>
      <c r="U548" s="49">
        <f t="shared" si="53"/>
        <v>0</v>
      </c>
      <c r="V548" s="913"/>
      <c r="W548" s="151">
        <f t="shared" si="54"/>
        <v>1006.48</v>
      </c>
      <c r="X548" s="908"/>
    </row>
    <row r="549" spans="1:24" ht="45" x14ac:dyDescent="0.25">
      <c r="A549" s="925"/>
      <c r="B549" s="926"/>
      <c r="C549" s="97" t="s">
        <v>1616</v>
      </c>
      <c r="D549" s="160" t="s">
        <v>2007</v>
      </c>
      <c r="E549" s="97" t="s">
        <v>2034</v>
      </c>
      <c r="F549" s="270" t="s">
        <v>37</v>
      </c>
      <c r="G549" s="270">
        <v>15</v>
      </c>
      <c r="H549" s="131"/>
      <c r="I549" s="270"/>
      <c r="J549" s="270"/>
      <c r="K549" s="155">
        <f t="shared" si="45"/>
        <v>15</v>
      </c>
      <c r="L549" s="270"/>
      <c r="M549" s="270"/>
      <c r="N549" s="270"/>
      <c r="O549" s="270"/>
      <c r="P549" s="153">
        <f t="shared" si="46"/>
        <v>0</v>
      </c>
      <c r="Q549" s="154">
        <f t="shared" si="51"/>
        <v>15</v>
      </c>
      <c r="R549" s="270">
        <v>43.68</v>
      </c>
      <c r="S549" s="45">
        <f t="shared" si="52"/>
        <v>655.20000000000005</v>
      </c>
      <c r="T549" s="910"/>
      <c r="U549" s="49">
        <f t="shared" si="53"/>
        <v>0</v>
      </c>
      <c r="V549" s="913"/>
      <c r="W549" s="151">
        <f t="shared" si="54"/>
        <v>655.20000000000005</v>
      </c>
      <c r="X549" s="908"/>
    </row>
    <row r="550" spans="1:24" ht="45" x14ac:dyDescent="0.25">
      <c r="A550" s="925"/>
      <c r="B550" s="926"/>
      <c r="C550" s="97" t="s">
        <v>1617</v>
      </c>
      <c r="D550" s="160" t="s">
        <v>2007</v>
      </c>
      <c r="E550" s="97" t="s">
        <v>2034</v>
      </c>
      <c r="F550" s="270" t="s">
        <v>37</v>
      </c>
      <c r="G550" s="270">
        <v>20</v>
      </c>
      <c r="H550" s="131"/>
      <c r="I550" s="270"/>
      <c r="J550" s="270"/>
      <c r="K550" s="155">
        <f t="shared" si="45"/>
        <v>20</v>
      </c>
      <c r="L550" s="270"/>
      <c r="M550" s="270"/>
      <c r="N550" s="270"/>
      <c r="O550" s="270"/>
      <c r="P550" s="153">
        <f t="shared" si="46"/>
        <v>0</v>
      </c>
      <c r="Q550" s="154">
        <f t="shared" si="51"/>
        <v>20</v>
      </c>
      <c r="R550" s="270">
        <v>22.4</v>
      </c>
      <c r="S550" s="45">
        <f t="shared" si="52"/>
        <v>448</v>
      </c>
      <c r="T550" s="910"/>
      <c r="U550" s="49">
        <f t="shared" si="53"/>
        <v>0</v>
      </c>
      <c r="V550" s="913"/>
      <c r="W550" s="151">
        <f t="shared" si="54"/>
        <v>448</v>
      </c>
      <c r="X550" s="908"/>
    </row>
    <row r="551" spans="1:24" ht="30" x14ac:dyDescent="0.25">
      <c r="A551" s="925"/>
      <c r="B551" s="926"/>
      <c r="C551" s="97" t="s">
        <v>1618</v>
      </c>
      <c r="D551" s="160" t="s">
        <v>1999</v>
      </c>
      <c r="E551" s="97" t="s">
        <v>2035</v>
      </c>
      <c r="F551" s="270" t="s">
        <v>37</v>
      </c>
      <c r="G551" s="270"/>
      <c r="H551" s="131"/>
      <c r="I551" s="270"/>
      <c r="J551" s="270"/>
      <c r="K551" s="155">
        <f t="shared" si="45"/>
        <v>0</v>
      </c>
      <c r="L551" s="270"/>
      <c r="M551" s="270"/>
      <c r="N551" s="270"/>
      <c r="O551" s="270"/>
      <c r="P551" s="153">
        <f t="shared" si="46"/>
        <v>0</v>
      </c>
      <c r="Q551" s="154">
        <f t="shared" si="51"/>
        <v>0</v>
      </c>
      <c r="R551" s="270">
        <v>16.55</v>
      </c>
      <c r="S551" s="45">
        <f t="shared" si="52"/>
        <v>0</v>
      </c>
      <c r="T551" s="910"/>
      <c r="U551" s="49">
        <f t="shared" si="53"/>
        <v>0</v>
      </c>
      <c r="V551" s="913"/>
      <c r="W551" s="151">
        <f t="shared" si="54"/>
        <v>0</v>
      </c>
      <c r="X551" s="908"/>
    </row>
    <row r="552" spans="1:24" ht="45" x14ac:dyDescent="0.25">
      <c r="A552" s="925"/>
      <c r="B552" s="926"/>
      <c r="C552" s="97" t="s">
        <v>1619</v>
      </c>
      <c r="D552" s="160" t="s">
        <v>2007</v>
      </c>
      <c r="E552" s="97" t="s">
        <v>2034</v>
      </c>
      <c r="F552" s="270" t="s">
        <v>37</v>
      </c>
      <c r="G552" s="270">
        <v>30</v>
      </c>
      <c r="H552" s="132">
        <v>15</v>
      </c>
      <c r="I552" s="270"/>
      <c r="J552" s="270"/>
      <c r="K552" s="155">
        <f t="shared" si="45"/>
        <v>45</v>
      </c>
      <c r="L552" s="270"/>
      <c r="M552" s="270">
        <v>50</v>
      </c>
      <c r="N552" s="270"/>
      <c r="O552" s="270"/>
      <c r="P552" s="153">
        <f t="shared" si="46"/>
        <v>50</v>
      </c>
      <c r="Q552" s="154">
        <f t="shared" si="51"/>
        <v>95</v>
      </c>
      <c r="R552" s="270">
        <v>17.5</v>
      </c>
      <c r="S552" s="45">
        <f t="shared" si="52"/>
        <v>787.5</v>
      </c>
      <c r="T552" s="910"/>
      <c r="U552" s="49">
        <f t="shared" si="53"/>
        <v>875</v>
      </c>
      <c r="V552" s="913"/>
      <c r="W552" s="151">
        <f t="shared" si="54"/>
        <v>1662.5</v>
      </c>
      <c r="X552" s="908"/>
    </row>
    <row r="553" spans="1:24" ht="45" x14ac:dyDescent="0.25">
      <c r="A553" s="925"/>
      <c r="B553" s="926"/>
      <c r="C553" s="97" t="s">
        <v>1620</v>
      </c>
      <c r="D553" s="160" t="s">
        <v>2007</v>
      </c>
      <c r="E553" s="97" t="s">
        <v>2034</v>
      </c>
      <c r="F553" s="270" t="s">
        <v>37</v>
      </c>
      <c r="G553" s="270">
        <v>20</v>
      </c>
      <c r="H553" s="270"/>
      <c r="I553" s="270"/>
      <c r="J553" s="270"/>
      <c r="K553" s="155">
        <f t="shared" si="45"/>
        <v>20</v>
      </c>
      <c r="L553" s="270"/>
      <c r="M553" s="270"/>
      <c r="N553" s="270"/>
      <c r="O553" s="270"/>
      <c r="P553" s="153">
        <f t="shared" si="46"/>
        <v>0</v>
      </c>
      <c r="Q553" s="154">
        <f t="shared" si="51"/>
        <v>20</v>
      </c>
      <c r="R553" s="270">
        <v>26</v>
      </c>
      <c r="S553" s="45">
        <f t="shared" si="52"/>
        <v>520</v>
      </c>
      <c r="T553" s="910"/>
      <c r="U553" s="49">
        <f t="shared" si="53"/>
        <v>0</v>
      </c>
      <c r="V553" s="913"/>
      <c r="W553" s="151">
        <f t="shared" si="54"/>
        <v>520</v>
      </c>
      <c r="X553" s="908"/>
    </row>
    <row r="554" spans="1:24" ht="45" x14ac:dyDescent="0.25">
      <c r="A554" s="925"/>
      <c r="B554" s="926"/>
      <c r="C554" s="97" t="s">
        <v>2033</v>
      </c>
      <c r="D554" s="160" t="s">
        <v>2007</v>
      </c>
      <c r="E554" s="97" t="s">
        <v>2034</v>
      </c>
      <c r="F554" s="270" t="s">
        <v>37</v>
      </c>
      <c r="G554" s="270">
        <v>20</v>
      </c>
      <c r="H554" s="270">
        <v>10</v>
      </c>
      <c r="I554" s="270"/>
      <c r="J554" s="270"/>
      <c r="K554" s="155">
        <f t="shared" si="45"/>
        <v>30</v>
      </c>
      <c r="L554" s="270"/>
      <c r="M554" s="270">
        <v>40</v>
      </c>
      <c r="N554" s="270"/>
      <c r="O554" s="270"/>
      <c r="P554" s="153">
        <f t="shared" si="46"/>
        <v>40</v>
      </c>
      <c r="Q554" s="154">
        <f t="shared" si="51"/>
        <v>70</v>
      </c>
      <c r="R554" s="270">
        <v>18</v>
      </c>
      <c r="S554" s="45">
        <f t="shared" si="52"/>
        <v>540</v>
      </c>
      <c r="T554" s="910"/>
      <c r="U554" s="49">
        <f t="shared" si="53"/>
        <v>720</v>
      </c>
      <c r="V554" s="913"/>
      <c r="W554" s="151">
        <f t="shared" si="54"/>
        <v>1260</v>
      </c>
      <c r="X554" s="908"/>
    </row>
    <row r="555" spans="1:24" ht="45" x14ac:dyDescent="0.25">
      <c r="A555" s="925"/>
      <c r="B555" s="926"/>
      <c r="C555" s="97" t="s">
        <v>162</v>
      </c>
      <c r="D555" s="160" t="s">
        <v>2007</v>
      </c>
      <c r="E555" s="97" t="s">
        <v>2034</v>
      </c>
      <c r="F555" s="270" t="s">
        <v>37</v>
      </c>
      <c r="G555" s="270">
        <v>20</v>
      </c>
      <c r="H555" s="270">
        <v>8</v>
      </c>
      <c r="I555" s="270"/>
      <c r="J555" s="270"/>
      <c r="K555" s="155">
        <f t="shared" si="45"/>
        <v>28</v>
      </c>
      <c r="L555" s="270"/>
      <c r="M555" s="270">
        <v>30</v>
      </c>
      <c r="N555" s="270"/>
      <c r="O555" s="270"/>
      <c r="P555" s="153">
        <f t="shared" si="46"/>
        <v>30</v>
      </c>
      <c r="Q555" s="154">
        <f t="shared" si="51"/>
        <v>58</v>
      </c>
      <c r="R555" s="270">
        <v>21.3</v>
      </c>
      <c r="S555" s="45">
        <f t="shared" si="52"/>
        <v>596.4</v>
      </c>
      <c r="T555" s="910"/>
      <c r="U555" s="49">
        <f t="shared" si="53"/>
        <v>639</v>
      </c>
      <c r="V555" s="913"/>
      <c r="W555" s="151">
        <f t="shared" si="54"/>
        <v>1235.4000000000001</v>
      </c>
      <c r="X555" s="908"/>
    </row>
    <row r="556" spans="1:24" ht="30" x14ac:dyDescent="0.25">
      <c r="A556" s="925"/>
      <c r="B556" s="926"/>
      <c r="C556" s="97" t="s">
        <v>557</v>
      </c>
      <c r="D556" s="160" t="s">
        <v>1999</v>
      </c>
      <c r="E556" s="97" t="s">
        <v>2035</v>
      </c>
      <c r="F556" s="270" t="s">
        <v>37</v>
      </c>
      <c r="G556" s="270"/>
      <c r="H556" s="270">
        <v>4</v>
      </c>
      <c r="I556" s="270">
        <v>10</v>
      </c>
      <c r="J556" s="270"/>
      <c r="K556" s="155">
        <f t="shared" si="45"/>
        <v>14</v>
      </c>
      <c r="L556" s="270"/>
      <c r="M556" s="270">
        <v>18</v>
      </c>
      <c r="N556" s="270"/>
      <c r="O556" s="270"/>
      <c r="P556" s="153">
        <f t="shared" si="46"/>
        <v>18</v>
      </c>
      <c r="Q556" s="154">
        <f t="shared" si="51"/>
        <v>32</v>
      </c>
      <c r="R556" s="270">
        <v>64.930000000000007</v>
      </c>
      <c r="S556" s="45">
        <f t="shared" si="52"/>
        <v>909.0200000000001</v>
      </c>
      <c r="T556" s="910"/>
      <c r="U556" s="49">
        <f t="shared" si="53"/>
        <v>1168.7400000000002</v>
      </c>
      <c r="V556" s="913"/>
      <c r="W556" s="151">
        <f t="shared" si="54"/>
        <v>2077.7600000000002</v>
      </c>
      <c r="X556" s="908"/>
    </row>
    <row r="557" spans="1:24" ht="45" x14ac:dyDescent="0.25">
      <c r="A557" s="925"/>
      <c r="B557" s="926"/>
      <c r="C557" s="97" t="s">
        <v>1621</v>
      </c>
      <c r="D557" s="160" t="s">
        <v>2007</v>
      </c>
      <c r="E557" s="97" t="s">
        <v>2034</v>
      </c>
      <c r="F557" s="270" t="s">
        <v>37</v>
      </c>
      <c r="G557" s="270"/>
      <c r="H557" s="270"/>
      <c r="I557" s="270"/>
      <c r="J557" s="270"/>
      <c r="K557" s="155">
        <f t="shared" si="45"/>
        <v>0</v>
      </c>
      <c r="L557" s="270"/>
      <c r="M557" s="270"/>
      <c r="N557" s="270"/>
      <c r="O557" s="270"/>
      <c r="P557" s="153">
        <f t="shared" si="46"/>
        <v>0</v>
      </c>
      <c r="Q557" s="154">
        <f t="shared" si="51"/>
        <v>0</v>
      </c>
      <c r="R557" s="270">
        <v>21.3</v>
      </c>
      <c r="S557" s="45">
        <f t="shared" si="52"/>
        <v>0</v>
      </c>
      <c r="T557" s="910"/>
      <c r="U557" s="49">
        <f t="shared" si="53"/>
        <v>0</v>
      </c>
      <c r="V557" s="913"/>
      <c r="W557" s="151">
        <f t="shared" si="54"/>
        <v>0</v>
      </c>
      <c r="X557" s="908"/>
    </row>
    <row r="558" spans="1:24" x14ac:dyDescent="0.25">
      <c r="A558" s="871">
        <v>33</v>
      </c>
      <c r="B558" s="872" t="s">
        <v>1622</v>
      </c>
      <c r="C558" s="93" t="s">
        <v>551</v>
      </c>
      <c r="D558" s="93"/>
      <c r="E558" s="93"/>
      <c r="F558" s="270" t="s">
        <v>37</v>
      </c>
      <c r="G558" s="270">
        <v>15</v>
      </c>
      <c r="H558" s="270"/>
      <c r="I558" s="270"/>
      <c r="J558" s="270"/>
      <c r="K558" s="155">
        <f t="shared" si="45"/>
        <v>15</v>
      </c>
      <c r="L558" s="270"/>
      <c r="M558" s="270"/>
      <c r="N558" s="270"/>
      <c r="O558" s="270"/>
      <c r="P558" s="153">
        <f t="shared" si="46"/>
        <v>0</v>
      </c>
      <c r="Q558" s="154">
        <f t="shared" si="51"/>
        <v>15</v>
      </c>
      <c r="R558" s="270">
        <v>6.39</v>
      </c>
      <c r="S558" s="45">
        <f t="shared" si="52"/>
        <v>95.85</v>
      </c>
      <c r="T558" s="909">
        <f>SUM(S558:S563)</f>
        <v>896.39999999999986</v>
      </c>
      <c r="U558" s="49">
        <f t="shared" si="53"/>
        <v>0</v>
      </c>
      <c r="V558" s="912">
        <f>SUM(U558:U563)</f>
        <v>0</v>
      </c>
      <c r="W558" s="151">
        <f t="shared" si="54"/>
        <v>95.85</v>
      </c>
      <c r="X558" s="908">
        <f>SUM(W558:W563)</f>
        <v>896.39999999999986</v>
      </c>
    </row>
    <row r="559" spans="1:24" x14ac:dyDescent="0.25">
      <c r="A559" s="871"/>
      <c r="B559" s="872"/>
      <c r="C559" s="93" t="s">
        <v>550</v>
      </c>
      <c r="D559" s="93"/>
      <c r="E559" s="93"/>
      <c r="F559" s="270" t="s">
        <v>37</v>
      </c>
      <c r="G559" s="270">
        <v>15</v>
      </c>
      <c r="H559" s="270"/>
      <c r="I559" s="270"/>
      <c r="J559" s="270"/>
      <c r="K559" s="155">
        <f t="shared" si="45"/>
        <v>15</v>
      </c>
      <c r="L559" s="270"/>
      <c r="M559" s="270"/>
      <c r="N559" s="270"/>
      <c r="O559" s="270"/>
      <c r="P559" s="153">
        <f t="shared" si="46"/>
        <v>0</v>
      </c>
      <c r="Q559" s="154">
        <f t="shared" si="51"/>
        <v>15</v>
      </c>
      <c r="R559" s="270">
        <v>6.39</v>
      </c>
      <c r="S559" s="45">
        <f t="shared" si="52"/>
        <v>95.85</v>
      </c>
      <c r="T559" s="910"/>
      <c r="U559" s="49">
        <f t="shared" si="53"/>
        <v>0</v>
      </c>
      <c r="V559" s="913"/>
      <c r="W559" s="151">
        <f t="shared" si="54"/>
        <v>95.85</v>
      </c>
      <c r="X559" s="908"/>
    </row>
    <row r="560" spans="1:24" x14ac:dyDescent="0.25">
      <c r="A560" s="871"/>
      <c r="B560" s="872"/>
      <c r="C560" s="93" t="s">
        <v>552</v>
      </c>
      <c r="D560" s="93"/>
      <c r="E560" s="93"/>
      <c r="F560" s="270" t="s">
        <v>37</v>
      </c>
      <c r="G560" s="270">
        <v>30</v>
      </c>
      <c r="H560" s="270"/>
      <c r="I560" s="270"/>
      <c r="J560" s="270"/>
      <c r="K560" s="155">
        <f t="shared" si="45"/>
        <v>30</v>
      </c>
      <c r="L560" s="270"/>
      <c r="M560" s="270"/>
      <c r="N560" s="270"/>
      <c r="O560" s="270"/>
      <c r="P560" s="153">
        <f t="shared" si="46"/>
        <v>0</v>
      </c>
      <c r="Q560" s="154">
        <f t="shared" si="51"/>
        <v>30</v>
      </c>
      <c r="R560" s="270">
        <v>6.39</v>
      </c>
      <c r="S560" s="45">
        <f t="shared" si="52"/>
        <v>191.7</v>
      </c>
      <c r="T560" s="910"/>
      <c r="U560" s="49">
        <f t="shared" si="53"/>
        <v>0</v>
      </c>
      <c r="V560" s="913"/>
      <c r="W560" s="151">
        <f t="shared" si="54"/>
        <v>191.7</v>
      </c>
      <c r="X560" s="908"/>
    </row>
    <row r="561" spans="1:24" x14ac:dyDescent="0.25">
      <c r="A561" s="871"/>
      <c r="B561" s="872"/>
      <c r="C561" s="93" t="s">
        <v>553</v>
      </c>
      <c r="D561" s="93"/>
      <c r="E561" s="93"/>
      <c r="F561" s="270" t="s">
        <v>37</v>
      </c>
      <c r="G561" s="270">
        <v>30</v>
      </c>
      <c r="H561" s="270"/>
      <c r="I561" s="270"/>
      <c r="J561" s="270"/>
      <c r="K561" s="155">
        <f t="shared" si="45"/>
        <v>30</v>
      </c>
      <c r="L561" s="270"/>
      <c r="M561" s="270"/>
      <c r="N561" s="270"/>
      <c r="O561" s="270"/>
      <c r="P561" s="153">
        <f t="shared" si="46"/>
        <v>0</v>
      </c>
      <c r="Q561" s="154">
        <f t="shared" si="51"/>
        <v>30</v>
      </c>
      <c r="R561" s="270">
        <v>6.39</v>
      </c>
      <c r="S561" s="45">
        <f t="shared" si="52"/>
        <v>191.7</v>
      </c>
      <c r="T561" s="910"/>
      <c r="U561" s="49">
        <f t="shared" si="53"/>
        <v>0</v>
      </c>
      <c r="V561" s="913"/>
      <c r="W561" s="151">
        <f t="shared" si="54"/>
        <v>191.7</v>
      </c>
      <c r="X561" s="908"/>
    </row>
    <row r="562" spans="1:24" x14ac:dyDescent="0.25">
      <c r="A562" s="871"/>
      <c r="B562" s="872"/>
      <c r="C562" s="93" t="s">
        <v>554</v>
      </c>
      <c r="D562" s="93"/>
      <c r="E562" s="93"/>
      <c r="F562" s="270" t="s">
        <v>37</v>
      </c>
      <c r="G562" s="270">
        <v>30</v>
      </c>
      <c r="H562" s="270"/>
      <c r="I562" s="270"/>
      <c r="J562" s="270"/>
      <c r="K562" s="155">
        <f t="shared" si="45"/>
        <v>30</v>
      </c>
      <c r="L562" s="270"/>
      <c r="M562" s="270"/>
      <c r="N562" s="270"/>
      <c r="O562" s="270"/>
      <c r="P562" s="153">
        <f t="shared" si="46"/>
        <v>0</v>
      </c>
      <c r="Q562" s="154">
        <f t="shared" si="51"/>
        <v>30</v>
      </c>
      <c r="R562" s="270">
        <v>5.71</v>
      </c>
      <c r="S562" s="45">
        <f t="shared" si="52"/>
        <v>171.3</v>
      </c>
      <c r="T562" s="910"/>
      <c r="U562" s="49">
        <f t="shared" si="53"/>
        <v>0</v>
      </c>
      <c r="V562" s="913"/>
      <c r="W562" s="151">
        <f t="shared" si="54"/>
        <v>171.3</v>
      </c>
      <c r="X562" s="908"/>
    </row>
    <row r="563" spans="1:24" x14ac:dyDescent="0.25">
      <c r="A563" s="871"/>
      <c r="B563" s="872"/>
      <c r="C563" s="93" t="s">
        <v>555</v>
      </c>
      <c r="D563" s="93"/>
      <c r="E563" s="93"/>
      <c r="F563" s="270" t="s">
        <v>37</v>
      </c>
      <c r="G563" s="270">
        <v>30</v>
      </c>
      <c r="H563" s="270"/>
      <c r="I563" s="270"/>
      <c r="J563" s="270"/>
      <c r="K563" s="155">
        <f t="shared" si="45"/>
        <v>30</v>
      </c>
      <c r="L563" s="270"/>
      <c r="M563" s="270"/>
      <c r="N563" s="270"/>
      <c r="O563" s="270"/>
      <c r="P563" s="153">
        <f t="shared" si="46"/>
        <v>0</v>
      </c>
      <c r="Q563" s="154">
        <f t="shared" si="51"/>
        <v>30</v>
      </c>
      <c r="R563" s="270">
        <v>5</v>
      </c>
      <c r="S563" s="45">
        <f t="shared" si="52"/>
        <v>150</v>
      </c>
      <c r="T563" s="911"/>
      <c r="U563" s="49">
        <f t="shared" si="53"/>
        <v>0</v>
      </c>
      <c r="V563" s="914"/>
      <c r="W563" s="151">
        <f t="shared" si="54"/>
        <v>150</v>
      </c>
      <c r="X563" s="908"/>
    </row>
    <row r="564" spans="1:24" x14ac:dyDescent="0.25">
      <c r="A564" s="871">
        <v>34</v>
      </c>
      <c r="B564" s="872" t="s">
        <v>606</v>
      </c>
      <c r="C564" s="97" t="s">
        <v>617</v>
      </c>
      <c r="D564" s="97"/>
      <c r="E564" s="97"/>
      <c r="F564" s="270" t="s">
        <v>112</v>
      </c>
      <c r="G564" s="270"/>
      <c r="H564" s="131"/>
      <c r="I564" s="270"/>
      <c r="J564" s="270"/>
      <c r="K564" s="155">
        <f t="shared" si="45"/>
        <v>0</v>
      </c>
      <c r="L564" s="270"/>
      <c r="M564" s="270"/>
      <c r="N564" s="270"/>
      <c r="O564" s="270"/>
      <c r="P564" s="153">
        <f t="shared" si="46"/>
        <v>0</v>
      </c>
      <c r="Q564" s="154">
        <f t="shared" si="51"/>
        <v>0</v>
      </c>
      <c r="R564" s="270">
        <v>1.8360000000000001</v>
      </c>
      <c r="S564" s="45">
        <f t="shared" si="52"/>
        <v>0</v>
      </c>
      <c r="T564" s="909">
        <f>SUM(S564:S590)</f>
        <v>7276.5699999999988</v>
      </c>
      <c r="U564" s="49">
        <f t="shared" si="53"/>
        <v>0</v>
      </c>
      <c r="V564" s="912">
        <f>SUM(U564:U590)</f>
        <v>4928</v>
      </c>
      <c r="W564" s="151">
        <f t="shared" si="54"/>
        <v>0</v>
      </c>
      <c r="X564" s="908">
        <f>SUM(W564:W590)</f>
        <v>12620.57</v>
      </c>
    </row>
    <row r="565" spans="1:24" x14ac:dyDescent="0.25">
      <c r="A565" s="871"/>
      <c r="B565" s="872"/>
      <c r="C565" s="97" t="s">
        <v>109</v>
      </c>
      <c r="D565" s="97"/>
      <c r="E565" s="97"/>
      <c r="F565" s="270" t="s">
        <v>112</v>
      </c>
      <c r="G565" s="270">
        <v>60</v>
      </c>
      <c r="H565" s="132">
        <v>15</v>
      </c>
      <c r="I565" s="270">
        <v>20</v>
      </c>
      <c r="J565" s="270"/>
      <c r="K565" s="155">
        <f t="shared" si="45"/>
        <v>95</v>
      </c>
      <c r="L565" s="270"/>
      <c r="M565" s="270">
        <v>50</v>
      </c>
      <c r="N565" s="270"/>
      <c r="O565" s="270"/>
      <c r="P565" s="153">
        <f t="shared" si="46"/>
        <v>50</v>
      </c>
      <c r="Q565" s="154">
        <f t="shared" si="51"/>
        <v>145</v>
      </c>
      <c r="R565" s="270">
        <v>2.0499999999999998</v>
      </c>
      <c r="S565" s="45">
        <f t="shared" si="52"/>
        <v>194.74999999999997</v>
      </c>
      <c r="T565" s="910"/>
      <c r="U565" s="49">
        <f t="shared" si="53"/>
        <v>102.49999999999999</v>
      </c>
      <c r="V565" s="913"/>
      <c r="W565" s="151">
        <f t="shared" si="54"/>
        <v>297.24999999999994</v>
      </c>
      <c r="X565" s="908"/>
    </row>
    <row r="566" spans="1:24" x14ac:dyDescent="0.25">
      <c r="A566" s="871"/>
      <c r="B566" s="872"/>
      <c r="C566" s="97" t="s">
        <v>110</v>
      </c>
      <c r="D566" s="97"/>
      <c r="E566" s="97"/>
      <c r="F566" s="270" t="s">
        <v>112</v>
      </c>
      <c r="G566" s="270">
        <v>5</v>
      </c>
      <c r="H566" s="132">
        <v>15</v>
      </c>
      <c r="I566" s="270">
        <v>10</v>
      </c>
      <c r="J566" s="270"/>
      <c r="K566" s="155">
        <f t="shared" si="45"/>
        <v>30</v>
      </c>
      <c r="L566" s="270"/>
      <c r="M566" s="270">
        <v>50</v>
      </c>
      <c r="N566" s="270"/>
      <c r="O566" s="270"/>
      <c r="P566" s="153">
        <f t="shared" si="46"/>
        <v>50</v>
      </c>
      <c r="Q566" s="154">
        <f t="shared" si="51"/>
        <v>80</v>
      </c>
      <c r="R566" s="270">
        <v>2.4700000000000002</v>
      </c>
      <c r="S566" s="45">
        <f t="shared" si="52"/>
        <v>74.100000000000009</v>
      </c>
      <c r="T566" s="910"/>
      <c r="U566" s="49">
        <f t="shared" si="53"/>
        <v>123.50000000000001</v>
      </c>
      <c r="V566" s="913"/>
      <c r="W566" s="151">
        <f t="shared" si="54"/>
        <v>197.60000000000002</v>
      </c>
      <c r="X566" s="908"/>
    </row>
    <row r="567" spans="1:24" x14ac:dyDescent="0.25">
      <c r="A567" s="871"/>
      <c r="B567" s="872"/>
      <c r="C567" s="97" t="s">
        <v>616</v>
      </c>
      <c r="D567" s="97"/>
      <c r="E567" s="97"/>
      <c r="F567" s="270" t="s">
        <v>112</v>
      </c>
      <c r="G567" s="270"/>
      <c r="H567" s="132"/>
      <c r="I567" s="270"/>
      <c r="J567" s="270"/>
      <c r="K567" s="155">
        <f t="shared" si="45"/>
        <v>0</v>
      </c>
      <c r="L567" s="270"/>
      <c r="M567" s="270"/>
      <c r="N567" s="270"/>
      <c r="O567" s="270"/>
      <c r="P567" s="153">
        <f t="shared" si="46"/>
        <v>0</v>
      </c>
      <c r="Q567" s="154">
        <f t="shared" si="51"/>
        <v>0</v>
      </c>
      <c r="R567" s="270">
        <v>2.5299999999999998</v>
      </c>
      <c r="S567" s="45">
        <f t="shared" si="52"/>
        <v>0</v>
      </c>
      <c r="T567" s="910"/>
      <c r="U567" s="49">
        <f t="shared" si="53"/>
        <v>0</v>
      </c>
      <c r="V567" s="913"/>
      <c r="W567" s="151">
        <f t="shared" si="54"/>
        <v>0</v>
      </c>
      <c r="X567" s="908"/>
    </row>
    <row r="568" spans="1:24" x14ac:dyDescent="0.25">
      <c r="A568" s="871"/>
      <c r="B568" s="872"/>
      <c r="C568" s="97" t="s">
        <v>111</v>
      </c>
      <c r="D568" s="97"/>
      <c r="E568" s="97"/>
      <c r="F568" s="270" t="s">
        <v>112</v>
      </c>
      <c r="G568" s="270"/>
      <c r="H568" s="132">
        <v>15</v>
      </c>
      <c r="I568" s="270"/>
      <c r="J568" s="270"/>
      <c r="K568" s="155">
        <f t="shared" si="45"/>
        <v>15</v>
      </c>
      <c r="L568" s="270"/>
      <c r="M568" s="270">
        <v>50</v>
      </c>
      <c r="N568" s="270"/>
      <c r="O568" s="270"/>
      <c r="P568" s="153">
        <f t="shared" si="46"/>
        <v>50</v>
      </c>
      <c r="Q568" s="154">
        <f t="shared" si="51"/>
        <v>65</v>
      </c>
      <c r="R568" s="270">
        <v>2.5760000000000001</v>
      </c>
      <c r="S568" s="45">
        <f t="shared" si="52"/>
        <v>38.64</v>
      </c>
      <c r="T568" s="910"/>
      <c r="U568" s="49">
        <f t="shared" si="53"/>
        <v>128.80000000000001</v>
      </c>
      <c r="V568" s="913"/>
      <c r="W568" s="151">
        <f t="shared" si="54"/>
        <v>167.44</v>
      </c>
      <c r="X568" s="908"/>
    </row>
    <row r="569" spans="1:24" x14ac:dyDescent="0.25">
      <c r="A569" s="871"/>
      <c r="B569" s="872"/>
      <c r="C569" s="97" t="s">
        <v>615</v>
      </c>
      <c r="D569" s="97"/>
      <c r="E569" s="97"/>
      <c r="F569" s="270" t="s">
        <v>112</v>
      </c>
      <c r="G569" s="270"/>
      <c r="H569" s="132"/>
      <c r="I569" s="270">
        <v>20</v>
      </c>
      <c r="J569" s="270"/>
      <c r="K569" s="155">
        <f t="shared" si="45"/>
        <v>20</v>
      </c>
      <c r="L569" s="270"/>
      <c r="M569" s="270"/>
      <c r="N569" s="270"/>
      <c r="O569" s="270"/>
      <c r="P569" s="153">
        <f t="shared" si="46"/>
        <v>0</v>
      </c>
      <c r="Q569" s="154">
        <f t="shared" si="51"/>
        <v>20</v>
      </c>
      <c r="R569" s="270">
        <v>8.4499999999999993</v>
      </c>
      <c r="S569" s="45">
        <f t="shared" si="52"/>
        <v>169</v>
      </c>
      <c r="T569" s="910"/>
      <c r="U569" s="49">
        <f t="shared" si="53"/>
        <v>0</v>
      </c>
      <c r="V569" s="913"/>
      <c r="W569" s="151">
        <f t="shared" si="54"/>
        <v>169</v>
      </c>
      <c r="X569" s="908"/>
    </row>
    <row r="570" spans="1:24" x14ac:dyDescent="0.25">
      <c r="A570" s="871"/>
      <c r="B570" s="872"/>
      <c r="C570" s="92" t="s">
        <v>351</v>
      </c>
      <c r="D570" s="92"/>
      <c r="E570" s="92"/>
      <c r="F570" s="270" t="s">
        <v>37</v>
      </c>
      <c r="G570" s="270">
        <v>60</v>
      </c>
      <c r="H570" s="132"/>
      <c r="I570" s="270"/>
      <c r="J570" s="270"/>
      <c r="K570" s="155">
        <f t="shared" si="45"/>
        <v>60</v>
      </c>
      <c r="L570" s="270"/>
      <c r="M570" s="270"/>
      <c r="N570" s="270"/>
      <c r="O570" s="270"/>
      <c r="P570" s="153">
        <f t="shared" si="46"/>
        <v>0</v>
      </c>
      <c r="Q570" s="154">
        <f t="shared" si="51"/>
        <v>60</v>
      </c>
      <c r="R570" s="270">
        <v>20.2</v>
      </c>
      <c r="S570" s="45">
        <f t="shared" si="52"/>
        <v>1212</v>
      </c>
      <c r="T570" s="910"/>
      <c r="U570" s="49">
        <f t="shared" si="53"/>
        <v>0</v>
      </c>
      <c r="V570" s="913"/>
      <c r="W570" s="151">
        <f t="shared" si="54"/>
        <v>1212</v>
      </c>
      <c r="X570" s="908"/>
    </row>
    <row r="571" spans="1:24" x14ac:dyDescent="0.25">
      <c r="A571" s="871"/>
      <c r="B571" s="872"/>
      <c r="C571" s="92" t="s">
        <v>352</v>
      </c>
      <c r="D571" s="92"/>
      <c r="E571" s="92"/>
      <c r="F571" s="270" t="s">
        <v>37</v>
      </c>
      <c r="G571" s="270">
        <v>10</v>
      </c>
      <c r="H571" s="132"/>
      <c r="I571" s="270"/>
      <c r="J571" s="270"/>
      <c r="K571" s="155">
        <f t="shared" si="45"/>
        <v>10</v>
      </c>
      <c r="L571" s="270"/>
      <c r="M571" s="270"/>
      <c r="N571" s="270"/>
      <c r="O571" s="270"/>
      <c r="P571" s="153">
        <f t="shared" si="46"/>
        <v>0</v>
      </c>
      <c r="Q571" s="154">
        <f t="shared" si="51"/>
        <v>10</v>
      </c>
      <c r="R571" s="270">
        <v>20.79</v>
      </c>
      <c r="S571" s="45">
        <f t="shared" si="52"/>
        <v>207.89999999999998</v>
      </c>
      <c r="T571" s="910"/>
      <c r="U571" s="49">
        <f t="shared" si="53"/>
        <v>0</v>
      </c>
      <c r="V571" s="913"/>
      <c r="W571" s="151">
        <f t="shared" si="54"/>
        <v>207.89999999999998</v>
      </c>
      <c r="X571" s="908"/>
    </row>
    <row r="572" spans="1:24" x14ac:dyDescent="0.25">
      <c r="A572" s="871"/>
      <c r="B572" s="872"/>
      <c r="C572" s="97" t="s">
        <v>108</v>
      </c>
      <c r="D572" s="97"/>
      <c r="E572" s="97"/>
      <c r="F572" s="270" t="s">
        <v>37</v>
      </c>
      <c r="G572" s="270">
        <v>50</v>
      </c>
      <c r="H572" s="132">
        <v>15</v>
      </c>
      <c r="I572" s="270"/>
      <c r="J572" s="270"/>
      <c r="K572" s="155">
        <f t="shared" si="45"/>
        <v>65</v>
      </c>
      <c r="L572" s="270"/>
      <c r="M572" s="270">
        <v>50</v>
      </c>
      <c r="N572" s="270"/>
      <c r="O572" s="270"/>
      <c r="P572" s="153">
        <f t="shared" si="46"/>
        <v>50</v>
      </c>
      <c r="Q572" s="154">
        <f t="shared" si="51"/>
        <v>115</v>
      </c>
      <c r="R572" s="270">
        <v>17</v>
      </c>
      <c r="S572" s="45">
        <f t="shared" si="52"/>
        <v>1105</v>
      </c>
      <c r="T572" s="910"/>
      <c r="U572" s="49">
        <f t="shared" si="53"/>
        <v>850</v>
      </c>
      <c r="V572" s="913"/>
      <c r="W572" s="151">
        <f t="shared" si="54"/>
        <v>1955</v>
      </c>
      <c r="X572" s="908"/>
    </row>
    <row r="573" spans="1:24" x14ac:dyDescent="0.25">
      <c r="A573" s="871"/>
      <c r="B573" s="872"/>
      <c r="C573" s="92" t="s">
        <v>353</v>
      </c>
      <c r="D573" s="92"/>
      <c r="E573" s="92"/>
      <c r="F573" s="270" t="s">
        <v>37</v>
      </c>
      <c r="G573" s="119">
        <v>100</v>
      </c>
      <c r="H573" s="270"/>
      <c r="I573" s="270"/>
      <c r="J573" s="270"/>
      <c r="K573" s="155">
        <f t="shared" si="45"/>
        <v>100</v>
      </c>
      <c r="L573" s="270"/>
      <c r="M573" s="270"/>
      <c r="N573" s="270"/>
      <c r="O573" s="270"/>
      <c r="P573" s="153">
        <f t="shared" si="46"/>
        <v>0</v>
      </c>
      <c r="Q573" s="154">
        <f t="shared" si="51"/>
        <v>100</v>
      </c>
      <c r="R573" s="270">
        <v>5.58</v>
      </c>
      <c r="S573" s="45">
        <f t="shared" si="52"/>
        <v>558</v>
      </c>
      <c r="T573" s="910"/>
      <c r="U573" s="49">
        <f t="shared" si="53"/>
        <v>0</v>
      </c>
      <c r="V573" s="913"/>
      <c r="W573" s="151">
        <f t="shared" si="54"/>
        <v>558</v>
      </c>
      <c r="X573" s="908"/>
    </row>
    <row r="574" spans="1:24" x14ac:dyDescent="0.25">
      <c r="A574" s="871"/>
      <c r="B574" s="872"/>
      <c r="C574" s="92" t="s">
        <v>354</v>
      </c>
      <c r="D574" s="92"/>
      <c r="E574" s="92"/>
      <c r="F574" s="270" t="s">
        <v>37</v>
      </c>
      <c r="G574" s="270"/>
      <c r="H574" s="270"/>
      <c r="I574" s="270"/>
      <c r="J574" s="270"/>
      <c r="K574" s="155">
        <f t="shared" si="45"/>
        <v>0</v>
      </c>
      <c r="L574" s="270"/>
      <c r="M574" s="270"/>
      <c r="N574" s="270"/>
      <c r="O574" s="270"/>
      <c r="P574" s="153">
        <f t="shared" si="46"/>
        <v>0</v>
      </c>
      <c r="Q574" s="154">
        <f t="shared" si="51"/>
        <v>0</v>
      </c>
      <c r="R574" s="270">
        <v>6.58</v>
      </c>
      <c r="S574" s="45">
        <f t="shared" si="52"/>
        <v>0</v>
      </c>
      <c r="T574" s="910"/>
      <c r="U574" s="49">
        <f t="shared" si="53"/>
        <v>0</v>
      </c>
      <c r="V574" s="913"/>
      <c r="W574" s="151">
        <f t="shared" si="54"/>
        <v>0</v>
      </c>
      <c r="X574" s="908"/>
    </row>
    <row r="575" spans="1:24" x14ac:dyDescent="0.25">
      <c r="A575" s="871"/>
      <c r="B575" s="872"/>
      <c r="C575" s="97" t="s">
        <v>571</v>
      </c>
      <c r="D575" s="97"/>
      <c r="E575" s="97"/>
      <c r="F575" s="270" t="s">
        <v>37</v>
      </c>
      <c r="G575" s="270"/>
      <c r="H575" s="270"/>
      <c r="I575" s="270">
        <v>3</v>
      </c>
      <c r="J575" s="270"/>
      <c r="K575" s="155">
        <f t="shared" si="45"/>
        <v>3</v>
      </c>
      <c r="L575" s="270"/>
      <c r="M575" s="270"/>
      <c r="N575" s="270"/>
      <c r="O575" s="270"/>
      <c r="P575" s="153">
        <f t="shared" si="46"/>
        <v>0</v>
      </c>
      <c r="Q575" s="154">
        <f t="shared" si="51"/>
        <v>3</v>
      </c>
      <c r="R575" s="270">
        <v>35</v>
      </c>
      <c r="S575" s="45">
        <f t="shared" si="52"/>
        <v>105</v>
      </c>
      <c r="T575" s="910"/>
      <c r="U575" s="49">
        <f t="shared" si="53"/>
        <v>0</v>
      </c>
      <c r="V575" s="913"/>
      <c r="W575" s="151">
        <f t="shared" si="54"/>
        <v>105</v>
      </c>
      <c r="X575" s="908"/>
    </row>
    <row r="576" spans="1:24" x14ac:dyDescent="0.25">
      <c r="A576" s="871"/>
      <c r="B576" s="872"/>
      <c r="C576" s="93" t="s">
        <v>569</v>
      </c>
      <c r="D576" s="93"/>
      <c r="E576" s="93"/>
      <c r="F576" s="270" t="s">
        <v>37</v>
      </c>
      <c r="G576" s="270"/>
      <c r="H576" s="270"/>
      <c r="I576" s="270">
        <v>10</v>
      </c>
      <c r="J576" s="270"/>
      <c r="K576" s="155">
        <f t="shared" si="45"/>
        <v>10</v>
      </c>
      <c r="L576" s="270"/>
      <c r="M576" s="270"/>
      <c r="N576" s="270"/>
      <c r="O576" s="270"/>
      <c r="P576" s="153">
        <f t="shared" si="46"/>
        <v>0</v>
      </c>
      <c r="Q576" s="154">
        <f t="shared" si="51"/>
        <v>10</v>
      </c>
      <c r="R576" s="152">
        <v>86.8</v>
      </c>
      <c r="S576" s="45">
        <f t="shared" si="52"/>
        <v>868</v>
      </c>
      <c r="T576" s="910"/>
      <c r="U576" s="49">
        <f t="shared" si="53"/>
        <v>0</v>
      </c>
      <c r="V576" s="913"/>
      <c r="W576" s="151">
        <f t="shared" si="54"/>
        <v>868</v>
      </c>
      <c r="X576" s="908"/>
    </row>
    <row r="577" spans="1:24" x14ac:dyDescent="0.25">
      <c r="A577" s="871"/>
      <c r="B577" s="872"/>
      <c r="C577" s="93" t="s">
        <v>602</v>
      </c>
      <c r="D577" s="93"/>
      <c r="E577" s="93"/>
      <c r="F577" s="270" t="s">
        <v>112</v>
      </c>
      <c r="G577" s="270">
        <v>60</v>
      </c>
      <c r="H577" s="270"/>
      <c r="I577" s="270"/>
      <c r="J577" s="270"/>
      <c r="K577" s="155">
        <f t="shared" si="45"/>
        <v>60</v>
      </c>
      <c r="L577" s="270"/>
      <c r="M577" s="270"/>
      <c r="N577" s="270"/>
      <c r="O577" s="270"/>
      <c r="P577" s="153">
        <f t="shared" si="46"/>
        <v>0</v>
      </c>
      <c r="Q577" s="154">
        <f t="shared" si="51"/>
        <v>60</v>
      </c>
      <c r="R577" s="152">
        <v>7.5</v>
      </c>
      <c r="S577" s="45">
        <f t="shared" si="52"/>
        <v>450</v>
      </c>
      <c r="T577" s="910"/>
      <c r="U577" s="49">
        <f t="shared" si="53"/>
        <v>0</v>
      </c>
      <c r="V577" s="913"/>
      <c r="W577" s="151">
        <f t="shared" si="54"/>
        <v>450</v>
      </c>
      <c r="X577" s="908"/>
    </row>
    <row r="578" spans="1:24" ht="45" x14ac:dyDescent="0.25">
      <c r="A578" s="871"/>
      <c r="B578" s="872"/>
      <c r="C578" s="93" t="s">
        <v>1654</v>
      </c>
      <c r="D578" s="93"/>
      <c r="E578" s="93"/>
      <c r="F578" s="270" t="s">
        <v>112</v>
      </c>
      <c r="G578" s="119">
        <v>50</v>
      </c>
      <c r="H578" s="270"/>
      <c r="I578" s="270"/>
      <c r="J578" s="270"/>
      <c r="K578" s="155">
        <f t="shared" si="45"/>
        <v>50</v>
      </c>
      <c r="L578" s="270"/>
      <c r="M578" s="270"/>
      <c r="N578" s="270"/>
      <c r="O578" s="270"/>
      <c r="P578" s="153">
        <f t="shared" si="46"/>
        <v>0</v>
      </c>
      <c r="Q578" s="154">
        <f>K578+P578</f>
        <v>50</v>
      </c>
      <c r="R578" s="152">
        <v>8.5</v>
      </c>
      <c r="S578" s="45">
        <f t="shared" si="52"/>
        <v>425</v>
      </c>
      <c r="T578" s="910"/>
      <c r="U578" s="49">
        <f t="shared" si="53"/>
        <v>0</v>
      </c>
      <c r="V578" s="913"/>
      <c r="W578" s="151">
        <f t="shared" si="54"/>
        <v>425</v>
      </c>
      <c r="X578" s="908"/>
    </row>
    <row r="579" spans="1:24" x14ac:dyDescent="0.25">
      <c r="A579" s="871"/>
      <c r="B579" s="872"/>
      <c r="C579" s="93" t="s">
        <v>612</v>
      </c>
      <c r="D579" s="93"/>
      <c r="E579" s="93"/>
      <c r="F579" s="270" t="s">
        <v>112</v>
      </c>
      <c r="G579" s="270"/>
      <c r="H579" s="270"/>
      <c r="I579" s="270"/>
      <c r="J579" s="270"/>
      <c r="K579" s="155">
        <f t="shared" si="45"/>
        <v>0</v>
      </c>
      <c r="L579" s="270"/>
      <c r="M579" s="270"/>
      <c r="N579" s="270"/>
      <c r="O579" s="270"/>
      <c r="P579" s="153">
        <f t="shared" si="46"/>
        <v>0</v>
      </c>
      <c r="Q579" s="154">
        <f t="shared" ref="Q579:Q590" si="55">K579+P579</f>
        <v>0</v>
      </c>
      <c r="R579" s="152">
        <v>9.1999999999999993</v>
      </c>
      <c r="S579" s="45">
        <f t="shared" si="52"/>
        <v>0</v>
      </c>
      <c r="T579" s="910"/>
      <c r="U579" s="49">
        <f t="shared" si="53"/>
        <v>0</v>
      </c>
      <c r="V579" s="913"/>
      <c r="W579" s="151">
        <f t="shared" si="54"/>
        <v>0</v>
      </c>
      <c r="X579" s="908"/>
    </row>
    <row r="580" spans="1:24" x14ac:dyDescent="0.25">
      <c r="A580" s="871"/>
      <c r="B580" s="872"/>
      <c r="C580" s="92" t="s">
        <v>802</v>
      </c>
      <c r="D580" s="92"/>
      <c r="E580" s="92"/>
      <c r="F580" s="270" t="s">
        <v>803</v>
      </c>
      <c r="G580" s="270"/>
      <c r="H580" s="270"/>
      <c r="I580" s="270"/>
      <c r="J580" s="270">
        <v>50</v>
      </c>
      <c r="K580" s="155">
        <f t="shared" si="45"/>
        <v>50</v>
      </c>
      <c r="L580" s="270"/>
      <c r="M580" s="270"/>
      <c r="N580" s="270"/>
      <c r="O580" s="270"/>
      <c r="P580" s="153">
        <f t="shared" si="46"/>
        <v>0</v>
      </c>
      <c r="Q580" s="154">
        <f t="shared" si="55"/>
        <v>50</v>
      </c>
      <c r="R580" s="152">
        <v>1.34</v>
      </c>
      <c r="S580" s="45">
        <f t="shared" si="52"/>
        <v>67</v>
      </c>
      <c r="T580" s="910"/>
      <c r="U580" s="49">
        <f t="shared" si="53"/>
        <v>0</v>
      </c>
      <c r="V580" s="913"/>
      <c r="W580" s="151">
        <f t="shared" si="54"/>
        <v>67</v>
      </c>
      <c r="X580" s="908"/>
    </row>
    <row r="581" spans="1:24" x14ac:dyDescent="0.25">
      <c r="A581" s="871"/>
      <c r="B581" s="872"/>
      <c r="C581" s="92" t="s">
        <v>1805</v>
      </c>
      <c r="D581" s="92"/>
      <c r="E581" s="92"/>
      <c r="F581" s="270" t="s">
        <v>803</v>
      </c>
      <c r="G581" s="270"/>
      <c r="H581" s="270"/>
      <c r="I581" s="270"/>
      <c r="J581" s="270">
        <v>50</v>
      </c>
      <c r="K581" s="155">
        <f t="shared" si="45"/>
        <v>50</v>
      </c>
      <c r="L581" s="270"/>
      <c r="M581" s="270"/>
      <c r="N581" s="270"/>
      <c r="O581" s="270"/>
      <c r="P581" s="153">
        <f t="shared" si="46"/>
        <v>0</v>
      </c>
      <c r="Q581" s="154">
        <f t="shared" si="55"/>
        <v>50</v>
      </c>
      <c r="R581" s="152"/>
      <c r="S581" s="45">
        <f t="shared" si="52"/>
        <v>0</v>
      </c>
      <c r="T581" s="910"/>
      <c r="U581" s="49">
        <f t="shared" si="53"/>
        <v>0</v>
      </c>
      <c r="V581" s="913"/>
      <c r="W581" s="151">
        <f t="shared" si="54"/>
        <v>0</v>
      </c>
      <c r="X581" s="908"/>
    </row>
    <row r="582" spans="1:24" x14ac:dyDescent="0.25">
      <c r="A582" s="871"/>
      <c r="B582" s="872"/>
      <c r="C582" s="92" t="s">
        <v>1806</v>
      </c>
      <c r="D582" s="92"/>
      <c r="E582" s="92"/>
      <c r="F582" s="270" t="s">
        <v>803</v>
      </c>
      <c r="G582" s="270"/>
      <c r="H582" s="270"/>
      <c r="I582" s="270"/>
      <c r="J582" s="270">
        <v>20</v>
      </c>
      <c r="K582" s="155">
        <f t="shared" si="45"/>
        <v>20</v>
      </c>
      <c r="L582" s="270"/>
      <c r="M582" s="270"/>
      <c r="N582" s="270"/>
      <c r="O582" s="270"/>
      <c r="P582" s="153">
        <f t="shared" si="46"/>
        <v>0</v>
      </c>
      <c r="Q582" s="154">
        <f t="shared" si="55"/>
        <v>20</v>
      </c>
      <c r="R582" s="152"/>
      <c r="S582" s="45">
        <f t="shared" si="52"/>
        <v>0</v>
      </c>
      <c r="T582" s="910"/>
      <c r="U582" s="49">
        <f t="shared" si="53"/>
        <v>0</v>
      </c>
      <c r="V582" s="913"/>
      <c r="W582" s="151">
        <f t="shared" si="54"/>
        <v>0</v>
      </c>
      <c r="X582" s="908"/>
    </row>
    <row r="583" spans="1:24" x14ac:dyDescent="0.25">
      <c r="A583" s="871"/>
      <c r="B583" s="872"/>
      <c r="C583" s="92" t="s">
        <v>804</v>
      </c>
      <c r="D583" s="92"/>
      <c r="E583" s="92"/>
      <c r="F583" s="270" t="s">
        <v>112</v>
      </c>
      <c r="G583" s="270"/>
      <c r="H583" s="270"/>
      <c r="I583" s="270"/>
      <c r="J583" s="270">
        <v>15</v>
      </c>
      <c r="K583" s="155">
        <f t="shared" si="45"/>
        <v>15</v>
      </c>
      <c r="L583" s="270"/>
      <c r="M583" s="270"/>
      <c r="N583" s="270"/>
      <c r="O583" s="270"/>
      <c r="P583" s="153">
        <f t="shared" si="46"/>
        <v>0</v>
      </c>
      <c r="Q583" s="154">
        <f t="shared" si="55"/>
        <v>15</v>
      </c>
      <c r="R583" s="152">
        <v>3.76</v>
      </c>
      <c r="S583" s="45">
        <f t="shared" si="52"/>
        <v>56.4</v>
      </c>
      <c r="T583" s="910"/>
      <c r="U583" s="49">
        <f t="shared" si="53"/>
        <v>0</v>
      </c>
      <c r="V583" s="913"/>
      <c r="W583" s="151">
        <f t="shared" si="54"/>
        <v>56.4</v>
      </c>
      <c r="X583" s="908"/>
    </row>
    <row r="584" spans="1:24" x14ac:dyDescent="0.25">
      <c r="A584" s="871"/>
      <c r="B584" s="872"/>
      <c r="C584" s="92" t="s">
        <v>805</v>
      </c>
      <c r="D584" s="92"/>
      <c r="E584" s="92"/>
      <c r="F584" s="270" t="s">
        <v>37</v>
      </c>
      <c r="G584" s="270"/>
      <c r="H584" s="270"/>
      <c r="I584" s="270"/>
      <c r="J584" s="270">
        <v>2</v>
      </c>
      <c r="K584" s="155">
        <f t="shared" si="45"/>
        <v>2</v>
      </c>
      <c r="L584" s="270"/>
      <c r="M584" s="270"/>
      <c r="N584" s="270"/>
      <c r="O584" s="270"/>
      <c r="P584" s="153">
        <f t="shared" si="46"/>
        <v>0</v>
      </c>
      <c r="Q584" s="154">
        <f t="shared" si="55"/>
        <v>2</v>
      </c>
      <c r="R584" s="152">
        <v>2.89</v>
      </c>
      <c r="S584" s="45">
        <f t="shared" ref="S584:S647" si="56">R584*K584</f>
        <v>5.78</v>
      </c>
      <c r="T584" s="910"/>
      <c r="U584" s="49">
        <f t="shared" si="53"/>
        <v>0</v>
      </c>
      <c r="V584" s="913"/>
      <c r="W584" s="151">
        <f t="shared" si="54"/>
        <v>5.78</v>
      </c>
      <c r="X584" s="908"/>
    </row>
    <row r="585" spans="1:24" x14ac:dyDescent="0.25">
      <c r="A585" s="871"/>
      <c r="B585" s="872"/>
      <c r="C585" s="93" t="s">
        <v>613</v>
      </c>
      <c r="D585" s="93"/>
      <c r="E585" s="93"/>
      <c r="F585" s="270" t="s">
        <v>112</v>
      </c>
      <c r="G585" s="270"/>
      <c r="H585" s="270"/>
      <c r="I585" s="270"/>
      <c r="J585" s="270"/>
      <c r="K585" s="155">
        <f t="shared" si="45"/>
        <v>0</v>
      </c>
      <c r="L585" s="270"/>
      <c r="M585" s="270"/>
      <c r="N585" s="270"/>
      <c r="O585" s="270"/>
      <c r="P585" s="153">
        <f t="shared" si="46"/>
        <v>0</v>
      </c>
      <c r="Q585" s="154">
        <f t="shared" si="55"/>
        <v>0</v>
      </c>
      <c r="R585" s="152">
        <v>56</v>
      </c>
      <c r="S585" s="45">
        <f t="shared" si="56"/>
        <v>0</v>
      </c>
      <c r="T585" s="910"/>
      <c r="U585" s="49">
        <f t="shared" si="53"/>
        <v>0</v>
      </c>
      <c r="V585" s="913"/>
      <c r="W585" s="151">
        <f t="shared" si="54"/>
        <v>0</v>
      </c>
      <c r="X585" s="908"/>
    </row>
    <row r="586" spans="1:24" x14ac:dyDescent="0.25">
      <c r="A586" s="871"/>
      <c r="B586" s="872"/>
      <c r="C586" s="93" t="s">
        <v>610</v>
      </c>
      <c r="D586" s="93"/>
      <c r="E586" s="93"/>
      <c r="F586" s="270" t="s">
        <v>112</v>
      </c>
      <c r="G586" s="270"/>
      <c r="H586" s="270"/>
      <c r="I586" s="270"/>
      <c r="J586" s="270"/>
      <c r="K586" s="155">
        <f t="shared" si="45"/>
        <v>0</v>
      </c>
      <c r="L586" s="270"/>
      <c r="M586" s="270"/>
      <c r="N586" s="270"/>
      <c r="O586" s="270"/>
      <c r="P586" s="153">
        <f t="shared" si="46"/>
        <v>0</v>
      </c>
      <c r="Q586" s="154">
        <f t="shared" si="55"/>
        <v>0</v>
      </c>
      <c r="R586" s="152">
        <v>2.99</v>
      </c>
      <c r="S586" s="45">
        <f t="shared" si="56"/>
        <v>0</v>
      </c>
      <c r="T586" s="910"/>
      <c r="U586" s="49">
        <f t="shared" si="53"/>
        <v>0</v>
      </c>
      <c r="V586" s="913"/>
      <c r="W586" s="151">
        <f t="shared" si="54"/>
        <v>0</v>
      </c>
      <c r="X586" s="908"/>
    </row>
    <row r="587" spans="1:24" x14ac:dyDescent="0.25">
      <c r="A587" s="871"/>
      <c r="B587" s="872"/>
      <c r="C587" s="166" t="s">
        <v>2046</v>
      </c>
      <c r="D587" s="93"/>
      <c r="E587" s="93"/>
      <c r="F587" s="270" t="s">
        <v>112</v>
      </c>
      <c r="G587" s="270"/>
      <c r="H587" s="270"/>
      <c r="I587" s="270"/>
      <c r="J587" s="270"/>
      <c r="K587" s="155">
        <f t="shared" si="45"/>
        <v>0</v>
      </c>
      <c r="L587" s="270"/>
      <c r="M587" s="270"/>
      <c r="N587" s="270"/>
      <c r="O587" s="270"/>
      <c r="P587" s="153">
        <f t="shared" si="46"/>
        <v>0</v>
      </c>
      <c r="Q587" s="154">
        <f t="shared" si="55"/>
        <v>0</v>
      </c>
      <c r="R587" s="152"/>
      <c r="S587" s="45">
        <f t="shared" si="56"/>
        <v>0</v>
      </c>
      <c r="T587" s="910"/>
      <c r="U587" s="49">
        <f t="shared" si="53"/>
        <v>0</v>
      </c>
      <c r="V587" s="913"/>
      <c r="W587" s="151">
        <f t="shared" si="54"/>
        <v>0</v>
      </c>
      <c r="X587" s="908"/>
    </row>
    <row r="588" spans="1:24" x14ac:dyDescent="0.25">
      <c r="A588" s="871"/>
      <c r="B588" s="872"/>
      <c r="C588" s="150"/>
      <c r="D588" s="150"/>
      <c r="E588" s="150"/>
      <c r="F588" s="150"/>
      <c r="G588" s="150"/>
      <c r="H588" s="150"/>
      <c r="I588" s="150"/>
      <c r="J588" s="150"/>
      <c r="K588" s="150"/>
      <c r="L588" s="150"/>
      <c r="M588" s="150"/>
      <c r="N588" s="150"/>
      <c r="O588" s="150"/>
      <c r="P588" s="150"/>
      <c r="Q588" s="150"/>
      <c r="R588" s="150"/>
      <c r="S588" s="150"/>
      <c r="T588" s="910"/>
      <c r="U588" s="49">
        <f>R176*P177</f>
        <v>0</v>
      </c>
      <c r="V588" s="913"/>
      <c r="W588" s="151">
        <f>S176+U588</f>
        <v>416</v>
      </c>
      <c r="X588" s="908"/>
    </row>
    <row r="589" spans="1:24" x14ac:dyDescent="0.25">
      <c r="A589" s="871"/>
      <c r="B589" s="872"/>
      <c r="C589" s="150"/>
      <c r="D589" s="150"/>
      <c r="E589" s="150"/>
      <c r="F589" s="150"/>
      <c r="G589" s="150"/>
      <c r="H589" s="150"/>
      <c r="I589" s="150"/>
      <c r="J589" s="150"/>
      <c r="K589" s="150"/>
      <c r="L589" s="150"/>
      <c r="M589" s="150"/>
      <c r="N589" s="150"/>
      <c r="O589" s="150"/>
      <c r="P589" s="150"/>
      <c r="Q589" s="150"/>
      <c r="R589" s="150"/>
      <c r="S589" s="150"/>
      <c r="T589" s="910"/>
      <c r="U589" s="49">
        <f>R177*P590</f>
        <v>243.2</v>
      </c>
      <c r="V589" s="913"/>
      <c r="W589" s="151">
        <f>S177+U589</f>
        <v>243.2</v>
      </c>
      <c r="X589" s="908"/>
    </row>
    <row r="590" spans="1:24" x14ac:dyDescent="0.25">
      <c r="A590" s="871"/>
      <c r="B590" s="872"/>
      <c r="C590" s="97" t="s">
        <v>222</v>
      </c>
      <c r="D590" s="97"/>
      <c r="E590" s="97"/>
      <c r="F590" s="270" t="s">
        <v>37</v>
      </c>
      <c r="G590" s="270">
        <v>10</v>
      </c>
      <c r="H590" s="270">
        <v>10</v>
      </c>
      <c r="I590" s="270"/>
      <c r="J590" s="270"/>
      <c r="K590" s="155">
        <f t="shared" si="45"/>
        <v>20</v>
      </c>
      <c r="L590" s="270"/>
      <c r="M590" s="270">
        <v>40</v>
      </c>
      <c r="N590" s="270"/>
      <c r="O590" s="270"/>
      <c r="P590" s="153">
        <f t="shared" si="46"/>
        <v>40</v>
      </c>
      <c r="Q590" s="154">
        <f t="shared" si="55"/>
        <v>60</v>
      </c>
      <c r="R590" s="152">
        <v>87</v>
      </c>
      <c r="S590" s="45">
        <f t="shared" si="56"/>
        <v>1740</v>
      </c>
      <c r="T590" s="911"/>
      <c r="U590" s="49">
        <f t="shared" si="53"/>
        <v>3480</v>
      </c>
      <c r="V590" s="914"/>
      <c r="W590" s="151">
        <f t="shared" si="54"/>
        <v>5220</v>
      </c>
      <c r="X590" s="908"/>
    </row>
    <row r="591" spans="1:24" ht="53.25" customHeight="1" x14ac:dyDescent="0.25">
      <c r="A591" s="871">
        <v>35</v>
      </c>
      <c r="B591" s="872" t="s">
        <v>15</v>
      </c>
      <c r="C591" s="97" t="s">
        <v>258</v>
      </c>
      <c r="D591" s="97"/>
      <c r="E591" s="97"/>
      <c r="F591" s="270" t="s">
        <v>37</v>
      </c>
      <c r="G591" s="270"/>
      <c r="H591" s="270"/>
      <c r="I591" s="270">
        <v>3</v>
      </c>
      <c r="J591" s="270"/>
      <c r="K591" s="155">
        <f t="shared" si="45"/>
        <v>3</v>
      </c>
      <c r="L591" s="270"/>
      <c r="M591" s="270"/>
      <c r="N591" s="270"/>
      <c r="O591" s="270"/>
      <c r="P591" s="153">
        <f t="shared" si="46"/>
        <v>0</v>
      </c>
      <c r="Q591" s="154">
        <f>K591+P591</f>
        <v>3</v>
      </c>
      <c r="R591" s="152">
        <v>280</v>
      </c>
      <c r="S591" s="45">
        <f t="shared" si="56"/>
        <v>840</v>
      </c>
      <c r="T591" s="909">
        <f>SUM(S591:S598)</f>
        <v>5334.8</v>
      </c>
      <c r="U591" s="49">
        <f t="shared" si="53"/>
        <v>0</v>
      </c>
      <c r="V591" s="912">
        <f>SUM(U591:U598)</f>
        <v>2083.1999999999998</v>
      </c>
      <c r="W591" s="151">
        <f t="shared" si="54"/>
        <v>840</v>
      </c>
      <c r="X591" s="908">
        <f>SUM(W591:W598)</f>
        <v>7418</v>
      </c>
    </row>
    <row r="592" spans="1:24" x14ac:dyDescent="0.25">
      <c r="A592" s="871"/>
      <c r="B592" s="872"/>
      <c r="C592" s="97" t="s">
        <v>259</v>
      </c>
      <c r="D592" s="97"/>
      <c r="E592" s="97"/>
      <c r="F592" s="270" t="s">
        <v>37</v>
      </c>
      <c r="G592" s="270"/>
      <c r="H592" s="270"/>
      <c r="I592" s="270">
        <v>5</v>
      </c>
      <c r="J592" s="270"/>
      <c r="K592" s="155">
        <f t="shared" si="45"/>
        <v>5</v>
      </c>
      <c r="L592" s="270"/>
      <c r="M592" s="270"/>
      <c r="N592" s="270">
        <v>5</v>
      </c>
      <c r="O592" s="270"/>
      <c r="P592" s="153">
        <f t="shared" si="46"/>
        <v>5</v>
      </c>
      <c r="Q592" s="154">
        <f t="shared" ref="Q592:Q618" si="57">K592+P592</f>
        <v>10</v>
      </c>
      <c r="R592" s="152">
        <v>83.6</v>
      </c>
      <c r="S592" s="45">
        <f t="shared" si="56"/>
        <v>418</v>
      </c>
      <c r="T592" s="910"/>
      <c r="U592" s="49">
        <f t="shared" si="53"/>
        <v>418</v>
      </c>
      <c r="V592" s="913"/>
      <c r="W592" s="151">
        <f t="shared" si="54"/>
        <v>836</v>
      </c>
      <c r="X592" s="908"/>
    </row>
    <row r="593" spans="1:24" x14ac:dyDescent="0.25">
      <c r="A593" s="871"/>
      <c r="B593" s="872"/>
      <c r="C593" s="97" t="s">
        <v>263</v>
      </c>
      <c r="D593" s="97"/>
      <c r="E593" s="97"/>
      <c r="F593" s="270" t="s">
        <v>37</v>
      </c>
      <c r="G593" s="270"/>
      <c r="H593" s="270"/>
      <c r="I593" s="270"/>
      <c r="J593" s="270"/>
      <c r="K593" s="155">
        <f t="shared" si="45"/>
        <v>0</v>
      </c>
      <c r="L593" s="270"/>
      <c r="M593" s="270"/>
      <c r="N593" s="270"/>
      <c r="O593" s="270"/>
      <c r="P593" s="153">
        <f t="shared" si="46"/>
        <v>0</v>
      </c>
      <c r="Q593" s="154">
        <f t="shared" si="57"/>
        <v>0</v>
      </c>
      <c r="R593" s="152"/>
      <c r="S593" s="45">
        <f t="shared" si="56"/>
        <v>0</v>
      </c>
      <c r="T593" s="910"/>
      <c r="U593" s="49">
        <f t="shared" ref="U593:U656" si="58">R593*P593</f>
        <v>0</v>
      </c>
      <c r="V593" s="913"/>
      <c r="W593" s="151">
        <f t="shared" si="54"/>
        <v>0</v>
      </c>
      <c r="X593" s="908"/>
    </row>
    <row r="594" spans="1:24" x14ac:dyDescent="0.25">
      <c r="A594" s="871"/>
      <c r="B594" s="872"/>
      <c r="C594" s="97" t="s">
        <v>257</v>
      </c>
      <c r="D594" s="97"/>
      <c r="E594" s="97"/>
      <c r="F594" s="270" t="s">
        <v>37</v>
      </c>
      <c r="G594" s="270"/>
      <c r="H594" s="270"/>
      <c r="I594" s="270">
        <v>6</v>
      </c>
      <c r="J594" s="270"/>
      <c r="K594" s="155">
        <f t="shared" si="45"/>
        <v>6</v>
      </c>
      <c r="L594" s="270"/>
      <c r="M594" s="270"/>
      <c r="N594" s="270"/>
      <c r="O594" s="270"/>
      <c r="P594" s="153">
        <f t="shared" si="46"/>
        <v>0</v>
      </c>
      <c r="Q594" s="154">
        <f t="shared" si="57"/>
        <v>6</v>
      </c>
      <c r="R594" s="152">
        <v>350</v>
      </c>
      <c r="S594" s="45">
        <f t="shared" si="56"/>
        <v>2100</v>
      </c>
      <c r="T594" s="910"/>
      <c r="U594" s="49">
        <f t="shared" si="58"/>
        <v>0</v>
      </c>
      <c r="V594" s="913"/>
      <c r="W594" s="151">
        <f t="shared" ref="W594:W658" si="59">S594+U594</f>
        <v>2100</v>
      </c>
      <c r="X594" s="908"/>
    </row>
    <row r="595" spans="1:24" ht="30" x14ac:dyDescent="0.25">
      <c r="A595" s="871"/>
      <c r="B595" s="872"/>
      <c r="C595" s="97" t="s">
        <v>260</v>
      </c>
      <c r="D595" s="97"/>
      <c r="E595" s="97"/>
      <c r="F595" s="270" t="s">
        <v>37</v>
      </c>
      <c r="G595" s="270"/>
      <c r="H595" s="270"/>
      <c r="I595" s="270">
        <v>5</v>
      </c>
      <c r="J595" s="270"/>
      <c r="K595" s="155">
        <f t="shared" si="45"/>
        <v>5</v>
      </c>
      <c r="L595" s="270"/>
      <c r="M595" s="270"/>
      <c r="N595" s="270">
        <v>5</v>
      </c>
      <c r="O595" s="270"/>
      <c r="P595" s="153">
        <f t="shared" si="46"/>
        <v>5</v>
      </c>
      <c r="Q595" s="154">
        <f t="shared" si="57"/>
        <v>10</v>
      </c>
      <c r="R595" s="152">
        <v>265</v>
      </c>
      <c r="S595" s="45">
        <f t="shared" si="56"/>
        <v>1325</v>
      </c>
      <c r="T595" s="910"/>
      <c r="U595" s="49">
        <f t="shared" si="58"/>
        <v>1325</v>
      </c>
      <c r="V595" s="913"/>
      <c r="W595" s="151">
        <f t="shared" si="59"/>
        <v>2650</v>
      </c>
      <c r="X595" s="908"/>
    </row>
    <row r="596" spans="1:24" x14ac:dyDescent="0.25">
      <c r="A596" s="871"/>
      <c r="B596" s="872"/>
      <c r="C596" s="97" t="s">
        <v>261</v>
      </c>
      <c r="D596" s="97"/>
      <c r="E596" s="97"/>
      <c r="F596" s="270" t="s">
        <v>37</v>
      </c>
      <c r="G596" s="270"/>
      <c r="H596" s="270"/>
      <c r="I596" s="119">
        <v>10</v>
      </c>
      <c r="J596" s="270"/>
      <c r="K596" s="155">
        <f t="shared" si="45"/>
        <v>10</v>
      </c>
      <c r="L596" s="270"/>
      <c r="M596" s="270"/>
      <c r="N596" s="270"/>
      <c r="O596" s="270"/>
      <c r="P596" s="153">
        <f t="shared" si="46"/>
        <v>0</v>
      </c>
      <c r="Q596" s="154">
        <f t="shared" si="57"/>
        <v>10</v>
      </c>
      <c r="R596" s="152">
        <v>27</v>
      </c>
      <c r="S596" s="45">
        <f t="shared" si="56"/>
        <v>270</v>
      </c>
      <c r="T596" s="910"/>
      <c r="U596" s="49">
        <f t="shared" si="58"/>
        <v>0</v>
      </c>
      <c r="V596" s="913"/>
      <c r="W596" s="151">
        <f t="shared" si="59"/>
        <v>270</v>
      </c>
      <c r="X596" s="908"/>
    </row>
    <row r="597" spans="1:24" x14ac:dyDescent="0.25">
      <c r="A597" s="871"/>
      <c r="B597" s="872"/>
      <c r="C597" s="97" t="s">
        <v>262</v>
      </c>
      <c r="D597" s="97"/>
      <c r="E597" s="97"/>
      <c r="F597" s="270" t="s">
        <v>37</v>
      </c>
      <c r="G597" s="270"/>
      <c r="H597" s="270"/>
      <c r="I597" s="270">
        <v>4</v>
      </c>
      <c r="J597" s="270"/>
      <c r="K597" s="155">
        <f t="shared" si="45"/>
        <v>4</v>
      </c>
      <c r="L597" s="270"/>
      <c r="M597" s="270"/>
      <c r="N597" s="270"/>
      <c r="O597" s="270"/>
      <c r="P597" s="153">
        <f t="shared" si="46"/>
        <v>0</v>
      </c>
      <c r="Q597" s="154">
        <f t="shared" si="57"/>
        <v>4</v>
      </c>
      <c r="R597" s="152">
        <v>10.4</v>
      </c>
      <c r="S597" s="45">
        <f t="shared" si="56"/>
        <v>41.6</v>
      </c>
      <c r="T597" s="910"/>
      <c r="U597" s="49">
        <f t="shared" si="58"/>
        <v>0</v>
      </c>
      <c r="V597" s="913"/>
      <c r="W597" s="151">
        <f t="shared" si="59"/>
        <v>41.6</v>
      </c>
      <c r="X597" s="908"/>
    </row>
    <row r="598" spans="1:24" x14ac:dyDescent="0.25">
      <c r="A598" s="871"/>
      <c r="B598" s="872"/>
      <c r="C598" s="97" t="s">
        <v>116</v>
      </c>
      <c r="D598" s="97"/>
      <c r="E598" s="97"/>
      <c r="F598" s="270" t="s">
        <v>37</v>
      </c>
      <c r="G598" s="270"/>
      <c r="H598" s="270"/>
      <c r="I598" s="270">
        <v>9</v>
      </c>
      <c r="J598" s="270"/>
      <c r="K598" s="155">
        <f t="shared" si="45"/>
        <v>9</v>
      </c>
      <c r="L598" s="270"/>
      <c r="M598" s="270"/>
      <c r="N598" s="270">
        <v>9</v>
      </c>
      <c r="O598" s="270"/>
      <c r="P598" s="153">
        <f t="shared" si="46"/>
        <v>9</v>
      </c>
      <c r="Q598" s="154">
        <f t="shared" si="57"/>
        <v>18</v>
      </c>
      <c r="R598" s="152">
        <v>37.799999999999997</v>
      </c>
      <c r="S598" s="45">
        <f t="shared" si="56"/>
        <v>340.2</v>
      </c>
      <c r="T598" s="911"/>
      <c r="U598" s="49">
        <f t="shared" si="58"/>
        <v>340.2</v>
      </c>
      <c r="V598" s="914"/>
      <c r="W598" s="151">
        <f t="shared" si="59"/>
        <v>680.4</v>
      </c>
      <c r="X598" s="908"/>
    </row>
    <row r="599" spans="1:24" ht="60" customHeight="1" x14ac:dyDescent="0.25">
      <c r="A599" s="871">
        <v>36</v>
      </c>
      <c r="B599" s="872" t="s">
        <v>1623</v>
      </c>
      <c r="C599" s="97" t="s">
        <v>1626</v>
      </c>
      <c r="D599" s="97"/>
      <c r="E599" s="97"/>
      <c r="F599" s="270" t="s">
        <v>37</v>
      </c>
      <c r="G599" s="270"/>
      <c r="H599" s="134">
        <v>5</v>
      </c>
      <c r="I599" s="270"/>
      <c r="J599" s="270"/>
      <c r="K599" s="155">
        <f t="shared" si="45"/>
        <v>5</v>
      </c>
      <c r="L599" s="270"/>
      <c r="M599" s="270">
        <v>20</v>
      </c>
      <c r="N599" s="270"/>
      <c r="O599" s="270"/>
      <c r="P599" s="153">
        <f t="shared" si="46"/>
        <v>20</v>
      </c>
      <c r="Q599" s="154">
        <f t="shared" si="57"/>
        <v>25</v>
      </c>
      <c r="R599" s="152">
        <v>9.27</v>
      </c>
      <c r="S599" s="45">
        <f t="shared" si="56"/>
        <v>46.349999999999994</v>
      </c>
      <c r="T599" s="909">
        <f>SUM(S599:S629)</f>
        <v>7674.31</v>
      </c>
      <c r="U599" s="49">
        <f t="shared" si="58"/>
        <v>185.39999999999998</v>
      </c>
      <c r="V599" s="912">
        <f>SUM(U599:U629)</f>
        <v>55889.040000000008</v>
      </c>
      <c r="W599" s="151">
        <f t="shared" si="59"/>
        <v>231.74999999999997</v>
      </c>
      <c r="X599" s="908">
        <f>SUM(W599:W629)</f>
        <v>63563.350000000006</v>
      </c>
    </row>
    <row r="600" spans="1:24" ht="15.75" x14ac:dyDescent="0.25">
      <c r="A600" s="871"/>
      <c r="B600" s="872"/>
      <c r="C600" s="97" t="s">
        <v>184</v>
      </c>
      <c r="D600" s="97"/>
      <c r="E600" s="97"/>
      <c r="F600" s="270" t="s">
        <v>37</v>
      </c>
      <c r="G600" s="270"/>
      <c r="H600" s="134">
        <v>5</v>
      </c>
      <c r="I600" s="270"/>
      <c r="J600" s="270"/>
      <c r="K600" s="155">
        <f t="shared" si="45"/>
        <v>5</v>
      </c>
      <c r="L600" s="270"/>
      <c r="M600" s="270">
        <v>20</v>
      </c>
      <c r="N600" s="270"/>
      <c r="O600" s="270"/>
      <c r="P600" s="153">
        <f t="shared" ref="P600:P663" si="60">L600+M600+N600+O600</f>
        <v>20</v>
      </c>
      <c r="Q600" s="154">
        <f t="shared" si="57"/>
        <v>25</v>
      </c>
      <c r="R600" s="152">
        <v>1.95</v>
      </c>
      <c r="S600" s="45">
        <f t="shared" si="56"/>
        <v>9.75</v>
      </c>
      <c r="T600" s="910"/>
      <c r="U600" s="49">
        <f t="shared" si="58"/>
        <v>39</v>
      </c>
      <c r="V600" s="913"/>
      <c r="W600" s="151">
        <f t="shared" si="59"/>
        <v>48.75</v>
      </c>
      <c r="X600" s="908"/>
    </row>
    <row r="601" spans="1:24" ht="15.75" x14ac:dyDescent="0.25">
      <c r="A601" s="871"/>
      <c r="B601" s="872"/>
      <c r="C601" s="97" t="s">
        <v>476</v>
      </c>
      <c r="D601" s="97"/>
      <c r="E601" s="97"/>
      <c r="F601" s="270" t="s">
        <v>37</v>
      </c>
      <c r="G601" s="270"/>
      <c r="H601" s="134">
        <v>1</v>
      </c>
      <c r="I601" s="270"/>
      <c r="J601" s="270"/>
      <c r="K601" s="155">
        <f t="shared" ref="K601:K664" si="61">G601+H601+I601+J601</f>
        <v>1</v>
      </c>
      <c r="L601" s="270"/>
      <c r="M601" s="270">
        <v>12</v>
      </c>
      <c r="N601" s="270"/>
      <c r="O601" s="270"/>
      <c r="P601" s="153">
        <f t="shared" si="60"/>
        <v>12</v>
      </c>
      <c r="Q601" s="154">
        <f t="shared" si="57"/>
        <v>13</v>
      </c>
      <c r="R601" s="152">
        <v>150</v>
      </c>
      <c r="S601" s="45">
        <f t="shared" si="56"/>
        <v>150</v>
      </c>
      <c r="T601" s="910"/>
      <c r="U601" s="49">
        <f t="shared" si="58"/>
        <v>1800</v>
      </c>
      <c r="V601" s="913"/>
      <c r="W601" s="151">
        <f t="shared" si="59"/>
        <v>1950</v>
      </c>
      <c r="X601" s="908"/>
    </row>
    <row r="602" spans="1:24" ht="15.75" x14ac:dyDescent="0.25">
      <c r="A602" s="871"/>
      <c r="B602" s="872"/>
      <c r="C602" s="97" t="s">
        <v>206</v>
      </c>
      <c r="D602" s="97"/>
      <c r="E602" s="97"/>
      <c r="F602" s="270" t="s">
        <v>37</v>
      </c>
      <c r="G602" s="270"/>
      <c r="H602" s="135">
        <v>35</v>
      </c>
      <c r="I602" s="270"/>
      <c r="J602" s="270"/>
      <c r="K602" s="155">
        <f t="shared" si="61"/>
        <v>35</v>
      </c>
      <c r="L602" s="270"/>
      <c r="M602" s="270">
        <v>130</v>
      </c>
      <c r="N602" s="270"/>
      <c r="O602" s="270"/>
      <c r="P602" s="153">
        <f t="shared" si="60"/>
        <v>130</v>
      </c>
      <c r="Q602" s="154">
        <f t="shared" si="57"/>
        <v>165</v>
      </c>
      <c r="R602" s="152">
        <v>5</v>
      </c>
      <c r="S602" s="45">
        <f t="shared" si="56"/>
        <v>175</v>
      </c>
      <c r="T602" s="910"/>
      <c r="U602" s="49">
        <f t="shared" si="58"/>
        <v>650</v>
      </c>
      <c r="V602" s="913"/>
      <c r="W602" s="151">
        <f t="shared" si="59"/>
        <v>825</v>
      </c>
      <c r="X602" s="908"/>
    </row>
    <row r="603" spans="1:24" ht="15.75" x14ac:dyDescent="0.25">
      <c r="A603" s="871"/>
      <c r="B603" s="872"/>
      <c r="C603" s="97" t="s">
        <v>474</v>
      </c>
      <c r="D603" s="97"/>
      <c r="E603" s="97"/>
      <c r="F603" s="270" t="s">
        <v>37</v>
      </c>
      <c r="G603" s="270"/>
      <c r="H603" s="134">
        <v>10</v>
      </c>
      <c r="I603" s="270"/>
      <c r="J603" s="270"/>
      <c r="K603" s="155">
        <f t="shared" si="61"/>
        <v>10</v>
      </c>
      <c r="L603" s="270"/>
      <c r="M603" s="270"/>
      <c r="N603" s="270"/>
      <c r="O603" s="270"/>
      <c r="P603" s="153">
        <f t="shared" si="60"/>
        <v>0</v>
      </c>
      <c r="Q603" s="154">
        <f t="shared" si="57"/>
        <v>10</v>
      </c>
      <c r="R603" s="152">
        <v>2.5000000000000001E-2</v>
      </c>
      <c r="S603" s="45">
        <f t="shared" si="56"/>
        <v>0.25</v>
      </c>
      <c r="T603" s="910"/>
      <c r="U603" s="49">
        <f t="shared" si="58"/>
        <v>0</v>
      </c>
      <c r="V603" s="913"/>
      <c r="W603" s="151">
        <f t="shared" si="59"/>
        <v>0.25</v>
      </c>
      <c r="X603" s="908"/>
    </row>
    <row r="604" spans="1:24" ht="30" x14ac:dyDescent="0.25">
      <c r="A604" s="871"/>
      <c r="B604" s="872"/>
      <c r="C604" s="97" t="s">
        <v>186</v>
      </c>
      <c r="D604" s="97"/>
      <c r="E604" s="97"/>
      <c r="F604" s="270" t="s">
        <v>37</v>
      </c>
      <c r="G604" s="270"/>
      <c r="H604" s="135">
        <v>50</v>
      </c>
      <c r="I604" s="270"/>
      <c r="J604" s="270"/>
      <c r="K604" s="155">
        <f t="shared" si="61"/>
        <v>50</v>
      </c>
      <c r="L604" s="270"/>
      <c r="M604" s="270">
        <v>180</v>
      </c>
      <c r="N604" s="270"/>
      <c r="O604" s="270"/>
      <c r="P604" s="153">
        <f t="shared" si="60"/>
        <v>180</v>
      </c>
      <c r="Q604" s="154">
        <f t="shared" si="57"/>
        <v>230</v>
      </c>
      <c r="R604" s="270">
        <v>5</v>
      </c>
      <c r="S604" s="45">
        <f t="shared" si="56"/>
        <v>250</v>
      </c>
      <c r="T604" s="910"/>
      <c r="U604" s="49">
        <f t="shared" si="58"/>
        <v>900</v>
      </c>
      <c r="V604" s="913"/>
      <c r="W604" s="151">
        <f t="shared" si="59"/>
        <v>1150</v>
      </c>
      <c r="X604" s="908"/>
    </row>
    <row r="605" spans="1:24" ht="15.75" x14ac:dyDescent="0.25">
      <c r="A605" s="871"/>
      <c r="B605" s="872"/>
      <c r="C605" s="97" t="s">
        <v>458</v>
      </c>
      <c r="D605" s="97"/>
      <c r="E605" s="97"/>
      <c r="F605" s="270" t="s">
        <v>37</v>
      </c>
      <c r="G605" s="270"/>
      <c r="H605" s="134"/>
      <c r="I605" s="270">
        <v>10</v>
      </c>
      <c r="J605" s="270"/>
      <c r="K605" s="155">
        <f t="shared" si="61"/>
        <v>10</v>
      </c>
      <c r="L605" s="270"/>
      <c r="M605" s="270"/>
      <c r="N605" s="270"/>
      <c r="O605" s="270"/>
      <c r="P605" s="153">
        <f t="shared" si="60"/>
        <v>0</v>
      </c>
      <c r="Q605" s="154">
        <f t="shared" si="57"/>
        <v>10</v>
      </c>
      <c r="R605" s="270">
        <v>8.5</v>
      </c>
      <c r="S605" s="45">
        <f t="shared" si="56"/>
        <v>85</v>
      </c>
      <c r="T605" s="910"/>
      <c r="U605" s="49">
        <f t="shared" si="58"/>
        <v>0</v>
      </c>
      <c r="V605" s="913"/>
      <c r="W605" s="151">
        <f t="shared" si="59"/>
        <v>85</v>
      </c>
      <c r="X605" s="908"/>
    </row>
    <row r="606" spans="1:24" ht="15.75" x14ac:dyDescent="0.25">
      <c r="A606" s="871"/>
      <c r="B606" s="872"/>
      <c r="C606" s="97" t="s">
        <v>187</v>
      </c>
      <c r="D606" s="97"/>
      <c r="E606" s="97"/>
      <c r="F606" s="270" t="s">
        <v>37</v>
      </c>
      <c r="G606" s="270"/>
      <c r="H606" s="134">
        <v>10</v>
      </c>
      <c r="I606" s="270"/>
      <c r="J606" s="270"/>
      <c r="K606" s="155">
        <f t="shared" si="61"/>
        <v>10</v>
      </c>
      <c r="L606" s="270"/>
      <c r="M606" s="270">
        <v>40</v>
      </c>
      <c r="N606" s="270"/>
      <c r="O606" s="270"/>
      <c r="P606" s="153">
        <f t="shared" si="60"/>
        <v>40</v>
      </c>
      <c r="Q606" s="154">
        <f t="shared" si="57"/>
        <v>50</v>
      </c>
      <c r="R606" s="152">
        <v>2.9</v>
      </c>
      <c r="S606" s="45">
        <f t="shared" si="56"/>
        <v>29</v>
      </c>
      <c r="T606" s="910"/>
      <c r="U606" s="49">
        <f t="shared" si="58"/>
        <v>116</v>
      </c>
      <c r="V606" s="913"/>
      <c r="W606" s="151">
        <f t="shared" si="59"/>
        <v>145</v>
      </c>
      <c r="X606" s="908"/>
    </row>
    <row r="607" spans="1:24" ht="15.75" x14ac:dyDescent="0.25">
      <c r="A607" s="871"/>
      <c r="B607" s="872"/>
      <c r="C607" s="97" t="s">
        <v>475</v>
      </c>
      <c r="D607" s="97"/>
      <c r="E607" s="97"/>
      <c r="F607" s="270" t="s">
        <v>37</v>
      </c>
      <c r="G607" s="270"/>
      <c r="H607" s="134">
        <v>10</v>
      </c>
      <c r="I607" s="270"/>
      <c r="J607" s="270"/>
      <c r="K607" s="155">
        <f t="shared" si="61"/>
        <v>10</v>
      </c>
      <c r="L607" s="270"/>
      <c r="M607" s="270">
        <v>40</v>
      </c>
      <c r="N607" s="270"/>
      <c r="O607" s="270"/>
      <c r="P607" s="153">
        <f t="shared" si="60"/>
        <v>40</v>
      </c>
      <c r="Q607" s="154">
        <f t="shared" si="57"/>
        <v>50</v>
      </c>
      <c r="R607" s="270">
        <v>0.183</v>
      </c>
      <c r="S607" s="45">
        <f t="shared" si="56"/>
        <v>1.83</v>
      </c>
      <c r="T607" s="910"/>
      <c r="U607" s="49">
        <f t="shared" si="58"/>
        <v>7.32</v>
      </c>
      <c r="V607" s="913"/>
      <c r="W607" s="151">
        <f t="shared" si="59"/>
        <v>9.15</v>
      </c>
      <c r="X607" s="908"/>
    </row>
    <row r="608" spans="1:24" ht="15.75" x14ac:dyDescent="0.25">
      <c r="A608" s="871"/>
      <c r="B608" s="872"/>
      <c r="C608" s="97" t="s">
        <v>189</v>
      </c>
      <c r="D608" s="97"/>
      <c r="E608" s="97"/>
      <c r="F608" s="270" t="s">
        <v>37</v>
      </c>
      <c r="G608" s="270"/>
      <c r="H608" s="134">
        <v>3</v>
      </c>
      <c r="I608" s="270"/>
      <c r="J608" s="270"/>
      <c r="K608" s="155">
        <f t="shared" si="61"/>
        <v>3</v>
      </c>
      <c r="L608" s="270"/>
      <c r="M608" s="270">
        <v>12</v>
      </c>
      <c r="N608" s="270"/>
      <c r="O608" s="270"/>
      <c r="P608" s="153">
        <f t="shared" si="60"/>
        <v>12</v>
      </c>
      <c r="Q608" s="154">
        <f t="shared" si="57"/>
        <v>15</v>
      </c>
      <c r="R608" s="270">
        <v>26.75</v>
      </c>
      <c r="S608" s="45">
        <f t="shared" si="56"/>
        <v>80.25</v>
      </c>
      <c r="T608" s="910"/>
      <c r="U608" s="49">
        <f t="shared" si="58"/>
        <v>321</v>
      </c>
      <c r="V608" s="913"/>
      <c r="W608" s="151">
        <f t="shared" si="59"/>
        <v>401.25</v>
      </c>
      <c r="X608" s="908"/>
    </row>
    <row r="609" spans="1:24" ht="15.75" x14ac:dyDescent="0.25">
      <c r="A609" s="871"/>
      <c r="B609" s="872"/>
      <c r="C609" s="97" t="s">
        <v>185</v>
      </c>
      <c r="D609" s="97"/>
      <c r="E609" s="97"/>
      <c r="F609" s="270" t="s">
        <v>37</v>
      </c>
      <c r="G609" s="270"/>
      <c r="H609" s="135">
        <v>20</v>
      </c>
      <c r="I609" s="270"/>
      <c r="J609" s="270"/>
      <c r="K609" s="155">
        <f t="shared" si="61"/>
        <v>20</v>
      </c>
      <c r="L609" s="270"/>
      <c r="M609" s="270">
        <v>80</v>
      </c>
      <c r="N609" s="270"/>
      <c r="O609" s="270"/>
      <c r="P609" s="153">
        <f t="shared" si="60"/>
        <v>80</v>
      </c>
      <c r="Q609" s="154">
        <f t="shared" si="57"/>
        <v>100</v>
      </c>
      <c r="R609" s="270">
        <v>0.31</v>
      </c>
      <c r="S609" s="45">
        <f t="shared" si="56"/>
        <v>6.2</v>
      </c>
      <c r="T609" s="910"/>
      <c r="U609" s="49">
        <f t="shared" si="58"/>
        <v>24.8</v>
      </c>
      <c r="V609" s="913"/>
      <c r="W609" s="151">
        <f t="shared" si="59"/>
        <v>31</v>
      </c>
      <c r="X609" s="908"/>
    </row>
    <row r="610" spans="1:24" ht="15.75" x14ac:dyDescent="0.25">
      <c r="A610" s="871"/>
      <c r="B610" s="872"/>
      <c r="C610" s="97" t="s">
        <v>190</v>
      </c>
      <c r="D610" s="97"/>
      <c r="E610" s="97"/>
      <c r="F610" s="270" t="s">
        <v>37</v>
      </c>
      <c r="G610" s="270"/>
      <c r="H610" s="134">
        <v>1</v>
      </c>
      <c r="I610" s="270"/>
      <c r="J610" s="270"/>
      <c r="K610" s="155">
        <f t="shared" si="61"/>
        <v>1</v>
      </c>
      <c r="L610" s="270"/>
      <c r="M610" s="270">
        <v>12</v>
      </c>
      <c r="N610" s="270"/>
      <c r="O610" s="270"/>
      <c r="P610" s="153">
        <f t="shared" si="60"/>
        <v>12</v>
      </c>
      <c r="Q610" s="154">
        <f t="shared" si="57"/>
        <v>13</v>
      </c>
      <c r="R610" s="270">
        <v>1500</v>
      </c>
      <c r="S610" s="45">
        <f t="shared" si="56"/>
        <v>1500</v>
      </c>
      <c r="T610" s="910"/>
      <c r="U610" s="49">
        <f t="shared" si="58"/>
        <v>18000</v>
      </c>
      <c r="V610" s="913"/>
      <c r="W610" s="151">
        <f t="shared" si="59"/>
        <v>19500</v>
      </c>
      <c r="X610" s="908"/>
    </row>
    <row r="611" spans="1:24" ht="15.75" x14ac:dyDescent="0.25">
      <c r="A611" s="871"/>
      <c r="B611" s="872"/>
      <c r="C611" s="97" t="s">
        <v>191</v>
      </c>
      <c r="D611" s="97"/>
      <c r="E611" s="97"/>
      <c r="F611" s="270" t="s">
        <v>37</v>
      </c>
      <c r="G611" s="270"/>
      <c r="H611" s="134">
        <v>1</v>
      </c>
      <c r="I611" s="270"/>
      <c r="J611" s="270"/>
      <c r="K611" s="155">
        <f t="shared" si="61"/>
        <v>1</v>
      </c>
      <c r="L611" s="270"/>
      <c r="M611" s="270">
        <v>12</v>
      </c>
      <c r="N611" s="270"/>
      <c r="O611" s="270"/>
      <c r="P611" s="153">
        <f t="shared" si="60"/>
        <v>12</v>
      </c>
      <c r="Q611" s="154">
        <f t="shared" si="57"/>
        <v>13</v>
      </c>
      <c r="R611" s="270">
        <v>1500</v>
      </c>
      <c r="S611" s="45">
        <f t="shared" si="56"/>
        <v>1500</v>
      </c>
      <c r="T611" s="910"/>
      <c r="U611" s="49">
        <f t="shared" si="58"/>
        <v>18000</v>
      </c>
      <c r="V611" s="913"/>
      <c r="W611" s="151">
        <f t="shared" si="59"/>
        <v>19500</v>
      </c>
      <c r="X611" s="908"/>
    </row>
    <row r="612" spans="1:24" ht="15.75" x14ac:dyDescent="0.25">
      <c r="A612" s="871"/>
      <c r="B612" s="872"/>
      <c r="C612" s="97" t="s">
        <v>198</v>
      </c>
      <c r="D612" s="97"/>
      <c r="E612" s="97"/>
      <c r="F612" s="270" t="s">
        <v>37</v>
      </c>
      <c r="G612" s="270"/>
      <c r="H612" s="134">
        <v>10</v>
      </c>
      <c r="I612" s="270"/>
      <c r="J612" s="270"/>
      <c r="K612" s="155">
        <f t="shared" si="61"/>
        <v>10</v>
      </c>
      <c r="L612" s="270"/>
      <c r="M612" s="270">
        <v>50</v>
      </c>
      <c r="N612" s="270"/>
      <c r="O612" s="270"/>
      <c r="P612" s="153">
        <f t="shared" si="60"/>
        <v>50</v>
      </c>
      <c r="Q612" s="154">
        <f t="shared" si="57"/>
        <v>60</v>
      </c>
      <c r="R612" s="270">
        <v>30</v>
      </c>
      <c r="S612" s="45">
        <f t="shared" si="56"/>
        <v>300</v>
      </c>
      <c r="T612" s="910"/>
      <c r="U612" s="49">
        <f t="shared" si="58"/>
        <v>1500</v>
      </c>
      <c r="V612" s="913"/>
      <c r="W612" s="151">
        <f t="shared" si="59"/>
        <v>1800</v>
      </c>
      <c r="X612" s="908"/>
    </row>
    <row r="613" spans="1:24" ht="15.75" x14ac:dyDescent="0.25">
      <c r="A613" s="871"/>
      <c r="B613" s="872"/>
      <c r="C613" s="97" t="s">
        <v>188</v>
      </c>
      <c r="D613" s="97"/>
      <c r="E613" s="97"/>
      <c r="F613" s="270" t="s">
        <v>37</v>
      </c>
      <c r="G613" s="270"/>
      <c r="H613" s="134">
        <v>25</v>
      </c>
      <c r="I613" s="270"/>
      <c r="J613" s="270"/>
      <c r="K613" s="155">
        <f t="shared" si="61"/>
        <v>25</v>
      </c>
      <c r="L613" s="270"/>
      <c r="M613" s="270">
        <v>100</v>
      </c>
      <c r="N613" s="270"/>
      <c r="O613" s="270"/>
      <c r="P613" s="153">
        <f t="shared" si="60"/>
        <v>100</v>
      </c>
      <c r="Q613" s="154">
        <f t="shared" si="57"/>
        <v>125</v>
      </c>
      <c r="R613" s="152">
        <v>0.3</v>
      </c>
      <c r="S613" s="45">
        <f t="shared" si="56"/>
        <v>7.5</v>
      </c>
      <c r="T613" s="910"/>
      <c r="U613" s="49">
        <f t="shared" si="58"/>
        <v>30</v>
      </c>
      <c r="V613" s="913"/>
      <c r="W613" s="151">
        <f t="shared" si="59"/>
        <v>37.5</v>
      </c>
      <c r="X613" s="908"/>
    </row>
    <row r="614" spans="1:24" ht="15.75" x14ac:dyDescent="0.25">
      <c r="A614" s="871"/>
      <c r="B614" s="872"/>
      <c r="C614" s="97" t="s">
        <v>192</v>
      </c>
      <c r="D614" s="97"/>
      <c r="E614" s="97"/>
      <c r="F614" s="270" t="s">
        <v>37</v>
      </c>
      <c r="G614" s="270"/>
      <c r="H614" s="134">
        <v>15</v>
      </c>
      <c r="I614" s="270"/>
      <c r="J614" s="270"/>
      <c r="K614" s="155">
        <f t="shared" si="61"/>
        <v>15</v>
      </c>
      <c r="L614" s="270"/>
      <c r="M614" s="270">
        <v>60</v>
      </c>
      <c r="N614" s="270"/>
      <c r="O614" s="270"/>
      <c r="P614" s="153">
        <f t="shared" si="60"/>
        <v>60</v>
      </c>
      <c r="Q614" s="154">
        <f t="shared" si="57"/>
        <v>75</v>
      </c>
      <c r="R614" s="152">
        <v>12</v>
      </c>
      <c r="S614" s="45">
        <f t="shared" si="56"/>
        <v>180</v>
      </c>
      <c r="T614" s="910"/>
      <c r="U614" s="49">
        <f t="shared" si="58"/>
        <v>720</v>
      </c>
      <c r="V614" s="913"/>
      <c r="W614" s="151">
        <f t="shared" si="59"/>
        <v>900</v>
      </c>
      <c r="X614" s="908"/>
    </row>
    <row r="615" spans="1:24" ht="15.75" x14ac:dyDescent="0.25">
      <c r="A615" s="871"/>
      <c r="B615" s="872"/>
      <c r="C615" s="97" t="s">
        <v>193</v>
      </c>
      <c r="D615" s="97"/>
      <c r="E615" s="97"/>
      <c r="F615" s="270" t="s">
        <v>37</v>
      </c>
      <c r="G615" s="270"/>
      <c r="H615" s="134">
        <v>10</v>
      </c>
      <c r="I615" s="270"/>
      <c r="J615" s="270"/>
      <c r="K615" s="155">
        <f t="shared" si="61"/>
        <v>10</v>
      </c>
      <c r="L615" s="270"/>
      <c r="M615" s="270">
        <v>40</v>
      </c>
      <c r="N615" s="270"/>
      <c r="O615" s="270"/>
      <c r="P615" s="153">
        <f t="shared" si="60"/>
        <v>40</v>
      </c>
      <c r="Q615" s="154">
        <f t="shared" si="57"/>
        <v>50</v>
      </c>
      <c r="R615" s="270">
        <v>2</v>
      </c>
      <c r="S615" s="45">
        <f t="shared" si="56"/>
        <v>20</v>
      </c>
      <c r="T615" s="910"/>
      <c r="U615" s="49">
        <f t="shared" si="58"/>
        <v>80</v>
      </c>
      <c r="V615" s="913"/>
      <c r="W615" s="151">
        <f t="shared" si="59"/>
        <v>100</v>
      </c>
      <c r="X615" s="908"/>
    </row>
    <row r="616" spans="1:24" ht="15.75" x14ac:dyDescent="0.25">
      <c r="A616" s="871"/>
      <c r="B616" s="872"/>
      <c r="C616" s="97" t="s">
        <v>1627</v>
      </c>
      <c r="D616" s="97"/>
      <c r="E616" s="97"/>
      <c r="F616" s="270" t="s">
        <v>37</v>
      </c>
      <c r="G616" s="270"/>
      <c r="H616" s="134">
        <v>5</v>
      </c>
      <c r="I616" s="270"/>
      <c r="J616" s="270"/>
      <c r="K616" s="155">
        <f t="shared" si="61"/>
        <v>5</v>
      </c>
      <c r="L616" s="270"/>
      <c r="M616" s="270">
        <v>20</v>
      </c>
      <c r="N616" s="270"/>
      <c r="O616" s="270"/>
      <c r="P616" s="153">
        <f t="shared" si="60"/>
        <v>20</v>
      </c>
      <c r="Q616" s="154">
        <f t="shared" si="57"/>
        <v>25</v>
      </c>
      <c r="R616" s="152">
        <v>190</v>
      </c>
      <c r="S616" s="45">
        <f t="shared" si="56"/>
        <v>950</v>
      </c>
      <c r="T616" s="910"/>
      <c r="U616" s="49">
        <f t="shared" si="58"/>
        <v>3800</v>
      </c>
      <c r="V616" s="913"/>
      <c r="W616" s="151">
        <f t="shared" si="59"/>
        <v>4750</v>
      </c>
      <c r="X616" s="908"/>
    </row>
    <row r="617" spans="1:24" ht="15.75" x14ac:dyDescent="0.25">
      <c r="A617" s="871"/>
      <c r="B617" s="872"/>
      <c r="C617" s="97" t="s">
        <v>477</v>
      </c>
      <c r="D617" s="97"/>
      <c r="E617" s="97"/>
      <c r="F617" s="270" t="s">
        <v>37</v>
      </c>
      <c r="G617" s="270"/>
      <c r="H617" s="134">
        <v>5</v>
      </c>
      <c r="I617" s="270"/>
      <c r="J617" s="270"/>
      <c r="K617" s="155">
        <f t="shared" si="61"/>
        <v>5</v>
      </c>
      <c r="L617" s="270"/>
      <c r="M617" s="270">
        <v>20</v>
      </c>
      <c r="N617" s="270"/>
      <c r="O617" s="270"/>
      <c r="P617" s="153">
        <f t="shared" si="60"/>
        <v>20</v>
      </c>
      <c r="Q617" s="154">
        <f t="shared" si="57"/>
        <v>25</v>
      </c>
      <c r="R617" s="152">
        <v>2.5</v>
      </c>
      <c r="S617" s="45">
        <f t="shared" si="56"/>
        <v>12.5</v>
      </c>
      <c r="T617" s="910"/>
      <c r="U617" s="49">
        <f t="shared" si="58"/>
        <v>50</v>
      </c>
      <c r="V617" s="913"/>
      <c r="W617" s="151">
        <f t="shared" si="59"/>
        <v>62.5</v>
      </c>
      <c r="X617" s="908"/>
    </row>
    <row r="618" spans="1:24" ht="15.75" x14ac:dyDescent="0.25">
      <c r="A618" s="871"/>
      <c r="B618" s="872"/>
      <c r="C618" s="97" t="s">
        <v>194</v>
      </c>
      <c r="D618" s="97"/>
      <c r="E618" s="97"/>
      <c r="F618" s="270" t="s">
        <v>37</v>
      </c>
      <c r="G618" s="270"/>
      <c r="H618" s="134">
        <v>6</v>
      </c>
      <c r="I618" s="270"/>
      <c r="J618" s="270"/>
      <c r="K618" s="155">
        <f t="shared" si="61"/>
        <v>6</v>
      </c>
      <c r="L618" s="270"/>
      <c r="M618" s="270">
        <v>25</v>
      </c>
      <c r="N618" s="270"/>
      <c r="O618" s="270"/>
      <c r="P618" s="153">
        <f t="shared" si="60"/>
        <v>25</v>
      </c>
      <c r="Q618" s="154">
        <f t="shared" si="57"/>
        <v>31</v>
      </c>
      <c r="R618" s="152">
        <v>28</v>
      </c>
      <c r="S618" s="45">
        <f t="shared" si="56"/>
        <v>168</v>
      </c>
      <c r="T618" s="910"/>
      <c r="U618" s="49">
        <f t="shared" si="58"/>
        <v>700</v>
      </c>
      <c r="V618" s="913"/>
      <c r="W618" s="151">
        <f t="shared" si="59"/>
        <v>868</v>
      </c>
      <c r="X618" s="908"/>
    </row>
    <row r="619" spans="1:24" ht="15.75" x14ac:dyDescent="0.25">
      <c r="A619" s="871"/>
      <c r="B619" s="872"/>
      <c r="C619" s="97" t="s">
        <v>195</v>
      </c>
      <c r="D619" s="97"/>
      <c r="E619" s="97"/>
      <c r="F619" s="270" t="s">
        <v>37</v>
      </c>
      <c r="G619" s="270"/>
      <c r="H619" s="134">
        <v>2</v>
      </c>
      <c r="I619" s="270"/>
      <c r="J619" s="270"/>
      <c r="K619" s="155">
        <f t="shared" si="61"/>
        <v>2</v>
      </c>
      <c r="L619" s="270"/>
      <c r="M619" s="270">
        <v>10</v>
      </c>
      <c r="N619" s="270"/>
      <c r="O619" s="270"/>
      <c r="P619" s="153">
        <f t="shared" si="60"/>
        <v>10</v>
      </c>
      <c r="Q619" s="154">
        <f>K619+P619</f>
        <v>12</v>
      </c>
      <c r="R619" s="270">
        <v>450</v>
      </c>
      <c r="S619" s="45">
        <f t="shared" si="56"/>
        <v>900</v>
      </c>
      <c r="T619" s="910"/>
      <c r="U619" s="49">
        <f t="shared" si="58"/>
        <v>4500</v>
      </c>
      <c r="V619" s="913"/>
      <c r="W619" s="151">
        <f t="shared" si="59"/>
        <v>5400</v>
      </c>
      <c r="X619" s="908"/>
    </row>
    <row r="620" spans="1:24" ht="15.75" x14ac:dyDescent="0.25">
      <c r="A620" s="871"/>
      <c r="B620" s="872"/>
      <c r="C620" s="97" t="s">
        <v>199</v>
      </c>
      <c r="D620" s="97"/>
      <c r="E620" s="97"/>
      <c r="F620" s="270" t="s">
        <v>37</v>
      </c>
      <c r="G620" s="270"/>
      <c r="H620" s="135">
        <v>50</v>
      </c>
      <c r="I620" s="270"/>
      <c r="J620" s="270"/>
      <c r="K620" s="155">
        <f t="shared" si="61"/>
        <v>50</v>
      </c>
      <c r="L620" s="270"/>
      <c r="M620" s="270">
        <v>180</v>
      </c>
      <c r="N620" s="270"/>
      <c r="O620" s="270"/>
      <c r="P620" s="153">
        <f t="shared" si="60"/>
        <v>180</v>
      </c>
      <c r="Q620" s="154">
        <f t="shared" ref="Q620:Q662" si="62">K620+P620</f>
        <v>230</v>
      </c>
      <c r="R620" s="270">
        <v>0.06</v>
      </c>
      <c r="S620" s="45">
        <f t="shared" si="56"/>
        <v>3</v>
      </c>
      <c r="T620" s="910"/>
      <c r="U620" s="49">
        <f t="shared" si="58"/>
        <v>10.799999999999999</v>
      </c>
      <c r="V620" s="913"/>
      <c r="W620" s="151">
        <f t="shared" si="59"/>
        <v>13.799999999999999</v>
      </c>
      <c r="X620" s="908"/>
    </row>
    <row r="621" spans="1:24" ht="15.75" x14ac:dyDescent="0.25">
      <c r="A621" s="871"/>
      <c r="B621" s="872"/>
      <c r="C621" s="97" t="s">
        <v>200</v>
      </c>
      <c r="D621" s="97"/>
      <c r="E621" s="97"/>
      <c r="F621" s="270" t="s">
        <v>37</v>
      </c>
      <c r="G621" s="270"/>
      <c r="H621" s="135">
        <v>50</v>
      </c>
      <c r="I621" s="270"/>
      <c r="J621" s="270"/>
      <c r="K621" s="155">
        <f t="shared" si="61"/>
        <v>50</v>
      </c>
      <c r="L621" s="270"/>
      <c r="M621" s="270">
        <v>180</v>
      </c>
      <c r="N621" s="270"/>
      <c r="O621" s="270"/>
      <c r="P621" s="153">
        <f t="shared" si="60"/>
        <v>180</v>
      </c>
      <c r="Q621" s="154">
        <f t="shared" si="62"/>
        <v>230</v>
      </c>
      <c r="R621" s="270">
        <v>0.2</v>
      </c>
      <c r="S621" s="45">
        <f t="shared" si="56"/>
        <v>10</v>
      </c>
      <c r="T621" s="910"/>
      <c r="U621" s="49">
        <f t="shared" si="58"/>
        <v>36</v>
      </c>
      <c r="V621" s="913"/>
      <c r="W621" s="151">
        <f t="shared" si="59"/>
        <v>46</v>
      </c>
      <c r="X621" s="908"/>
    </row>
    <row r="622" spans="1:24" ht="15.75" x14ac:dyDescent="0.25">
      <c r="A622" s="871"/>
      <c r="B622" s="872"/>
      <c r="C622" s="97" t="s">
        <v>201</v>
      </c>
      <c r="D622" s="97"/>
      <c r="E622" s="97"/>
      <c r="F622" s="270" t="s">
        <v>37</v>
      </c>
      <c r="G622" s="270"/>
      <c r="H622" s="135">
        <v>50</v>
      </c>
      <c r="I622" s="270"/>
      <c r="J622" s="270"/>
      <c r="K622" s="155">
        <f t="shared" si="61"/>
        <v>50</v>
      </c>
      <c r="L622" s="270"/>
      <c r="M622" s="270">
        <v>180</v>
      </c>
      <c r="N622" s="270"/>
      <c r="O622" s="270"/>
      <c r="P622" s="153">
        <f t="shared" si="60"/>
        <v>180</v>
      </c>
      <c r="Q622" s="154">
        <f t="shared" si="62"/>
        <v>230</v>
      </c>
      <c r="R622" s="270">
        <v>10</v>
      </c>
      <c r="S622" s="45">
        <f t="shared" si="56"/>
        <v>500</v>
      </c>
      <c r="T622" s="910"/>
      <c r="U622" s="49">
        <f t="shared" si="58"/>
        <v>1800</v>
      </c>
      <c r="V622" s="913"/>
      <c r="W622" s="151">
        <f t="shared" si="59"/>
        <v>2300</v>
      </c>
      <c r="X622" s="908"/>
    </row>
    <row r="623" spans="1:24" ht="30" x14ac:dyDescent="0.25">
      <c r="A623" s="871"/>
      <c r="B623" s="872"/>
      <c r="C623" s="97" t="s">
        <v>202</v>
      </c>
      <c r="D623" s="97"/>
      <c r="E623" s="97"/>
      <c r="F623" s="270" t="s">
        <v>37</v>
      </c>
      <c r="G623" s="270"/>
      <c r="H623" s="135">
        <v>75</v>
      </c>
      <c r="I623" s="270"/>
      <c r="J623" s="270"/>
      <c r="K623" s="155">
        <f t="shared" si="61"/>
        <v>75</v>
      </c>
      <c r="L623" s="270"/>
      <c r="M623" s="270">
        <v>220</v>
      </c>
      <c r="N623" s="270"/>
      <c r="O623" s="270"/>
      <c r="P623" s="153">
        <f t="shared" si="60"/>
        <v>220</v>
      </c>
      <c r="Q623" s="154">
        <f t="shared" si="62"/>
        <v>295</v>
      </c>
      <c r="R623" s="270">
        <v>4.5</v>
      </c>
      <c r="S623" s="45">
        <f t="shared" si="56"/>
        <v>337.5</v>
      </c>
      <c r="T623" s="910"/>
      <c r="U623" s="49">
        <f t="shared" si="58"/>
        <v>990</v>
      </c>
      <c r="V623" s="913"/>
      <c r="W623" s="151">
        <f t="shared" si="59"/>
        <v>1327.5</v>
      </c>
      <c r="X623" s="908"/>
    </row>
    <row r="624" spans="1:24" ht="30" x14ac:dyDescent="0.25">
      <c r="A624" s="871"/>
      <c r="B624" s="872"/>
      <c r="C624" s="97" t="s">
        <v>203</v>
      </c>
      <c r="D624" s="97"/>
      <c r="E624" s="97"/>
      <c r="F624" s="270" t="s">
        <v>37</v>
      </c>
      <c r="G624" s="270"/>
      <c r="H624" s="135">
        <v>50</v>
      </c>
      <c r="I624" s="270"/>
      <c r="J624" s="270"/>
      <c r="K624" s="155">
        <f t="shared" si="61"/>
        <v>50</v>
      </c>
      <c r="L624" s="270"/>
      <c r="M624" s="270">
        <v>180</v>
      </c>
      <c r="N624" s="270"/>
      <c r="O624" s="270"/>
      <c r="P624" s="153">
        <f t="shared" si="60"/>
        <v>180</v>
      </c>
      <c r="Q624" s="154">
        <f t="shared" si="62"/>
        <v>230</v>
      </c>
      <c r="R624" s="270">
        <v>4.5</v>
      </c>
      <c r="S624" s="45">
        <f t="shared" si="56"/>
        <v>225</v>
      </c>
      <c r="T624" s="910"/>
      <c r="U624" s="49">
        <f t="shared" si="58"/>
        <v>810</v>
      </c>
      <c r="V624" s="913"/>
      <c r="W624" s="151">
        <f t="shared" si="59"/>
        <v>1035</v>
      </c>
      <c r="X624" s="908"/>
    </row>
    <row r="625" spans="1:24" ht="15.75" x14ac:dyDescent="0.25">
      <c r="A625" s="871"/>
      <c r="B625" s="872"/>
      <c r="C625" s="97" t="s">
        <v>204</v>
      </c>
      <c r="D625" s="97"/>
      <c r="E625" s="97"/>
      <c r="F625" s="270" t="s">
        <v>37</v>
      </c>
      <c r="G625" s="270"/>
      <c r="H625" s="135">
        <v>50</v>
      </c>
      <c r="I625" s="270"/>
      <c r="J625" s="270"/>
      <c r="K625" s="155">
        <f t="shared" si="61"/>
        <v>50</v>
      </c>
      <c r="L625" s="270"/>
      <c r="M625" s="270">
        <v>180</v>
      </c>
      <c r="N625" s="270"/>
      <c r="O625" s="270"/>
      <c r="P625" s="153">
        <f t="shared" si="60"/>
        <v>180</v>
      </c>
      <c r="Q625" s="154">
        <f t="shared" si="62"/>
        <v>230</v>
      </c>
      <c r="R625" s="270">
        <v>4.5</v>
      </c>
      <c r="S625" s="45">
        <f t="shared" si="56"/>
        <v>225</v>
      </c>
      <c r="T625" s="910"/>
      <c r="U625" s="49">
        <f t="shared" si="58"/>
        <v>810</v>
      </c>
      <c r="V625" s="913"/>
      <c r="W625" s="151">
        <f t="shared" si="59"/>
        <v>1035</v>
      </c>
      <c r="X625" s="908"/>
    </row>
    <row r="626" spans="1:24" ht="15.75" x14ac:dyDescent="0.25">
      <c r="A626" s="871"/>
      <c r="B626" s="872"/>
      <c r="C626" s="97" t="s">
        <v>473</v>
      </c>
      <c r="D626" s="97"/>
      <c r="E626" s="97"/>
      <c r="F626" s="270" t="s">
        <v>37</v>
      </c>
      <c r="G626" s="270"/>
      <c r="H626" s="134">
        <v>10</v>
      </c>
      <c r="I626" s="270"/>
      <c r="J626" s="270"/>
      <c r="K626" s="155">
        <f t="shared" si="61"/>
        <v>10</v>
      </c>
      <c r="L626" s="270"/>
      <c r="M626" s="270">
        <v>40</v>
      </c>
      <c r="N626" s="270"/>
      <c r="O626" s="270"/>
      <c r="P626" s="153">
        <f t="shared" si="60"/>
        <v>40</v>
      </c>
      <c r="Q626" s="154">
        <f t="shared" si="62"/>
        <v>50</v>
      </c>
      <c r="R626" s="270">
        <v>0.16</v>
      </c>
      <c r="S626" s="45">
        <f t="shared" si="56"/>
        <v>1.6</v>
      </c>
      <c r="T626" s="910"/>
      <c r="U626" s="49">
        <f t="shared" si="58"/>
        <v>6.4</v>
      </c>
      <c r="V626" s="913"/>
      <c r="W626" s="151">
        <f t="shared" si="59"/>
        <v>8</v>
      </c>
      <c r="X626" s="908"/>
    </row>
    <row r="627" spans="1:24" ht="15.75" x14ac:dyDescent="0.25">
      <c r="A627" s="871"/>
      <c r="B627" s="872"/>
      <c r="C627" s="97" t="s">
        <v>478</v>
      </c>
      <c r="D627" s="97"/>
      <c r="E627" s="97"/>
      <c r="F627" s="270" t="s">
        <v>37</v>
      </c>
      <c r="G627" s="270"/>
      <c r="H627" s="134"/>
      <c r="I627" s="270"/>
      <c r="J627" s="270"/>
      <c r="K627" s="155">
        <f t="shared" si="61"/>
        <v>0</v>
      </c>
      <c r="L627" s="270"/>
      <c r="M627" s="270"/>
      <c r="N627" s="270"/>
      <c r="O627" s="270"/>
      <c r="P627" s="153">
        <f t="shared" si="60"/>
        <v>0</v>
      </c>
      <c r="Q627" s="154">
        <f t="shared" si="62"/>
        <v>0</v>
      </c>
      <c r="R627" s="270">
        <v>0.06</v>
      </c>
      <c r="S627" s="45">
        <f t="shared" si="56"/>
        <v>0</v>
      </c>
      <c r="T627" s="910"/>
      <c r="U627" s="49">
        <f t="shared" si="58"/>
        <v>0</v>
      </c>
      <c r="V627" s="913"/>
      <c r="W627" s="151">
        <f t="shared" si="59"/>
        <v>0</v>
      </c>
      <c r="X627" s="908"/>
    </row>
    <row r="628" spans="1:24" ht="15.75" x14ac:dyDescent="0.25">
      <c r="A628" s="871"/>
      <c r="B628" s="872"/>
      <c r="C628" s="97" t="s">
        <v>472</v>
      </c>
      <c r="D628" s="97"/>
      <c r="E628" s="97"/>
      <c r="F628" s="270" t="s">
        <v>37</v>
      </c>
      <c r="G628" s="270"/>
      <c r="H628" s="134">
        <v>10</v>
      </c>
      <c r="I628" s="270"/>
      <c r="J628" s="270"/>
      <c r="K628" s="155">
        <f t="shared" si="61"/>
        <v>10</v>
      </c>
      <c r="L628" s="270"/>
      <c r="M628" s="270">
        <v>40</v>
      </c>
      <c r="N628" s="270"/>
      <c r="O628" s="270"/>
      <c r="P628" s="153">
        <f t="shared" si="60"/>
        <v>40</v>
      </c>
      <c r="Q628" s="154">
        <f t="shared" si="62"/>
        <v>50</v>
      </c>
      <c r="R628" s="270">
        <v>5.8000000000000003E-2</v>
      </c>
      <c r="S628" s="45">
        <f t="shared" si="56"/>
        <v>0.58000000000000007</v>
      </c>
      <c r="T628" s="910"/>
      <c r="U628" s="49">
        <f t="shared" si="58"/>
        <v>2.3200000000000003</v>
      </c>
      <c r="V628" s="913"/>
      <c r="W628" s="151">
        <f t="shared" si="59"/>
        <v>2.9000000000000004</v>
      </c>
      <c r="X628" s="908"/>
    </row>
    <row r="629" spans="1:24" ht="15.75" x14ac:dyDescent="0.25">
      <c r="A629" s="871"/>
      <c r="B629" s="872"/>
      <c r="C629" s="97" t="s">
        <v>479</v>
      </c>
      <c r="D629" s="97"/>
      <c r="E629" s="97"/>
      <c r="F629" s="270" t="s">
        <v>37</v>
      </c>
      <c r="G629" s="270"/>
      <c r="H629" s="134"/>
      <c r="I629" s="270"/>
      <c r="J629" s="270"/>
      <c r="K629" s="155">
        <f t="shared" si="61"/>
        <v>0</v>
      </c>
      <c r="L629" s="270"/>
      <c r="M629" s="270"/>
      <c r="N629" s="270"/>
      <c r="O629" s="270"/>
      <c r="P629" s="153">
        <f t="shared" si="60"/>
        <v>0</v>
      </c>
      <c r="Q629" s="154">
        <f t="shared" si="62"/>
        <v>0</v>
      </c>
      <c r="R629" s="270">
        <v>1.81</v>
      </c>
      <c r="S629" s="45">
        <f t="shared" si="56"/>
        <v>0</v>
      </c>
      <c r="T629" s="911"/>
      <c r="U629" s="49">
        <f t="shared" si="58"/>
        <v>0</v>
      </c>
      <c r="V629" s="914"/>
      <c r="W629" s="151">
        <f t="shared" si="59"/>
        <v>0</v>
      </c>
      <c r="X629" s="908"/>
    </row>
    <row r="630" spans="1:24" ht="15.75" x14ac:dyDescent="0.25">
      <c r="A630" s="871">
        <v>37</v>
      </c>
      <c r="B630" s="872" t="s">
        <v>16</v>
      </c>
      <c r="C630" s="93" t="s">
        <v>343</v>
      </c>
      <c r="D630" s="93"/>
      <c r="E630" s="93"/>
      <c r="F630" s="270" t="s">
        <v>37</v>
      </c>
      <c r="G630" s="270"/>
      <c r="H630" s="86"/>
      <c r="I630" s="104">
        <v>10</v>
      </c>
      <c r="J630" s="270"/>
      <c r="K630" s="155">
        <f t="shared" si="61"/>
        <v>10</v>
      </c>
      <c r="L630" s="270"/>
      <c r="M630" s="270"/>
      <c r="N630" s="270"/>
      <c r="O630" s="270"/>
      <c r="P630" s="153">
        <f t="shared" si="60"/>
        <v>0</v>
      </c>
      <c r="Q630" s="154">
        <f t="shared" si="62"/>
        <v>10</v>
      </c>
      <c r="R630" s="270">
        <v>2.5</v>
      </c>
      <c r="S630" s="45">
        <f t="shared" si="56"/>
        <v>25</v>
      </c>
      <c r="T630" s="909">
        <f>SUM(S630:S662)</f>
        <v>710</v>
      </c>
      <c r="U630" s="49">
        <f t="shared" si="58"/>
        <v>0</v>
      </c>
      <c r="V630" s="912">
        <f>SUM(U630:U662)</f>
        <v>60</v>
      </c>
      <c r="W630" s="151">
        <f t="shared" si="59"/>
        <v>25</v>
      </c>
      <c r="X630" s="908">
        <f>SUM(W630:W662)</f>
        <v>770</v>
      </c>
    </row>
    <row r="631" spans="1:24" ht="15.75" x14ac:dyDescent="0.25">
      <c r="A631" s="871"/>
      <c r="B631" s="872"/>
      <c r="C631" s="93" t="s">
        <v>391</v>
      </c>
      <c r="D631" s="93"/>
      <c r="E631" s="93"/>
      <c r="F631" s="270" t="s">
        <v>37</v>
      </c>
      <c r="G631" s="270"/>
      <c r="H631" s="86"/>
      <c r="I631" s="104">
        <v>10</v>
      </c>
      <c r="J631" s="270"/>
      <c r="K631" s="155">
        <f t="shared" si="61"/>
        <v>10</v>
      </c>
      <c r="L631" s="270"/>
      <c r="M631" s="270"/>
      <c r="N631" s="270"/>
      <c r="O631" s="270"/>
      <c r="P631" s="153">
        <f t="shared" si="60"/>
        <v>0</v>
      </c>
      <c r="Q631" s="154">
        <f t="shared" si="62"/>
        <v>10</v>
      </c>
      <c r="R631" s="270">
        <v>2.5</v>
      </c>
      <c r="S631" s="45">
        <f t="shared" si="56"/>
        <v>25</v>
      </c>
      <c r="T631" s="910"/>
      <c r="U631" s="49">
        <f t="shared" si="58"/>
        <v>0</v>
      </c>
      <c r="V631" s="913"/>
      <c r="W631" s="151">
        <f t="shared" si="59"/>
        <v>25</v>
      </c>
      <c r="X631" s="908"/>
    </row>
    <row r="632" spans="1:24" ht="15.75" x14ac:dyDescent="0.25">
      <c r="A632" s="871"/>
      <c r="B632" s="872"/>
      <c r="C632" s="93" t="s">
        <v>344</v>
      </c>
      <c r="D632" s="93"/>
      <c r="E632" s="93"/>
      <c r="F632" s="270" t="s">
        <v>37</v>
      </c>
      <c r="G632" s="270"/>
      <c r="H632" s="86"/>
      <c r="I632" s="104">
        <v>10</v>
      </c>
      <c r="J632" s="270"/>
      <c r="K632" s="155">
        <f t="shared" si="61"/>
        <v>10</v>
      </c>
      <c r="L632" s="270"/>
      <c r="M632" s="270"/>
      <c r="N632" s="270"/>
      <c r="O632" s="270"/>
      <c r="P632" s="153">
        <f t="shared" si="60"/>
        <v>0</v>
      </c>
      <c r="Q632" s="154">
        <f t="shared" si="62"/>
        <v>10</v>
      </c>
      <c r="R632" s="270">
        <v>2.5</v>
      </c>
      <c r="S632" s="45">
        <f t="shared" si="56"/>
        <v>25</v>
      </c>
      <c r="T632" s="910"/>
      <c r="U632" s="49">
        <f t="shared" si="58"/>
        <v>0</v>
      </c>
      <c r="V632" s="913"/>
      <c r="W632" s="151">
        <f t="shared" si="59"/>
        <v>25</v>
      </c>
      <c r="X632" s="908"/>
    </row>
    <row r="633" spans="1:24" ht="15.75" x14ac:dyDescent="0.25">
      <c r="A633" s="871"/>
      <c r="B633" s="872"/>
      <c r="C633" s="93" t="s">
        <v>345</v>
      </c>
      <c r="D633" s="93"/>
      <c r="E633" s="93"/>
      <c r="F633" s="270" t="s">
        <v>37</v>
      </c>
      <c r="G633" s="270"/>
      <c r="H633" s="86"/>
      <c r="I633" s="104">
        <v>10</v>
      </c>
      <c r="J633" s="270"/>
      <c r="K633" s="155">
        <f t="shared" si="61"/>
        <v>10</v>
      </c>
      <c r="L633" s="270"/>
      <c r="M633" s="270"/>
      <c r="N633" s="270"/>
      <c r="O633" s="270"/>
      <c r="P633" s="153">
        <f t="shared" si="60"/>
        <v>0</v>
      </c>
      <c r="Q633" s="154">
        <f t="shared" si="62"/>
        <v>10</v>
      </c>
      <c r="R633" s="270">
        <v>2.5</v>
      </c>
      <c r="S633" s="45">
        <f t="shared" si="56"/>
        <v>25</v>
      </c>
      <c r="T633" s="910"/>
      <c r="U633" s="49">
        <f t="shared" si="58"/>
        <v>0</v>
      </c>
      <c r="V633" s="913"/>
      <c r="W633" s="151">
        <f t="shared" si="59"/>
        <v>25</v>
      </c>
      <c r="X633" s="908"/>
    </row>
    <row r="634" spans="1:24" x14ac:dyDescent="0.25">
      <c r="A634" s="871"/>
      <c r="B634" s="872"/>
      <c r="C634" s="93" t="s">
        <v>342</v>
      </c>
      <c r="D634" s="93"/>
      <c r="E634" s="93"/>
      <c r="F634" s="270" t="s">
        <v>37</v>
      </c>
      <c r="G634" s="270"/>
      <c r="H634" s="270"/>
      <c r="I634" s="104">
        <v>10</v>
      </c>
      <c r="J634" s="270"/>
      <c r="K634" s="155">
        <f t="shared" si="61"/>
        <v>10</v>
      </c>
      <c r="L634" s="270"/>
      <c r="M634" s="270"/>
      <c r="N634" s="270"/>
      <c r="O634" s="270"/>
      <c r="P634" s="153">
        <f t="shared" si="60"/>
        <v>0</v>
      </c>
      <c r="Q634" s="154">
        <f t="shared" si="62"/>
        <v>10</v>
      </c>
      <c r="R634" s="270">
        <v>2.5</v>
      </c>
      <c r="S634" s="45">
        <f t="shared" si="56"/>
        <v>25</v>
      </c>
      <c r="T634" s="910"/>
      <c r="U634" s="49">
        <f t="shared" si="58"/>
        <v>0</v>
      </c>
      <c r="V634" s="913"/>
      <c r="W634" s="151">
        <f t="shared" si="59"/>
        <v>25</v>
      </c>
      <c r="X634" s="908"/>
    </row>
    <row r="635" spans="1:24" x14ac:dyDescent="0.25">
      <c r="A635" s="871"/>
      <c r="B635" s="872"/>
      <c r="C635" s="93" t="s">
        <v>392</v>
      </c>
      <c r="D635" s="93"/>
      <c r="E635" s="93"/>
      <c r="F635" s="270" t="s">
        <v>37</v>
      </c>
      <c r="G635" s="270"/>
      <c r="H635" s="270"/>
      <c r="I635" s="104">
        <v>10</v>
      </c>
      <c r="J635" s="270"/>
      <c r="K635" s="155">
        <f t="shared" si="61"/>
        <v>10</v>
      </c>
      <c r="L635" s="270"/>
      <c r="M635" s="270"/>
      <c r="N635" s="270"/>
      <c r="O635" s="270"/>
      <c r="P635" s="153">
        <f t="shared" si="60"/>
        <v>0</v>
      </c>
      <c r="Q635" s="154">
        <f t="shared" si="62"/>
        <v>10</v>
      </c>
      <c r="R635" s="270">
        <v>2.5</v>
      </c>
      <c r="S635" s="45">
        <f t="shared" si="56"/>
        <v>25</v>
      </c>
      <c r="T635" s="910"/>
      <c r="U635" s="49">
        <f t="shared" si="58"/>
        <v>0</v>
      </c>
      <c r="V635" s="913"/>
      <c r="W635" s="151">
        <f t="shared" si="59"/>
        <v>25</v>
      </c>
      <c r="X635" s="908"/>
    </row>
    <row r="636" spans="1:24" x14ac:dyDescent="0.25">
      <c r="A636" s="871"/>
      <c r="B636" s="872"/>
      <c r="C636" s="93" t="s">
        <v>393</v>
      </c>
      <c r="D636" s="93"/>
      <c r="E636" s="93"/>
      <c r="F636" s="270" t="s">
        <v>37</v>
      </c>
      <c r="G636" s="270"/>
      <c r="H636" s="270"/>
      <c r="I636" s="104">
        <v>10</v>
      </c>
      <c r="J636" s="270"/>
      <c r="K636" s="155">
        <f t="shared" si="61"/>
        <v>10</v>
      </c>
      <c r="L636" s="270"/>
      <c r="M636" s="270"/>
      <c r="N636" s="270"/>
      <c r="O636" s="270"/>
      <c r="P636" s="153">
        <f t="shared" si="60"/>
        <v>0</v>
      </c>
      <c r="Q636" s="154">
        <f t="shared" si="62"/>
        <v>10</v>
      </c>
      <c r="R636" s="270">
        <v>2.5</v>
      </c>
      <c r="S636" s="45">
        <f t="shared" si="56"/>
        <v>25</v>
      </c>
      <c r="T636" s="910"/>
      <c r="U636" s="49">
        <f t="shared" si="58"/>
        <v>0</v>
      </c>
      <c r="V636" s="913"/>
      <c r="W636" s="151">
        <f t="shared" si="59"/>
        <v>25</v>
      </c>
      <c r="X636" s="908"/>
    </row>
    <row r="637" spans="1:24" x14ac:dyDescent="0.25">
      <c r="A637" s="871"/>
      <c r="B637" s="872"/>
      <c r="C637" s="93" t="s">
        <v>394</v>
      </c>
      <c r="D637" s="93"/>
      <c r="E637" s="93"/>
      <c r="F637" s="270" t="s">
        <v>37</v>
      </c>
      <c r="G637" s="270"/>
      <c r="H637" s="270"/>
      <c r="I637" s="104">
        <v>10</v>
      </c>
      <c r="J637" s="270"/>
      <c r="K637" s="155">
        <f t="shared" si="61"/>
        <v>10</v>
      </c>
      <c r="L637" s="270"/>
      <c r="M637" s="270"/>
      <c r="N637" s="270"/>
      <c r="O637" s="270"/>
      <c r="P637" s="153">
        <f t="shared" si="60"/>
        <v>0</v>
      </c>
      <c r="Q637" s="154">
        <f t="shared" si="62"/>
        <v>10</v>
      </c>
      <c r="R637" s="270">
        <v>2.5</v>
      </c>
      <c r="S637" s="45">
        <f t="shared" si="56"/>
        <v>25</v>
      </c>
      <c r="T637" s="910"/>
      <c r="U637" s="49">
        <f t="shared" si="58"/>
        <v>0</v>
      </c>
      <c r="V637" s="913"/>
      <c r="W637" s="151">
        <f t="shared" si="59"/>
        <v>25</v>
      </c>
      <c r="X637" s="908"/>
    </row>
    <row r="638" spans="1:24" x14ac:dyDescent="0.25">
      <c r="A638" s="871"/>
      <c r="B638" s="872"/>
      <c r="C638" s="93" t="s">
        <v>395</v>
      </c>
      <c r="D638" s="93"/>
      <c r="E638" s="93"/>
      <c r="F638" s="270" t="s">
        <v>37</v>
      </c>
      <c r="G638" s="270"/>
      <c r="H638" s="270"/>
      <c r="I638" s="104">
        <v>10</v>
      </c>
      <c r="J638" s="270"/>
      <c r="K638" s="155">
        <f t="shared" si="61"/>
        <v>10</v>
      </c>
      <c r="L638" s="270"/>
      <c r="M638" s="270"/>
      <c r="N638" s="270"/>
      <c r="O638" s="270"/>
      <c r="P638" s="153">
        <f t="shared" si="60"/>
        <v>0</v>
      </c>
      <c r="Q638" s="154">
        <f t="shared" si="62"/>
        <v>10</v>
      </c>
      <c r="R638" s="270">
        <v>2.5</v>
      </c>
      <c r="S638" s="45">
        <f t="shared" si="56"/>
        <v>25</v>
      </c>
      <c r="T638" s="910"/>
      <c r="U638" s="49">
        <f t="shared" si="58"/>
        <v>0</v>
      </c>
      <c r="V638" s="913"/>
      <c r="W638" s="151">
        <f t="shared" si="59"/>
        <v>25</v>
      </c>
      <c r="X638" s="908"/>
    </row>
    <row r="639" spans="1:24" x14ac:dyDescent="0.25">
      <c r="A639" s="871"/>
      <c r="B639" s="872"/>
      <c r="C639" s="93" t="s">
        <v>396</v>
      </c>
      <c r="D639" s="93"/>
      <c r="E639" s="93"/>
      <c r="F639" s="270" t="s">
        <v>37</v>
      </c>
      <c r="G639" s="270"/>
      <c r="H639" s="270"/>
      <c r="I639" s="104">
        <v>10</v>
      </c>
      <c r="J639" s="270"/>
      <c r="K639" s="155">
        <f t="shared" si="61"/>
        <v>10</v>
      </c>
      <c r="L639" s="270"/>
      <c r="M639" s="270"/>
      <c r="N639" s="270"/>
      <c r="O639" s="270"/>
      <c r="P639" s="153">
        <f t="shared" si="60"/>
        <v>0</v>
      </c>
      <c r="Q639" s="154">
        <f t="shared" si="62"/>
        <v>10</v>
      </c>
      <c r="R639" s="270">
        <v>2.5</v>
      </c>
      <c r="S639" s="45">
        <f t="shared" si="56"/>
        <v>25</v>
      </c>
      <c r="T639" s="910"/>
      <c r="U639" s="49">
        <f t="shared" si="58"/>
        <v>0</v>
      </c>
      <c r="V639" s="913"/>
      <c r="W639" s="151">
        <f t="shared" si="59"/>
        <v>25</v>
      </c>
      <c r="X639" s="908"/>
    </row>
    <row r="640" spans="1:24" x14ac:dyDescent="0.25">
      <c r="A640" s="871"/>
      <c r="B640" s="872"/>
      <c r="C640" s="93" t="s">
        <v>397</v>
      </c>
      <c r="D640" s="93"/>
      <c r="E640" s="93"/>
      <c r="F640" s="270" t="s">
        <v>37</v>
      </c>
      <c r="G640" s="270"/>
      <c r="H640" s="270"/>
      <c r="I640" s="104">
        <v>10</v>
      </c>
      <c r="J640" s="270"/>
      <c r="K640" s="155">
        <f t="shared" si="61"/>
        <v>10</v>
      </c>
      <c r="L640" s="270"/>
      <c r="M640" s="270"/>
      <c r="N640" s="270"/>
      <c r="O640" s="270"/>
      <c r="P640" s="153">
        <f t="shared" si="60"/>
        <v>0</v>
      </c>
      <c r="Q640" s="154">
        <f t="shared" si="62"/>
        <v>10</v>
      </c>
      <c r="R640" s="270">
        <v>2.5</v>
      </c>
      <c r="S640" s="45">
        <f t="shared" si="56"/>
        <v>25</v>
      </c>
      <c r="T640" s="910"/>
      <c r="U640" s="49">
        <f t="shared" si="58"/>
        <v>0</v>
      </c>
      <c r="V640" s="913"/>
      <c r="W640" s="151">
        <f t="shared" si="59"/>
        <v>25</v>
      </c>
      <c r="X640" s="908"/>
    </row>
    <row r="641" spans="1:24" x14ac:dyDescent="0.25">
      <c r="A641" s="871"/>
      <c r="B641" s="872"/>
      <c r="C641" s="93" t="s">
        <v>398</v>
      </c>
      <c r="D641" s="93"/>
      <c r="E641" s="93"/>
      <c r="F641" s="270" t="s">
        <v>37</v>
      </c>
      <c r="G641" s="270"/>
      <c r="H641" s="270"/>
      <c r="I641" s="104">
        <v>10</v>
      </c>
      <c r="J641" s="270"/>
      <c r="K641" s="155">
        <f t="shared" si="61"/>
        <v>10</v>
      </c>
      <c r="L641" s="270"/>
      <c r="M641" s="270"/>
      <c r="N641" s="270"/>
      <c r="O641" s="270"/>
      <c r="P641" s="153">
        <f t="shared" si="60"/>
        <v>0</v>
      </c>
      <c r="Q641" s="154">
        <f t="shared" si="62"/>
        <v>10</v>
      </c>
      <c r="R641" s="270">
        <v>2.5</v>
      </c>
      <c r="S641" s="45">
        <f t="shared" si="56"/>
        <v>25</v>
      </c>
      <c r="T641" s="910"/>
      <c r="U641" s="49">
        <f t="shared" si="58"/>
        <v>0</v>
      </c>
      <c r="V641" s="913"/>
      <c r="W641" s="151">
        <f t="shared" si="59"/>
        <v>25</v>
      </c>
      <c r="X641" s="908"/>
    </row>
    <row r="642" spans="1:24" x14ac:dyDescent="0.25">
      <c r="A642" s="871"/>
      <c r="B642" s="872"/>
      <c r="C642" s="93" t="s">
        <v>399</v>
      </c>
      <c r="D642" s="93"/>
      <c r="E642" s="93"/>
      <c r="F642" s="270" t="s">
        <v>37</v>
      </c>
      <c r="G642" s="270"/>
      <c r="H642" s="270"/>
      <c r="I642" s="104">
        <v>10</v>
      </c>
      <c r="J642" s="270"/>
      <c r="K642" s="155">
        <f t="shared" si="61"/>
        <v>10</v>
      </c>
      <c r="L642" s="270"/>
      <c r="M642" s="270"/>
      <c r="N642" s="270"/>
      <c r="O642" s="270"/>
      <c r="P642" s="153">
        <f t="shared" si="60"/>
        <v>0</v>
      </c>
      <c r="Q642" s="154">
        <f t="shared" si="62"/>
        <v>10</v>
      </c>
      <c r="R642" s="270">
        <v>2.5</v>
      </c>
      <c r="S642" s="45">
        <f t="shared" si="56"/>
        <v>25</v>
      </c>
      <c r="T642" s="910"/>
      <c r="U642" s="49">
        <f t="shared" si="58"/>
        <v>0</v>
      </c>
      <c r="V642" s="913"/>
      <c r="W642" s="151">
        <f t="shared" si="59"/>
        <v>25</v>
      </c>
      <c r="X642" s="908"/>
    </row>
    <row r="643" spans="1:24" x14ac:dyDescent="0.25">
      <c r="A643" s="871"/>
      <c r="B643" s="872"/>
      <c r="C643" s="93" t="s">
        <v>400</v>
      </c>
      <c r="D643" s="93"/>
      <c r="E643" s="93"/>
      <c r="F643" s="270" t="s">
        <v>37</v>
      </c>
      <c r="G643" s="270"/>
      <c r="H643" s="270"/>
      <c r="I643" s="104">
        <v>10</v>
      </c>
      <c r="J643" s="270"/>
      <c r="K643" s="155">
        <f t="shared" si="61"/>
        <v>10</v>
      </c>
      <c r="L643" s="270"/>
      <c r="M643" s="270"/>
      <c r="N643" s="270"/>
      <c r="O643" s="270"/>
      <c r="P643" s="153">
        <f t="shared" si="60"/>
        <v>0</v>
      </c>
      <c r="Q643" s="154">
        <f t="shared" si="62"/>
        <v>10</v>
      </c>
      <c r="R643" s="270">
        <v>2.5</v>
      </c>
      <c r="S643" s="45">
        <f t="shared" si="56"/>
        <v>25</v>
      </c>
      <c r="T643" s="910"/>
      <c r="U643" s="49">
        <f t="shared" si="58"/>
        <v>0</v>
      </c>
      <c r="V643" s="913"/>
      <c r="W643" s="151">
        <f t="shared" si="59"/>
        <v>25</v>
      </c>
      <c r="X643" s="908"/>
    </row>
    <row r="644" spans="1:24" x14ac:dyDescent="0.25">
      <c r="A644" s="871"/>
      <c r="B644" s="872"/>
      <c r="C644" s="93" t="s">
        <v>401</v>
      </c>
      <c r="D644" s="93"/>
      <c r="E644" s="93"/>
      <c r="F644" s="270" t="s">
        <v>37</v>
      </c>
      <c r="G644" s="270"/>
      <c r="H644" s="270"/>
      <c r="I644" s="104">
        <v>10</v>
      </c>
      <c r="J644" s="270"/>
      <c r="K644" s="155">
        <f t="shared" si="61"/>
        <v>10</v>
      </c>
      <c r="L644" s="270"/>
      <c r="M644" s="270"/>
      <c r="N644" s="270"/>
      <c r="O644" s="270"/>
      <c r="P644" s="153">
        <f t="shared" si="60"/>
        <v>0</v>
      </c>
      <c r="Q644" s="154">
        <f t="shared" si="62"/>
        <v>10</v>
      </c>
      <c r="R644" s="270">
        <v>2.5</v>
      </c>
      <c r="S644" s="45">
        <f t="shared" si="56"/>
        <v>25</v>
      </c>
      <c r="T644" s="910"/>
      <c r="U644" s="49">
        <f t="shared" si="58"/>
        <v>0</v>
      </c>
      <c r="V644" s="913"/>
      <c r="W644" s="151">
        <f t="shared" si="59"/>
        <v>25</v>
      </c>
      <c r="X644" s="908"/>
    </row>
    <row r="645" spans="1:24" x14ac:dyDescent="0.25">
      <c r="A645" s="871"/>
      <c r="B645" s="872"/>
      <c r="C645" s="93" t="s">
        <v>402</v>
      </c>
      <c r="D645" s="93"/>
      <c r="E645" s="93"/>
      <c r="F645" s="270" t="s">
        <v>37</v>
      </c>
      <c r="G645" s="270"/>
      <c r="H645" s="270"/>
      <c r="I645" s="104">
        <v>10</v>
      </c>
      <c r="J645" s="270"/>
      <c r="K645" s="155">
        <f t="shared" si="61"/>
        <v>10</v>
      </c>
      <c r="L645" s="270"/>
      <c r="M645" s="270"/>
      <c r="N645" s="270"/>
      <c r="O645" s="270"/>
      <c r="P645" s="153">
        <f t="shared" si="60"/>
        <v>0</v>
      </c>
      <c r="Q645" s="154">
        <f t="shared" si="62"/>
        <v>10</v>
      </c>
      <c r="R645" s="270">
        <v>2.5</v>
      </c>
      <c r="S645" s="45">
        <f t="shared" si="56"/>
        <v>25</v>
      </c>
      <c r="T645" s="910"/>
      <c r="U645" s="49">
        <f t="shared" si="58"/>
        <v>0</v>
      </c>
      <c r="V645" s="913"/>
      <c r="W645" s="151">
        <f t="shared" si="59"/>
        <v>25</v>
      </c>
      <c r="X645" s="908"/>
    </row>
    <row r="646" spans="1:24" x14ac:dyDescent="0.25">
      <c r="A646" s="871"/>
      <c r="B646" s="872"/>
      <c r="C646" s="93" t="s">
        <v>403</v>
      </c>
      <c r="D646" s="93"/>
      <c r="E646" s="93"/>
      <c r="F646" s="270" t="s">
        <v>37</v>
      </c>
      <c r="G646" s="270"/>
      <c r="H646" s="270"/>
      <c r="I646" s="104">
        <v>10</v>
      </c>
      <c r="J646" s="270"/>
      <c r="K646" s="155">
        <f t="shared" si="61"/>
        <v>10</v>
      </c>
      <c r="L646" s="270"/>
      <c r="M646" s="270"/>
      <c r="N646" s="270"/>
      <c r="O646" s="270"/>
      <c r="P646" s="153">
        <f t="shared" si="60"/>
        <v>0</v>
      </c>
      <c r="Q646" s="154">
        <f t="shared" si="62"/>
        <v>10</v>
      </c>
      <c r="R646" s="270">
        <v>2.5</v>
      </c>
      <c r="S646" s="45">
        <f t="shared" si="56"/>
        <v>25</v>
      </c>
      <c r="T646" s="910"/>
      <c r="U646" s="49">
        <f t="shared" si="58"/>
        <v>0</v>
      </c>
      <c r="V646" s="913"/>
      <c r="W646" s="151">
        <f t="shared" si="59"/>
        <v>25</v>
      </c>
      <c r="X646" s="908"/>
    </row>
    <row r="647" spans="1:24" x14ac:dyDescent="0.25">
      <c r="A647" s="871"/>
      <c r="B647" s="872"/>
      <c r="C647" s="93" t="s">
        <v>404</v>
      </c>
      <c r="D647" s="93"/>
      <c r="E647" s="93"/>
      <c r="F647" s="270" t="s">
        <v>37</v>
      </c>
      <c r="G647" s="270"/>
      <c r="H647" s="270"/>
      <c r="I647" s="104">
        <v>10</v>
      </c>
      <c r="J647" s="270"/>
      <c r="K647" s="155">
        <f t="shared" si="61"/>
        <v>10</v>
      </c>
      <c r="L647" s="270"/>
      <c r="M647" s="270"/>
      <c r="N647" s="270"/>
      <c r="O647" s="270"/>
      <c r="P647" s="153">
        <f t="shared" si="60"/>
        <v>0</v>
      </c>
      <c r="Q647" s="154">
        <f t="shared" si="62"/>
        <v>10</v>
      </c>
      <c r="R647" s="270">
        <v>2.5</v>
      </c>
      <c r="S647" s="45">
        <f t="shared" si="56"/>
        <v>25</v>
      </c>
      <c r="T647" s="910"/>
      <c r="U647" s="49">
        <f t="shared" si="58"/>
        <v>0</v>
      </c>
      <c r="V647" s="913"/>
      <c r="W647" s="151">
        <f t="shared" si="59"/>
        <v>25</v>
      </c>
      <c r="X647" s="908"/>
    </row>
    <row r="648" spans="1:24" x14ac:dyDescent="0.25">
      <c r="A648" s="871"/>
      <c r="B648" s="872"/>
      <c r="C648" s="93" t="s">
        <v>405</v>
      </c>
      <c r="D648" s="93"/>
      <c r="E648" s="93"/>
      <c r="F648" s="270" t="s">
        <v>37</v>
      </c>
      <c r="G648" s="270"/>
      <c r="H648" s="270"/>
      <c r="I648" s="104">
        <v>10</v>
      </c>
      <c r="J648" s="270"/>
      <c r="K648" s="155">
        <f t="shared" si="61"/>
        <v>10</v>
      </c>
      <c r="L648" s="270"/>
      <c r="M648" s="270"/>
      <c r="N648" s="270"/>
      <c r="O648" s="270"/>
      <c r="P648" s="153">
        <f t="shared" si="60"/>
        <v>0</v>
      </c>
      <c r="Q648" s="154">
        <f t="shared" si="62"/>
        <v>10</v>
      </c>
      <c r="R648" s="270">
        <v>2.5</v>
      </c>
      <c r="S648" s="45">
        <f t="shared" ref="S648:S712" si="63">R648*K648</f>
        <v>25</v>
      </c>
      <c r="T648" s="910"/>
      <c r="U648" s="49">
        <f t="shared" si="58"/>
        <v>0</v>
      </c>
      <c r="V648" s="913"/>
      <c r="W648" s="151">
        <f t="shared" si="59"/>
        <v>25</v>
      </c>
      <c r="X648" s="908"/>
    </row>
    <row r="649" spans="1:24" x14ac:dyDescent="0.25">
      <c r="A649" s="871"/>
      <c r="B649" s="872"/>
      <c r="C649" s="93" t="s">
        <v>406</v>
      </c>
      <c r="D649" s="93"/>
      <c r="E649" s="93"/>
      <c r="F649" s="270" t="s">
        <v>37</v>
      </c>
      <c r="G649" s="270"/>
      <c r="H649" s="270"/>
      <c r="I649" s="104">
        <v>10</v>
      </c>
      <c r="J649" s="270"/>
      <c r="K649" s="155">
        <f t="shared" si="61"/>
        <v>10</v>
      </c>
      <c r="L649" s="270"/>
      <c r="M649" s="270"/>
      <c r="N649" s="270"/>
      <c r="O649" s="270"/>
      <c r="P649" s="153">
        <f t="shared" si="60"/>
        <v>0</v>
      </c>
      <c r="Q649" s="154">
        <f t="shared" si="62"/>
        <v>10</v>
      </c>
      <c r="R649" s="270">
        <v>2.5</v>
      </c>
      <c r="S649" s="45">
        <f t="shared" si="63"/>
        <v>25</v>
      </c>
      <c r="T649" s="910"/>
      <c r="U649" s="49">
        <f t="shared" si="58"/>
        <v>0</v>
      </c>
      <c r="V649" s="913"/>
      <c r="W649" s="151">
        <f t="shared" si="59"/>
        <v>25</v>
      </c>
      <c r="X649" s="908"/>
    </row>
    <row r="650" spans="1:24" x14ac:dyDescent="0.25">
      <c r="A650" s="871"/>
      <c r="B650" s="872"/>
      <c r="C650" s="93" t="s">
        <v>407</v>
      </c>
      <c r="D650" s="93"/>
      <c r="E650" s="93"/>
      <c r="F650" s="270" t="s">
        <v>37</v>
      </c>
      <c r="G650" s="270"/>
      <c r="H650" s="270"/>
      <c r="I650" s="104">
        <v>10</v>
      </c>
      <c r="J650" s="270"/>
      <c r="K650" s="155">
        <f t="shared" si="61"/>
        <v>10</v>
      </c>
      <c r="L650" s="270"/>
      <c r="M650" s="270"/>
      <c r="N650" s="270"/>
      <c r="O650" s="270"/>
      <c r="P650" s="153">
        <f t="shared" si="60"/>
        <v>0</v>
      </c>
      <c r="Q650" s="154">
        <f t="shared" si="62"/>
        <v>10</v>
      </c>
      <c r="R650" s="270">
        <v>2.5</v>
      </c>
      <c r="S650" s="45">
        <f t="shared" si="63"/>
        <v>25</v>
      </c>
      <c r="T650" s="910"/>
      <c r="U650" s="49">
        <f t="shared" si="58"/>
        <v>0</v>
      </c>
      <c r="V650" s="913"/>
      <c r="W650" s="151">
        <f t="shared" si="59"/>
        <v>25</v>
      </c>
      <c r="X650" s="908"/>
    </row>
    <row r="651" spans="1:24" x14ac:dyDescent="0.25">
      <c r="A651" s="871"/>
      <c r="B651" s="872"/>
      <c r="C651" s="93" t="s">
        <v>408</v>
      </c>
      <c r="D651" s="93"/>
      <c r="E651" s="93"/>
      <c r="F651" s="270" t="s">
        <v>37</v>
      </c>
      <c r="G651" s="270"/>
      <c r="H651" s="270"/>
      <c r="I651" s="104">
        <v>10</v>
      </c>
      <c r="J651" s="270"/>
      <c r="K651" s="155">
        <f t="shared" si="61"/>
        <v>10</v>
      </c>
      <c r="L651" s="270"/>
      <c r="M651" s="270"/>
      <c r="N651" s="270"/>
      <c r="O651" s="270"/>
      <c r="P651" s="153">
        <f t="shared" si="60"/>
        <v>0</v>
      </c>
      <c r="Q651" s="154">
        <f t="shared" si="62"/>
        <v>10</v>
      </c>
      <c r="R651" s="270">
        <v>2.5</v>
      </c>
      <c r="S651" s="45">
        <f t="shared" si="63"/>
        <v>25</v>
      </c>
      <c r="T651" s="910"/>
      <c r="U651" s="49">
        <f t="shared" si="58"/>
        <v>0</v>
      </c>
      <c r="V651" s="913"/>
      <c r="W651" s="151">
        <f t="shared" si="59"/>
        <v>25</v>
      </c>
      <c r="X651" s="908"/>
    </row>
    <row r="652" spans="1:24" x14ac:dyDescent="0.25">
      <c r="A652" s="871"/>
      <c r="B652" s="872"/>
      <c r="C652" s="93" t="s">
        <v>409</v>
      </c>
      <c r="D652" s="93"/>
      <c r="E652" s="93"/>
      <c r="F652" s="270" t="s">
        <v>37</v>
      </c>
      <c r="G652" s="270"/>
      <c r="H652" s="270"/>
      <c r="I652" s="104">
        <v>10</v>
      </c>
      <c r="J652" s="270"/>
      <c r="K652" s="155">
        <f t="shared" si="61"/>
        <v>10</v>
      </c>
      <c r="L652" s="270"/>
      <c r="M652" s="270"/>
      <c r="N652" s="270"/>
      <c r="O652" s="270"/>
      <c r="P652" s="153">
        <f t="shared" si="60"/>
        <v>0</v>
      </c>
      <c r="Q652" s="154">
        <f t="shared" si="62"/>
        <v>10</v>
      </c>
      <c r="R652" s="270">
        <v>2.5</v>
      </c>
      <c r="S652" s="45">
        <f t="shared" si="63"/>
        <v>25</v>
      </c>
      <c r="T652" s="910"/>
      <c r="U652" s="49">
        <f t="shared" si="58"/>
        <v>0</v>
      </c>
      <c r="V652" s="913"/>
      <c r="W652" s="151">
        <f t="shared" si="59"/>
        <v>25</v>
      </c>
      <c r="X652" s="908"/>
    </row>
    <row r="653" spans="1:24" x14ac:dyDescent="0.25">
      <c r="A653" s="871"/>
      <c r="B653" s="872"/>
      <c r="C653" s="93" t="s">
        <v>410</v>
      </c>
      <c r="D653" s="93"/>
      <c r="E653" s="93"/>
      <c r="F653" s="270" t="s">
        <v>37</v>
      </c>
      <c r="G653" s="270"/>
      <c r="H653" s="270"/>
      <c r="I653" s="104">
        <v>10</v>
      </c>
      <c r="J653" s="270"/>
      <c r="K653" s="155">
        <f t="shared" si="61"/>
        <v>10</v>
      </c>
      <c r="L653" s="270"/>
      <c r="M653" s="270"/>
      <c r="N653" s="270"/>
      <c r="O653" s="270"/>
      <c r="P653" s="153">
        <f t="shared" si="60"/>
        <v>0</v>
      </c>
      <c r="Q653" s="154">
        <f t="shared" si="62"/>
        <v>10</v>
      </c>
      <c r="R653" s="270">
        <v>2.5</v>
      </c>
      <c r="S653" s="45">
        <f t="shared" si="63"/>
        <v>25</v>
      </c>
      <c r="T653" s="910"/>
      <c r="U653" s="49">
        <f t="shared" si="58"/>
        <v>0</v>
      </c>
      <c r="V653" s="913"/>
      <c r="W653" s="151">
        <f t="shared" si="59"/>
        <v>25</v>
      </c>
      <c r="X653" s="908"/>
    </row>
    <row r="654" spans="1:24" x14ac:dyDescent="0.25">
      <c r="A654" s="871"/>
      <c r="B654" s="872"/>
      <c r="C654" s="93" t="s">
        <v>411</v>
      </c>
      <c r="D654" s="93"/>
      <c r="E654" s="93"/>
      <c r="F654" s="270" t="s">
        <v>37</v>
      </c>
      <c r="G654" s="270"/>
      <c r="H654" s="270"/>
      <c r="I654" s="104">
        <v>10</v>
      </c>
      <c r="J654" s="270"/>
      <c r="K654" s="155">
        <f t="shared" si="61"/>
        <v>10</v>
      </c>
      <c r="L654" s="270"/>
      <c r="M654" s="270"/>
      <c r="N654" s="270"/>
      <c r="O654" s="270"/>
      <c r="P654" s="153">
        <f t="shared" si="60"/>
        <v>0</v>
      </c>
      <c r="Q654" s="154">
        <f t="shared" si="62"/>
        <v>10</v>
      </c>
      <c r="R654" s="270">
        <v>2.5</v>
      </c>
      <c r="S654" s="45">
        <f t="shared" si="63"/>
        <v>25</v>
      </c>
      <c r="T654" s="910"/>
      <c r="U654" s="49">
        <f t="shared" si="58"/>
        <v>0</v>
      </c>
      <c r="V654" s="913"/>
      <c r="W654" s="151">
        <f t="shared" si="59"/>
        <v>25</v>
      </c>
      <c r="X654" s="908"/>
    </row>
    <row r="655" spans="1:24" ht="30" x14ac:dyDescent="0.25">
      <c r="A655" s="871"/>
      <c r="B655" s="872"/>
      <c r="C655" s="92" t="s">
        <v>355</v>
      </c>
      <c r="D655" s="157" t="s">
        <v>1999</v>
      </c>
      <c r="E655" s="92" t="s">
        <v>2037</v>
      </c>
      <c r="F655" s="270" t="s">
        <v>37</v>
      </c>
      <c r="G655" s="270"/>
      <c r="H655" s="270"/>
      <c r="I655" s="270"/>
      <c r="J655" s="270"/>
      <c r="K655" s="155">
        <f t="shared" si="61"/>
        <v>0</v>
      </c>
      <c r="L655" s="270"/>
      <c r="M655" s="270"/>
      <c r="N655" s="270"/>
      <c r="O655" s="270"/>
      <c r="P655" s="153">
        <f t="shared" si="60"/>
        <v>0</v>
      </c>
      <c r="Q655" s="154">
        <f t="shared" si="62"/>
        <v>0</v>
      </c>
      <c r="R655" s="270">
        <v>1.3</v>
      </c>
      <c r="S655" s="45">
        <f t="shared" si="63"/>
        <v>0</v>
      </c>
      <c r="T655" s="910"/>
      <c r="U655" s="49">
        <f t="shared" si="58"/>
        <v>0</v>
      </c>
      <c r="V655" s="913"/>
      <c r="W655" s="151">
        <f t="shared" si="59"/>
        <v>0</v>
      </c>
      <c r="X655" s="908"/>
    </row>
    <row r="656" spans="1:24" ht="30" x14ac:dyDescent="0.25">
      <c r="A656" s="871"/>
      <c r="B656" s="872"/>
      <c r="C656" s="92" t="s">
        <v>358</v>
      </c>
      <c r="D656" s="157" t="s">
        <v>1999</v>
      </c>
      <c r="E656" s="92" t="s">
        <v>2037</v>
      </c>
      <c r="F656" s="270" t="s">
        <v>37</v>
      </c>
      <c r="G656" s="119">
        <v>100</v>
      </c>
      <c r="H656" s="270"/>
      <c r="I656" s="270"/>
      <c r="J656" s="270"/>
      <c r="K656" s="155">
        <f t="shared" si="61"/>
        <v>100</v>
      </c>
      <c r="L656" s="270"/>
      <c r="M656" s="270"/>
      <c r="N656" s="270"/>
      <c r="O656" s="270"/>
      <c r="P656" s="153">
        <f t="shared" si="60"/>
        <v>0</v>
      </c>
      <c r="Q656" s="154">
        <f t="shared" si="62"/>
        <v>100</v>
      </c>
      <c r="R656" s="270">
        <v>0.2</v>
      </c>
      <c r="S656" s="45">
        <f t="shared" si="63"/>
        <v>20</v>
      </c>
      <c r="T656" s="910"/>
      <c r="U656" s="49">
        <f t="shared" si="58"/>
        <v>0</v>
      </c>
      <c r="V656" s="913"/>
      <c r="W656" s="151">
        <f t="shared" si="59"/>
        <v>20</v>
      </c>
      <c r="X656" s="908"/>
    </row>
    <row r="657" spans="1:24" x14ac:dyDescent="0.25">
      <c r="A657" s="871"/>
      <c r="B657" s="872"/>
      <c r="C657" s="92" t="s">
        <v>117</v>
      </c>
      <c r="D657" s="92"/>
      <c r="E657" s="92"/>
      <c r="F657" s="270" t="s">
        <v>37</v>
      </c>
      <c r="G657" s="119">
        <v>200</v>
      </c>
      <c r="H657" s="270">
        <v>150</v>
      </c>
      <c r="I657" s="270"/>
      <c r="J657" s="270"/>
      <c r="K657" s="155">
        <f t="shared" si="61"/>
        <v>350</v>
      </c>
      <c r="L657" s="270"/>
      <c r="M657" s="270">
        <v>600</v>
      </c>
      <c r="N657" s="270"/>
      <c r="O657" s="270"/>
      <c r="P657" s="153">
        <f t="shared" si="60"/>
        <v>600</v>
      </c>
      <c r="Q657" s="154">
        <f t="shared" si="62"/>
        <v>950</v>
      </c>
      <c r="R657" s="270">
        <v>0.1</v>
      </c>
      <c r="S657" s="45">
        <f t="shared" si="63"/>
        <v>35</v>
      </c>
      <c r="T657" s="910"/>
      <c r="U657" s="49">
        <f t="shared" ref="U657:U720" si="64">R657*P657</f>
        <v>60</v>
      </c>
      <c r="V657" s="913"/>
      <c r="W657" s="151">
        <f t="shared" si="59"/>
        <v>95</v>
      </c>
      <c r="X657" s="908"/>
    </row>
    <row r="658" spans="1:24" x14ac:dyDescent="0.25">
      <c r="A658" s="871"/>
      <c r="B658" s="872"/>
      <c r="C658" s="92" t="s">
        <v>387</v>
      </c>
      <c r="D658" s="92"/>
      <c r="E658" s="92"/>
      <c r="F658" s="270" t="s">
        <v>37</v>
      </c>
      <c r="G658" s="270"/>
      <c r="H658" s="270"/>
      <c r="I658" s="270"/>
      <c r="J658" s="270"/>
      <c r="K658" s="155">
        <f t="shared" si="61"/>
        <v>0</v>
      </c>
      <c r="L658" s="270"/>
      <c r="M658" s="270"/>
      <c r="N658" s="270"/>
      <c r="O658" s="270"/>
      <c r="P658" s="153">
        <f t="shared" si="60"/>
        <v>0</v>
      </c>
      <c r="Q658" s="154">
        <f t="shared" si="62"/>
        <v>0</v>
      </c>
      <c r="R658" s="270">
        <v>0.72</v>
      </c>
      <c r="S658" s="45">
        <f t="shared" si="63"/>
        <v>0</v>
      </c>
      <c r="T658" s="910"/>
      <c r="U658" s="49">
        <f t="shared" si="64"/>
        <v>0</v>
      </c>
      <c r="V658" s="913"/>
      <c r="W658" s="151">
        <f t="shared" si="59"/>
        <v>0</v>
      </c>
      <c r="X658" s="908"/>
    </row>
    <row r="659" spans="1:24" x14ac:dyDescent="0.25">
      <c r="A659" s="871"/>
      <c r="B659" s="872"/>
      <c r="C659" s="92" t="s">
        <v>389</v>
      </c>
      <c r="D659" s="92"/>
      <c r="E659" s="92"/>
      <c r="F659" s="270" t="s">
        <v>37</v>
      </c>
      <c r="G659" s="270"/>
      <c r="H659" s="270"/>
      <c r="I659" s="270"/>
      <c r="J659" s="270"/>
      <c r="K659" s="155">
        <f t="shared" si="61"/>
        <v>0</v>
      </c>
      <c r="L659" s="270"/>
      <c r="M659" s="270"/>
      <c r="N659" s="270"/>
      <c r="O659" s="270"/>
      <c r="P659" s="153">
        <f t="shared" si="60"/>
        <v>0</v>
      </c>
      <c r="Q659" s="154">
        <f t="shared" si="62"/>
        <v>0</v>
      </c>
      <c r="R659" s="270">
        <v>1.6</v>
      </c>
      <c r="S659" s="45">
        <f t="shared" si="63"/>
        <v>0</v>
      </c>
      <c r="T659" s="910"/>
      <c r="U659" s="49">
        <f t="shared" si="64"/>
        <v>0</v>
      </c>
      <c r="V659" s="913"/>
      <c r="W659" s="151">
        <f t="shared" ref="W659:W722" si="65">S659+U659</f>
        <v>0</v>
      </c>
      <c r="X659" s="908"/>
    </row>
    <row r="660" spans="1:24" ht="30" x14ac:dyDescent="0.25">
      <c r="A660" s="871"/>
      <c r="B660" s="872"/>
      <c r="C660" s="92" t="s">
        <v>381</v>
      </c>
      <c r="D660" s="157" t="s">
        <v>1999</v>
      </c>
      <c r="E660" s="92" t="s">
        <v>2037</v>
      </c>
      <c r="F660" s="270" t="s">
        <v>37</v>
      </c>
      <c r="G660" s="270"/>
      <c r="H660" s="270"/>
      <c r="I660" s="270"/>
      <c r="J660" s="270"/>
      <c r="K660" s="155">
        <f t="shared" si="61"/>
        <v>0</v>
      </c>
      <c r="L660" s="270"/>
      <c r="M660" s="270"/>
      <c r="N660" s="270"/>
      <c r="O660" s="270"/>
      <c r="P660" s="153">
        <f t="shared" si="60"/>
        <v>0</v>
      </c>
      <c r="Q660" s="154">
        <f t="shared" si="62"/>
        <v>0</v>
      </c>
      <c r="R660" s="270">
        <v>3.45</v>
      </c>
      <c r="S660" s="45">
        <f t="shared" si="63"/>
        <v>0</v>
      </c>
      <c r="T660" s="910"/>
      <c r="U660" s="49">
        <f t="shared" si="64"/>
        <v>0</v>
      </c>
      <c r="V660" s="913"/>
      <c r="W660" s="151">
        <f t="shared" si="65"/>
        <v>0</v>
      </c>
      <c r="X660" s="908"/>
    </row>
    <row r="661" spans="1:24" x14ac:dyDescent="0.25">
      <c r="A661" s="871"/>
      <c r="B661" s="872"/>
      <c r="C661" s="93" t="s">
        <v>412</v>
      </c>
      <c r="D661" s="93"/>
      <c r="E661" s="93"/>
      <c r="F661" s="270" t="s">
        <v>37</v>
      </c>
      <c r="G661" s="270"/>
      <c r="H661" s="270"/>
      <c r="I661" s="104">
        <v>2</v>
      </c>
      <c r="J661" s="270"/>
      <c r="K661" s="155">
        <f t="shared" si="61"/>
        <v>2</v>
      </c>
      <c r="L661" s="270"/>
      <c r="M661" s="270"/>
      <c r="N661" s="270"/>
      <c r="O661" s="270"/>
      <c r="P661" s="153">
        <f t="shared" si="60"/>
        <v>0</v>
      </c>
      <c r="Q661" s="154">
        <f t="shared" si="62"/>
        <v>2</v>
      </c>
      <c r="R661" s="270">
        <v>2.5</v>
      </c>
      <c r="S661" s="45">
        <f t="shared" si="63"/>
        <v>5</v>
      </c>
      <c r="T661" s="910"/>
      <c r="U661" s="49">
        <f t="shared" si="64"/>
        <v>0</v>
      </c>
      <c r="V661" s="913"/>
      <c r="W661" s="151">
        <f t="shared" si="65"/>
        <v>5</v>
      </c>
      <c r="X661" s="908"/>
    </row>
    <row r="662" spans="1:24" x14ac:dyDescent="0.25">
      <c r="A662" s="871"/>
      <c r="B662" s="872"/>
      <c r="C662" s="93" t="s">
        <v>413</v>
      </c>
      <c r="D662" s="93"/>
      <c r="E662" s="93"/>
      <c r="F662" s="270" t="s">
        <v>37</v>
      </c>
      <c r="G662" s="270"/>
      <c r="H662" s="270"/>
      <c r="I662" s="104">
        <v>10</v>
      </c>
      <c r="J662" s="270"/>
      <c r="K662" s="155">
        <f t="shared" si="61"/>
        <v>10</v>
      </c>
      <c r="L662" s="270"/>
      <c r="M662" s="270"/>
      <c r="N662" s="270"/>
      <c r="O662" s="270"/>
      <c r="P662" s="153">
        <f t="shared" si="60"/>
        <v>0</v>
      </c>
      <c r="Q662" s="154">
        <f t="shared" si="62"/>
        <v>10</v>
      </c>
      <c r="R662" s="270">
        <v>2.5</v>
      </c>
      <c r="S662" s="45">
        <f t="shared" si="63"/>
        <v>25</v>
      </c>
      <c r="T662" s="911"/>
      <c r="U662" s="49">
        <f t="shared" si="64"/>
        <v>0</v>
      </c>
      <c r="V662" s="914"/>
      <c r="W662" s="151">
        <f t="shared" si="65"/>
        <v>25</v>
      </c>
      <c r="X662" s="908"/>
    </row>
    <row r="663" spans="1:24" ht="30" x14ac:dyDescent="0.25">
      <c r="A663" s="871">
        <v>38</v>
      </c>
      <c r="B663" s="872" t="s">
        <v>1624</v>
      </c>
      <c r="C663" s="93" t="s">
        <v>431</v>
      </c>
      <c r="D663" s="93"/>
      <c r="E663" s="93"/>
      <c r="F663" s="270" t="s">
        <v>37</v>
      </c>
      <c r="G663" s="270"/>
      <c r="H663" s="270"/>
      <c r="I663" s="126">
        <v>20</v>
      </c>
      <c r="J663" s="270"/>
      <c r="K663" s="155">
        <f t="shared" si="61"/>
        <v>20</v>
      </c>
      <c r="L663" s="270"/>
      <c r="M663" s="270"/>
      <c r="N663" s="270"/>
      <c r="O663" s="270"/>
      <c r="P663" s="153">
        <f t="shared" si="60"/>
        <v>0</v>
      </c>
      <c r="Q663" s="154">
        <f>K663+P663</f>
        <v>20</v>
      </c>
      <c r="R663" s="270">
        <v>4.68</v>
      </c>
      <c r="S663" s="45">
        <f t="shared" si="63"/>
        <v>93.6</v>
      </c>
      <c r="T663" s="909">
        <f>SUM(S663:S672)</f>
        <v>4950.0599999999995</v>
      </c>
      <c r="U663" s="49">
        <f t="shared" si="64"/>
        <v>0</v>
      </c>
      <c r="V663" s="912">
        <f>SUM(U663:U672)</f>
        <v>1201.5999999999999</v>
      </c>
      <c r="W663" s="151">
        <f t="shared" si="65"/>
        <v>93.6</v>
      </c>
      <c r="X663" s="908">
        <f>SUM(W663:W672)</f>
        <v>6151.66</v>
      </c>
    </row>
    <row r="664" spans="1:24" ht="30" x14ac:dyDescent="0.25">
      <c r="A664" s="871"/>
      <c r="B664" s="872"/>
      <c r="C664" s="93" t="s">
        <v>432</v>
      </c>
      <c r="D664" s="93"/>
      <c r="E664" s="93"/>
      <c r="F664" s="270" t="s">
        <v>37</v>
      </c>
      <c r="G664" s="270"/>
      <c r="H664" s="270"/>
      <c r="I664" s="126">
        <v>20</v>
      </c>
      <c r="J664" s="270"/>
      <c r="K664" s="155">
        <f t="shared" si="61"/>
        <v>20</v>
      </c>
      <c r="L664" s="270"/>
      <c r="M664" s="270"/>
      <c r="N664" s="270"/>
      <c r="O664" s="270"/>
      <c r="P664" s="153">
        <f t="shared" ref="P664:P683" si="66">L664+M664+N664+O664</f>
        <v>0</v>
      </c>
      <c r="Q664" s="154">
        <f t="shared" ref="Q664:Q727" si="67">K664+P664</f>
        <v>20</v>
      </c>
      <c r="R664" s="270">
        <v>4.4800000000000004</v>
      </c>
      <c r="S664" s="45">
        <f t="shared" si="63"/>
        <v>89.600000000000009</v>
      </c>
      <c r="T664" s="910"/>
      <c r="U664" s="49">
        <f t="shared" si="64"/>
        <v>0</v>
      </c>
      <c r="V664" s="913"/>
      <c r="W664" s="151">
        <f t="shared" si="65"/>
        <v>89.600000000000009</v>
      </c>
      <c r="X664" s="908"/>
    </row>
    <row r="665" spans="1:24" ht="30" x14ac:dyDescent="0.25">
      <c r="A665" s="871"/>
      <c r="B665" s="872"/>
      <c r="C665" s="93" t="s">
        <v>433</v>
      </c>
      <c r="D665" s="93"/>
      <c r="E665" s="93"/>
      <c r="F665" s="270" t="s">
        <v>37</v>
      </c>
      <c r="G665" s="270"/>
      <c r="H665" s="270"/>
      <c r="I665" s="126">
        <v>90</v>
      </c>
      <c r="J665" s="270"/>
      <c r="K665" s="155">
        <f t="shared" ref="K665:K683" si="68">G665+H665+I665+J665</f>
        <v>90</v>
      </c>
      <c r="L665" s="270"/>
      <c r="M665" s="270"/>
      <c r="N665" s="270"/>
      <c r="O665" s="270"/>
      <c r="P665" s="153">
        <f t="shared" si="66"/>
        <v>0</v>
      </c>
      <c r="Q665" s="154">
        <f t="shared" si="67"/>
        <v>90</v>
      </c>
      <c r="R665" s="270">
        <v>9.33</v>
      </c>
      <c r="S665" s="45">
        <f t="shared" si="63"/>
        <v>839.7</v>
      </c>
      <c r="T665" s="910"/>
      <c r="U665" s="49">
        <f t="shared" si="64"/>
        <v>0</v>
      </c>
      <c r="V665" s="913"/>
      <c r="W665" s="151">
        <f t="shared" si="65"/>
        <v>839.7</v>
      </c>
      <c r="X665" s="908"/>
    </row>
    <row r="666" spans="1:24" ht="30" x14ac:dyDescent="0.25">
      <c r="A666" s="871"/>
      <c r="B666" s="872"/>
      <c r="C666" s="93" t="s">
        <v>434</v>
      </c>
      <c r="D666" s="93"/>
      <c r="E666" s="93"/>
      <c r="F666" s="270" t="s">
        <v>37</v>
      </c>
      <c r="G666" s="270"/>
      <c r="H666" s="270"/>
      <c r="I666" s="126">
        <v>90</v>
      </c>
      <c r="J666" s="270"/>
      <c r="K666" s="155">
        <f t="shared" si="68"/>
        <v>90</v>
      </c>
      <c r="L666" s="270"/>
      <c r="M666" s="270"/>
      <c r="N666" s="270"/>
      <c r="O666" s="270"/>
      <c r="P666" s="153">
        <f t="shared" si="66"/>
        <v>0</v>
      </c>
      <c r="Q666" s="154">
        <f t="shared" si="67"/>
        <v>90</v>
      </c>
      <c r="R666" s="270">
        <v>6.12</v>
      </c>
      <c r="S666" s="45">
        <f t="shared" si="63"/>
        <v>550.79999999999995</v>
      </c>
      <c r="T666" s="910"/>
      <c r="U666" s="49">
        <f t="shared" si="64"/>
        <v>0</v>
      </c>
      <c r="V666" s="913"/>
      <c r="W666" s="151">
        <f t="shared" si="65"/>
        <v>550.79999999999995</v>
      </c>
      <c r="X666" s="908"/>
    </row>
    <row r="667" spans="1:24" x14ac:dyDescent="0.25">
      <c r="A667" s="871"/>
      <c r="B667" s="872"/>
      <c r="C667" s="93" t="s">
        <v>808</v>
      </c>
      <c r="D667" s="93"/>
      <c r="E667" s="93"/>
      <c r="F667" s="270" t="s">
        <v>37</v>
      </c>
      <c r="G667" s="270"/>
      <c r="H667" s="270"/>
      <c r="I667" s="126">
        <v>2</v>
      </c>
      <c r="J667" s="270"/>
      <c r="K667" s="155">
        <f t="shared" si="68"/>
        <v>2</v>
      </c>
      <c r="L667" s="270"/>
      <c r="M667" s="270"/>
      <c r="N667" s="270"/>
      <c r="O667" s="270"/>
      <c r="P667" s="153">
        <f t="shared" si="66"/>
        <v>0</v>
      </c>
      <c r="Q667" s="154">
        <f t="shared" si="67"/>
        <v>2</v>
      </c>
      <c r="R667" s="270">
        <v>600</v>
      </c>
      <c r="S667" s="45">
        <f t="shared" si="63"/>
        <v>1200</v>
      </c>
      <c r="T667" s="910"/>
      <c r="U667" s="49">
        <f t="shared" si="64"/>
        <v>0</v>
      </c>
      <c r="V667" s="913"/>
      <c r="W667" s="151">
        <f t="shared" si="65"/>
        <v>1200</v>
      </c>
      <c r="X667" s="908"/>
    </row>
    <row r="668" spans="1:24" x14ac:dyDescent="0.25">
      <c r="A668" s="871"/>
      <c r="B668" s="872"/>
      <c r="C668" s="93" t="s">
        <v>809</v>
      </c>
      <c r="D668" s="93"/>
      <c r="E668" s="93"/>
      <c r="F668" s="270" t="s">
        <v>37</v>
      </c>
      <c r="G668" s="270"/>
      <c r="H668" s="270"/>
      <c r="I668" s="126">
        <v>2</v>
      </c>
      <c r="J668" s="270"/>
      <c r="K668" s="155">
        <f t="shared" si="68"/>
        <v>2</v>
      </c>
      <c r="L668" s="270"/>
      <c r="M668" s="270"/>
      <c r="N668" s="270"/>
      <c r="O668" s="270"/>
      <c r="P668" s="153">
        <f t="shared" si="66"/>
        <v>0</v>
      </c>
      <c r="Q668" s="154">
        <f t="shared" si="67"/>
        <v>2</v>
      </c>
      <c r="R668" s="270">
        <v>600</v>
      </c>
      <c r="S668" s="45">
        <f t="shared" si="63"/>
        <v>1200</v>
      </c>
      <c r="T668" s="910"/>
      <c r="U668" s="49">
        <f t="shared" si="64"/>
        <v>0</v>
      </c>
      <c r="V668" s="913"/>
      <c r="W668" s="151">
        <f t="shared" si="65"/>
        <v>1200</v>
      </c>
      <c r="X668" s="908"/>
    </row>
    <row r="669" spans="1:24" x14ac:dyDescent="0.25">
      <c r="A669" s="871"/>
      <c r="B669" s="872"/>
      <c r="C669" s="93" t="s">
        <v>862</v>
      </c>
      <c r="D669" s="93"/>
      <c r="E669" s="93"/>
      <c r="F669" s="270" t="s">
        <v>37</v>
      </c>
      <c r="G669" s="270"/>
      <c r="H669" s="270"/>
      <c r="I669" s="126">
        <v>0</v>
      </c>
      <c r="J669" s="270"/>
      <c r="K669" s="155">
        <f t="shared" si="68"/>
        <v>0</v>
      </c>
      <c r="L669" s="270"/>
      <c r="M669" s="270"/>
      <c r="N669" s="270"/>
      <c r="O669" s="270"/>
      <c r="P669" s="153">
        <f t="shared" si="66"/>
        <v>0</v>
      </c>
      <c r="Q669" s="154">
        <f t="shared" si="67"/>
        <v>0</v>
      </c>
      <c r="R669" s="270">
        <v>400</v>
      </c>
      <c r="S669" s="45">
        <f t="shared" si="63"/>
        <v>0</v>
      </c>
      <c r="T669" s="910"/>
      <c r="U669" s="49">
        <f t="shared" si="64"/>
        <v>0</v>
      </c>
      <c r="V669" s="913"/>
      <c r="W669" s="151">
        <f t="shared" si="65"/>
        <v>0</v>
      </c>
      <c r="X669" s="908"/>
    </row>
    <row r="670" spans="1:24" ht="45" x14ac:dyDescent="0.25">
      <c r="A670" s="871"/>
      <c r="B670" s="872"/>
      <c r="C670" s="93" t="s">
        <v>435</v>
      </c>
      <c r="D670" s="93"/>
      <c r="E670" s="93"/>
      <c r="F670" s="270" t="s">
        <v>37</v>
      </c>
      <c r="G670" s="270"/>
      <c r="H670" s="270"/>
      <c r="I670" s="126">
        <v>60</v>
      </c>
      <c r="J670" s="270"/>
      <c r="K670" s="155">
        <f t="shared" si="68"/>
        <v>60</v>
      </c>
      <c r="L670" s="270"/>
      <c r="M670" s="270"/>
      <c r="N670" s="270"/>
      <c r="O670" s="270"/>
      <c r="P670" s="153">
        <f t="shared" si="66"/>
        <v>0</v>
      </c>
      <c r="Q670" s="154">
        <f t="shared" si="67"/>
        <v>60</v>
      </c>
      <c r="R670" s="270">
        <v>8.01</v>
      </c>
      <c r="S670" s="45">
        <f t="shared" si="63"/>
        <v>480.59999999999997</v>
      </c>
      <c r="T670" s="910"/>
      <c r="U670" s="49">
        <f t="shared" si="64"/>
        <v>0</v>
      </c>
      <c r="V670" s="913"/>
      <c r="W670" s="151">
        <f t="shared" si="65"/>
        <v>480.59999999999997</v>
      </c>
      <c r="X670" s="908"/>
    </row>
    <row r="671" spans="1:24" x14ac:dyDescent="0.25">
      <c r="A671" s="871"/>
      <c r="B671" s="872"/>
      <c r="C671" s="93" t="s">
        <v>436</v>
      </c>
      <c r="D671" s="93"/>
      <c r="E671" s="93"/>
      <c r="F671" s="270" t="s">
        <v>37</v>
      </c>
      <c r="G671" s="270"/>
      <c r="H671" s="270"/>
      <c r="I671" s="125">
        <v>44</v>
      </c>
      <c r="J671" s="270"/>
      <c r="K671" s="155">
        <f t="shared" si="68"/>
        <v>44</v>
      </c>
      <c r="L671" s="270"/>
      <c r="M671" s="270"/>
      <c r="N671" s="270"/>
      <c r="O671" s="270"/>
      <c r="P671" s="153">
        <f t="shared" si="66"/>
        <v>0</v>
      </c>
      <c r="Q671" s="154">
        <f t="shared" si="67"/>
        <v>44</v>
      </c>
      <c r="R671" s="270">
        <v>4.4400000000000004</v>
      </c>
      <c r="S671" s="45">
        <f t="shared" si="63"/>
        <v>195.36</v>
      </c>
      <c r="T671" s="910"/>
      <c r="U671" s="49">
        <f t="shared" si="64"/>
        <v>0</v>
      </c>
      <c r="V671" s="913"/>
      <c r="W671" s="151">
        <f t="shared" si="65"/>
        <v>195.36</v>
      </c>
      <c r="X671" s="908"/>
    </row>
    <row r="672" spans="1:24" x14ac:dyDescent="0.25">
      <c r="A672" s="871"/>
      <c r="B672" s="872"/>
      <c r="C672" s="97" t="s">
        <v>43</v>
      </c>
      <c r="D672" s="97"/>
      <c r="E672" s="97"/>
      <c r="F672" s="270" t="s">
        <v>37</v>
      </c>
      <c r="G672" s="270"/>
      <c r="H672" s="270">
        <v>20</v>
      </c>
      <c r="I672" s="125"/>
      <c r="J672" s="270"/>
      <c r="K672" s="155">
        <f t="shared" si="68"/>
        <v>20</v>
      </c>
      <c r="L672" s="270"/>
      <c r="M672" s="270">
        <v>80</v>
      </c>
      <c r="N672" s="270"/>
      <c r="O672" s="270"/>
      <c r="P672" s="153">
        <f t="shared" si="66"/>
        <v>80</v>
      </c>
      <c r="Q672" s="154">
        <f t="shared" si="67"/>
        <v>100</v>
      </c>
      <c r="R672" s="270">
        <v>15.02</v>
      </c>
      <c r="S672" s="45">
        <f t="shared" si="63"/>
        <v>300.39999999999998</v>
      </c>
      <c r="T672" s="911"/>
      <c r="U672" s="49">
        <f t="shared" si="64"/>
        <v>1201.5999999999999</v>
      </c>
      <c r="V672" s="914"/>
      <c r="W672" s="151">
        <f t="shared" si="65"/>
        <v>1502</v>
      </c>
      <c r="X672" s="908"/>
    </row>
    <row r="673" spans="1:24" x14ac:dyDescent="0.25">
      <c r="A673" s="871">
        <v>39</v>
      </c>
      <c r="B673" s="872" t="s">
        <v>17</v>
      </c>
      <c r="C673" s="93" t="s">
        <v>1891</v>
      </c>
      <c r="D673" s="93"/>
      <c r="E673" s="93"/>
      <c r="F673" s="270"/>
      <c r="G673" s="270"/>
      <c r="H673" s="270"/>
      <c r="I673" s="104"/>
      <c r="J673" s="270"/>
      <c r="K673" s="155"/>
      <c r="L673" s="270"/>
      <c r="M673" s="270"/>
      <c r="N673" s="270"/>
      <c r="O673" s="270"/>
      <c r="P673" s="153"/>
      <c r="Q673" s="154">
        <f t="shared" si="67"/>
        <v>0</v>
      </c>
      <c r="R673" s="270"/>
      <c r="S673" s="45">
        <v>9000</v>
      </c>
      <c r="T673" s="909">
        <v>15000</v>
      </c>
      <c r="U673" s="49">
        <f t="shared" si="64"/>
        <v>0</v>
      </c>
      <c r="V673" s="912"/>
      <c r="W673" s="151">
        <f t="shared" si="65"/>
        <v>9000</v>
      </c>
      <c r="X673" s="908">
        <f>T673+V673</f>
        <v>15000</v>
      </c>
    </row>
    <row r="674" spans="1:24" ht="45" x14ac:dyDescent="0.25">
      <c r="A674" s="871"/>
      <c r="B674" s="872"/>
      <c r="C674" s="93" t="s">
        <v>1892</v>
      </c>
      <c r="D674" s="93"/>
      <c r="E674" s="93"/>
      <c r="F674" s="270"/>
      <c r="G674" s="270"/>
      <c r="H674" s="270"/>
      <c r="I674" s="104"/>
      <c r="J674" s="270"/>
      <c r="K674" s="155"/>
      <c r="L674" s="270"/>
      <c r="M674" s="270"/>
      <c r="N674" s="270"/>
      <c r="O674" s="270"/>
      <c r="P674" s="153"/>
      <c r="Q674" s="154">
        <f t="shared" si="67"/>
        <v>0</v>
      </c>
      <c r="R674" s="270"/>
      <c r="S674" s="45">
        <v>6000</v>
      </c>
      <c r="T674" s="910"/>
      <c r="U674" s="49">
        <f t="shared" si="64"/>
        <v>0</v>
      </c>
      <c r="V674" s="913"/>
      <c r="W674" s="151">
        <f t="shared" si="65"/>
        <v>6000</v>
      </c>
      <c r="X674" s="908"/>
    </row>
    <row r="675" spans="1:24" x14ac:dyDescent="0.25">
      <c r="A675" s="871">
        <v>40</v>
      </c>
      <c r="B675" s="872" t="s">
        <v>1625</v>
      </c>
      <c r="C675" s="93" t="s">
        <v>750</v>
      </c>
      <c r="D675" s="93"/>
      <c r="E675" s="93"/>
      <c r="F675" s="270" t="s">
        <v>686</v>
      </c>
      <c r="G675" s="270"/>
      <c r="H675" s="270"/>
      <c r="I675" s="104">
        <v>10</v>
      </c>
      <c r="J675" s="270"/>
      <c r="K675" s="155">
        <f t="shared" si="68"/>
        <v>10</v>
      </c>
      <c r="L675" s="270"/>
      <c r="M675" s="270"/>
      <c r="N675" s="270"/>
      <c r="O675" s="270"/>
      <c r="P675" s="153">
        <f t="shared" si="66"/>
        <v>0</v>
      </c>
      <c r="Q675" s="154">
        <f t="shared" si="67"/>
        <v>10</v>
      </c>
      <c r="R675" s="270">
        <v>35</v>
      </c>
      <c r="S675" s="45">
        <f t="shared" si="63"/>
        <v>350</v>
      </c>
      <c r="T675" s="909">
        <f>SUM(S675:S683)</f>
        <v>3838</v>
      </c>
      <c r="U675" s="49">
        <f t="shared" si="64"/>
        <v>0</v>
      </c>
      <c r="V675" s="912">
        <f>SUM(U675:U683)</f>
        <v>0</v>
      </c>
      <c r="W675" s="151">
        <f t="shared" si="65"/>
        <v>350</v>
      </c>
      <c r="X675" s="908">
        <f>SUM(W675:W683)</f>
        <v>3838</v>
      </c>
    </row>
    <row r="676" spans="1:24" x14ac:dyDescent="0.25">
      <c r="A676" s="871"/>
      <c r="B676" s="872"/>
      <c r="C676" s="93" t="s">
        <v>751</v>
      </c>
      <c r="D676" s="93"/>
      <c r="E676" s="93"/>
      <c r="F676" s="270" t="s">
        <v>749</v>
      </c>
      <c r="G676" s="270"/>
      <c r="H676" s="270"/>
      <c r="I676" s="104">
        <v>3</v>
      </c>
      <c r="J676" s="270">
        <v>1</v>
      </c>
      <c r="K676" s="155">
        <f t="shared" si="68"/>
        <v>4</v>
      </c>
      <c r="L676" s="270"/>
      <c r="M676" s="270"/>
      <c r="N676" s="270"/>
      <c r="O676" s="270"/>
      <c r="P676" s="153">
        <f t="shared" si="66"/>
        <v>0</v>
      </c>
      <c r="Q676" s="154">
        <f t="shared" si="67"/>
        <v>4</v>
      </c>
      <c r="R676" s="270">
        <v>180</v>
      </c>
      <c r="S676" s="45">
        <f t="shared" si="63"/>
        <v>720</v>
      </c>
      <c r="T676" s="910"/>
      <c r="U676" s="49">
        <f t="shared" si="64"/>
        <v>0</v>
      </c>
      <c r="V676" s="913"/>
      <c r="W676" s="151">
        <f t="shared" si="65"/>
        <v>720</v>
      </c>
      <c r="X676" s="908"/>
    </row>
    <row r="677" spans="1:24" x14ac:dyDescent="0.25">
      <c r="A677" s="871"/>
      <c r="B677" s="872"/>
      <c r="C677" s="93" t="s">
        <v>752</v>
      </c>
      <c r="D677" s="93"/>
      <c r="E677" s="93"/>
      <c r="F677" s="270" t="s">
        <v>749</v>
      </c>
      <c r="G677" s="270"/>
      <c r="H677" s="270"/>
      <c r="I677" s="127">
        <v>3</v>
      </c>
      <c r="J677" s="270"/>
      <c r="K677" s="155">
        <f t="shared" si="68"/>
        <v>3</v>
      </c>
      <c r="L677" s="270"/>
      <c r="M677" s="270"/>
      <c r="N677" s="270"/>
      <c r="O677" s="270"/>
      <c r="P677" s="153">
        <f t="shared" si="66"/>
        <v>0</v>
      </c>
      <c r="Q677" s="154">
        <f t="shared" si="67"/>
        <v>3</v>
      </c>
      <c r="R677" s="270">
        <v>180</v>
      </c>
      <c r="S677" s="45">
        <f t="shared" si="63"/>
        <v>540</v>
      </c>
      <c r="T677" s="910"/>
      <c r="U677" s="49">
        <f t="shared" si="64"/>
        <v>0</v>
      </c>
      <c r="V677" s="913"/>
      <c r="W677" s="151">
        <f t="shared" si="65"/>
        <v>540</v>
      </c>
      <c r="X677" s="908"/>
    </row>
    <row r="678" spans="1:24" x14ac:dyDescent="0.25">
      <c r="A678" s="871"/>
      <c r="B678" s="872"/>
      <c r="C678" s="93" t="s">
        <v>753</v>
      </c>
      <c r="D678" s="93"/>
      <c r="E678" s="93"/>
      <c r="F678" s="270" t="s">
        <v>749</v>
      </c>
      <c r="G678" s="270"/>
      <c r="H678" s="270"/>
      <c r="I678" s="128"/>
      <c r="J678" s="270"/>
      <c r="K678" s="155">
        <f t="shared" si="68"/>
        <v>0</v>
      </c>
      <c r="L678" s="270"/>
      <c r="M678" s="270"/>
      <c r="N678" s="270"/>
      <c r="O678" s="270"/>
      <c r="P678" s="153">
        <f t="shared" si="66"/>
        <v>0</v>
      </c>
      <c r="Q678" s="154">
        <f t="shared" si="67"/>
        <v>0</v>
      </c>
      <c r="R678" s="270">
        <v>180</v>
      </c>
      <c r="S678" s="45">
        <f t="shared" si="63"/>
        <v>0</v>
      </c>
      <c r="T678" s="910"/>
      <c r="U678" s="49">
        <f t="shared" si="64"/>
        <v>0</v>
      </c>
      <c r="V678" s="913"/>
      <c r="W678" s="151">
        <f t="shared" si="65"/>
        <v>0</v>
      </c>
      <c r="X678" s="908"/>
    </row>
    <row r="679" spans="1:24" x14ac:dyDescent="0.25">
      <c r="A679" s="871"/>
      <c r="B679" s="872"/>
      <c r="C679" s="93" t="s">
        <v>754</v>
      </c>
      <c r="D679" s="93"/>
      <c r="E679" s="93"/>
      <c r="F679" s="270" t="s">
        <v>749</v>
      </c>
      <c r="G679" s="270"/>
      <c r="H679" s="270"/>
      <c r="I679" s="104"/>
      <c r="J679" s="270"/>
      <c r="K679" s="155">
        <f t="shared" si="68"/>
        <v>0</v>
      </c>
      <c r="L679" s="270"/>
      <c r="M679" s="270"/>
      <c r="N679" s="270"/>
      <c r="O679" s="270"/>
      <c r="P679" s="153">
        <f t="shared" si="66"/>
        <v>0</v>
      </c>
      <c r="Q679" s="154">
        <f t="shared" si="67"/>
        <v>0</v>
      </c>
      <c r="R679" s="270">
        <v>180</v>
      </c>
      <c r="S679" s="45">
        <f t="shared" si="63"/>
        <v>0</v>
      </c>
      <c r="T679" s="910"/>
      <c r="U679" s="49">
        <f t="shared" si="64"/>
        <v>0</v>
      </c>
      <c r="V679" s="913"/>
      <c r="W679" s="151">
        <f t="shared" si="65"/>
        <v>0</v>
      </c>
      <c r="X679" s="908"/>
    </row>
    <row r="680" spans="1:24" x14ac:dyDescent="0.25">
      <c r="A680" s="871"/>
      <c r="B680" s="872"/>
      <c r="C680" s="93" t="s">
        <v>755</v>
      </c>
      <c r="D680" s="93"/>
      <c r="E680" s="93"/>
      <c r="F680" s="270" t="s">
        <v>686</v>
      </c>
      <c r="G680" s="270"/>
      <c r="H680" s="270"/>
      <c r="I680" s="104">
        <v>5</v>
      </c>
      <c r="J680" s="270"/>
      <c r="K680" s="155">
        <f t="shared" si="68"/>
        <v>5</v>
      </c>
      <c r="L680" s="270"/>
      <c r="M680" s="270"/>
      <c r="N680" s="270"/>
      <c r="O680" s="270"/>
      <c r="P680" s="153">
        <f t="shared" si="66"/>
        <v>0</v>
      </c>
      <c r="Q680" s="154">
        <f t="shared" si="67"/>
        <v>5</v>
      </c>
      <c r="R680" s="270">
        <v>25</v>
      </c>
      <c r="S680" s="45">
        <f t="shared" si="63"/>
        <v>125</v>
      </c>
      <c r="T680" s="910"/>
      <c r="U680" s="49">
        <f t="shared" si="64"/>
        <v>0</v>
      </c>
      <c r="V680" s="913"/>
      <c r="W680" s="151">
        <f t="shared" si="65"/>
        <v>125</v>
      </c>
      <c r="X680" s="908"/>
    </row>
    <row r="681" spans="1:24" x14ac:dyDescent="0.25">
      <c r="A681" s="871"/>
      <c r="B681" s="872"/>
      <c r="C681" s="93" t="s">
        <v>756</v>
      </c>
      <c r="D681" s="93"/>
      <c r="E681" s="93"/>
      <c r="F681" s="270" t="s">
        <v>686</v>
      </c>
      <c r="G681" s="270"/>
      <c r="H681" s="270"/>
      <c r="I681" s="104">
        <v>50</v>
      </c>
      <c r="J681" s="270">
        <v>4</v>
      </c>
      <c r="K681" s="155">
        <f t="shared" si="68"/>
        <v>54</v>
      </c>
      <c r="L681" s="270"/>
      <c r="M681" s="270"/>
      <c r="N681" s="270"/>
      <c r="O681" s="270"/>
      <c r="P681" s="153">
        <f t="shared" si="66"/>
        <v>0</v>
      </c>
      <c r="Q681" s="154">
        <f t="shared" si="67"/>
        <v>54</v>
      </c>
      <c r="R681" s="270">
        <v>32</v>
      </c>
      <c r="S681" s="45">
        <f t="shared" si="63"/>
        <v>1728</v>
      </c>
      <c r="T681" s="910"/>
      <c r="U681" s="49">
        <f t="shared" si="64"/>
        <v>0</v>
      </c>
      <c r="V681" s="913"/>
      <c r="W681" s="151">
        <f t="shared" si="65"/>
        <v>1728</v>
      </c>
      <c r="X681" s="908"/>
    </row>
    <row r="682" spans="1:24" x14ac:dyDescent="0.25">
      <c r="A682" s="871"/>
      <c r="B682" s="872"/>
      <c r="C682" s="93" t="s">
        <v>757</v>
      </c>
      <c r="D682" s="93"/>
      <c r="E682" s="93"/>
      <c r="F682" s="270" t="s">
        <v>686</v>
      </c>
      <c r="G682" s="270"/>
      <c r="H682" s="270"/>
      <c r="I682" s="104"/>
      <c r="J682" s="270">
        <v>5</v>
      </c>
      <c r="K682" s="155">
        <f t="shared" si="68"/>
        <v>5</v>
      </c>
      <c r="L682" s="270"/>
      <c r="M682" s="270"/>
      <c r="N682" s="270"/>
      <c r="O682" s="270"/>
      <c r="P682" s="153">
        <f t="shared" si="66"/>
        <v>0</v>
      </c>
      <c r="Q682" s="154">
        <f t="shared" si="67"/>
        <v>5</v>
      </c>
      <c r="R682" s="270">
        <v>25</v>
      </c>
      <c r="S682" s="45">
        <f t="shared" si="63"/>
        <v>125</v>
      </c>
      <c r="T682" s="910"/>
      <c r="U682" s="49">
        <f t="shared" si="64"/>
        <v>0</v>
      </c>
      <c r="V682" s="913"/>
      <c r="W682" s="151">
        <f t="shared" si="65"/>
        <v>125</v>
      </c>
      <c r="X682" s="908"/>
    </row>
    <row r="683" spans="1:24" x14ac:dyDescent="0.25">
      <c r="A683" s="871"/>
      <c r="B683" s="872"/>
      <c r="C683" s="93" t="s">
        <v>748</v>
      </c>
      <c r="D683" s="93"/>
      <c r="E683" s="93"/>
      <c r="F683" s="270" t="s">
        <v>749</v>
      </c>
      <c r="G683" s="270"/>
      <c r="H683" s="270"/>
      <c r="I683" s="104">
        <v>0.5</v>
      </c>
      <c r="J683" s="270"/>
      <c r="K683" s="155">
        <f t="shared" si="68"/>
        <v>0.5</v>
      </c>
      <c r="L683" s="270"/>
      <c r="M683" s="270"/>
      <c r="N683" s="270"/>
      <c r="O683" s="270"/>
      <c r="P683" s="153">
        <f t="shared" si="66"/>
        <v>0</v>
      </c>
      <c r="Q683" s="154">
        <f t="shared" si="67"/>
        <v>0.5</v>
      </c>
      <c r="R683" s="270">
        <v>500</v>
      </c>
      <c r="S683" s="45">
        <f t="shared" si="63"/>
        <v>250</v>
      </c>
      <c r="T683" s="911"/>
      <c r="U683" s="49">
        <f t="shared" si="64"/>
        <v>0</v>
      </c>
      <c r="V683" s="914"/>
      <c r="W683" s="151">
        <f t="shared" si="65"/>
        <v>250</v>
      </c>
      <c r="X683" s="908"/>
    </row>
    <row r="684" spans="1:24" ht="19.5" customHeight="1" x14ac:dyDescent="0.25">
      <c r="A684" s="871">
        <v>41</v>
      </c>
      <c r="B684" s="872" t="s">
        <v>1655</v>
      </c>
      <c r="C684" s="101" t="s">
        <v>1656</v>
      </c>
      <c r="D684" s="101"/>
      <c r="E684" s="101"/>
      <c r="F684" s="96" t="s">
        <v>647</v>
      </c>
      <c r="G684" s="96">
        <v>30</v>
      </c>
      <c r="H684" s="270"/>
      <c r="I684" s="104"/>
      <c r="J684" s="270"/>
      <c r="K684" s="155">
        <f>SUM(G684:J684)</f>
        <v>30</v>
      </c>
      <c r="L684" s="270"/>
      <c r="M684" s="270"/>
      <c r="N684" s="270"/>
      <c r="O684" s="270"/>
      <c r="P684" s="153">
        <f>SUM(L684:O684)</f>
        <v>0</v>
      </c>
      <c r="Q684" s="154">
        <f t="shared" si="67"/>
        <v>30</v>
      </c>
      <c r="R684" s="270"/>
      <c r="S684" s="45">
        <f t="shared" si="63"/>
        <v>0</v>
      </c>
      <c r="T684" s="172">
        <v>9000</v>
      </c>
      <c r="U684" s="49">
        <f t="shared" si="64"/>
        <v>0</v>
      </c>
      <c r="V684" s="173"/>
      <c r="W684" s="151">
        <f t="shared" si="65"/>
        <v>0</v>
      </c>
      <c r="X684" s="908">
        <v>9000</v>
      </c>
    </row>
    <row r="685" spans="1:24" ht="15.75" customHeight="1" x14ac:dyDescent="0.25">
      <c r="A685" s="871"/>
      <c r="B685" s="872"/>
      <c r="C685" s="101" t="s">
        <v>1656</v>
      </c>
      <c r="D685" s="101"/>
      <c r="E685" s="101"/>
      <c r="F685" s="96" t="s">
        <v>647</v>
      </c>
      <c r="G685" s="96"/>
      <c r="H685" s="270"/>
      <c r="I685" s="105"/>
      <c r="J685" s="270"/>
      <c r="K685" s="155">
        <f t="shared" ref="K685:K749" si="69">SUM(G685:J685)</f>
        <v>0</v>
      </c>
      <c r="L685" s="270"/>
      <c r="M685" s="270"/>
      <c r="N685" s="270"/>
      <c r="O685" s="270"/>
      <c r="P685" s="153">
        <f t="shared" ref="P685:P728" si="70">SUM(L685:O685)</f>
        <v>0</v>
      </c>
      <c r="Q685" s="154">
        <f t="shared" si="67"/>
        <v>0</v>
      </c>
      <c r="R685" s="270"/>
      <c r="S685" s="45">
        <f t="shared" si="63"/>
        <v>0</v>
      </c>
      <c r="T685" s="172"/>
      <c r="U685" s="49">
        <f t="shared" si="64"/>
        <v>0</v>
      </c>
      <c r="V685" s="173"/>
      <c r="W685" s="151">
        <f t="shared" si="65"/>
        <v>0</v>
      </c>
      <c r="X685" s="908"/>
    </row>
    <row r="686" spans="1:24" ht="15.75" customHeight="1" x14ac:dyDescent="0.25">
      <c r="A686" s="871"/>
      <c r="B686" s="872"/>
      <c r="C686" s="101" t="s">
        <v>1681</v>
      </c>
      <c r="D686" s="101"/>
      <c r="E686" s="101"/>
      <c r="F686" s="96" t="s">
        <v>647</v>
      </c>
      <c r="G686" s="96"/>
      <c r="H686" s="270"/>
      <c r="I686" s="105"/>
      <c r="J686" s="270">
        <v>30</v>
      </c>
      <c r="K686" s="155">
        <f t="shared" si="69"/>
        <v>30</v>
      </c>
      <c r="L686" s="270"/>
      <c r="M686" s="270"/>
      <c r="N686" s="270"/>
      <c r="O686" s="270"/>
      <c r="P686" s="153">
        <f t="shared" si="70"/>
        <v>0</v>
      </c>
      <c r="Q686" s="154">
        <f t="shared" si="67"/>
        <v>30</v>
      </c>
      <c r="R686" s="270"/>
      <c r="S686" s="45">
        <f t="shared" si="63"/>
        <v>0</v>
      </c>
      <c r="T686" s="172"/>
      <c r="U686" s="49">
        <f t="shared" si="64"/>
        <v>0</v>
      </c>
      <c r="V686" s="173"/>
      <c r="W686" s="151">
        <f t="shared" si="65"/>
        <v>0</v>
      </c>
      <c r="X686" s="908"/>
    </row>
    <row r="687" spans="1:24" ht="15.75" customHeight="1" x14ac:dyDescent="0.25">
      <c r="A687" s="871"/>
      <c r="B687" s="872"/>
      <c r="C687" s="101" t="s">
        <v>1658</v>
      </c>
      <c r="D687" s="101"/>
      <c r="E687" s="101"/>
      <c r="F687" s="96" t="s">
        <v>647</v>
      </c>
      <c r="G687" s="96"/>
      <c r="H687" s="270"/>
      <c r="I687" s="105"/>
      <c r="J687" s="270">
        <v>30</v>
      </c>
      <c r="K687" s="155">
        <f t="shared" si="69"/>
        <v>30</v>
      </c>
      <c r="L687" s="270"/>
      <c r="M687" s="270"/>
      <c r="N687" s="270"/>
      <c r="O687" s="270"/>
      <c r="P687" s="153">
        <f t="shared" si="70"/>
        <v>0</v>
      </c>
      <c r="Q687" s="154">
        <f t="shared" si="67"/>
        <v>30</v>
      </c>
      <c r="R687" s="270"/>
      <c r="S687" s="45">
        <f t="shared" si="63"/>
        <v>0</v>
      </c>
      <c r="T687" s="172"/>
      <c r="U687" s="49">
        <f t="shared" si="64"/>
        <v>0</v>
      </c>
      <c r="V687" s="173"/>
      <c r="W687" s="151">
        <f t="shared" si="65"/>
        <v>0</v>
      </c>
      <c r="X687" s="908"/>
    </row>
    <row r="688" spans="1:24" ht="15.75" customHeight="1" x14ac:dyDescent="0.25">
      <c r="A688" s="871"/>
      <c r="B688" s="872"/>
      <c r="C688" s="101" t="s">
        <v>1682</v>
      </c>
      <c r="D688" s="101"/>
      <c r="E688" s="101"/>
      <c r="F688" s="96" t="s">
        <v>647</v>
      </c>
      <c r="G688" s="96"/>
      <c r="H688" s="270"/>
      <c r="I688" s="105"/>
      <c r="J688" s="270"/>
      <c r="K688" s="155">
        <f t="shared" si="69"/>
        <v>0</v>
      </c>
      <c r="L688" s="270"/>
      <c r="M688" s="270"/>
      <c r="N688" s="270"/>
      <c r="O688" s="270"/>
      <c r="P688" s="153">
        <f t="shared" si="70"/>
        <v>0</v>
      </c>
      <c r="Q688" s="154">
        <f t="shared" si="67"/>
        <v>0</v>
      </c>
      <c r="R688" s="270"/>
      <c r="S688" s="45">
        <f t="shared" si="63"/>
        <v>0</v>
      </c>
      <c r="T688" s="172"/>
      <c r="U688" s="49">
        <f t="shared" si="64"/>
        <v>0</v>
      </c>
      <c r="V688" s="173"/>
      <c r="W688" s="151">
        <f t="shared" si="65"/>
        <v>0</v>
      </c>
      <c r="X688" s="908"/>
    </row>
    <row r="689" spans="1:24" ht="15.75" customHeight="1" x14ac:dyDescent="0.25">
      <c r="A689" s="871"/>
      <c r="B689" s="872"/>
      <c r="C689" s="101" t="s">
        <v>1661</v>
      </c>
      <c r="D689" s="101"/>
      <c r="E689" s="101"/>
      <c r="F689" s="96" t="s">
        <v>669</v>
      </c>
      <c r="G689" s="96"/>
      <c r="H689" s="270"/>
      <c r="I689" s="105"/>
      <c r="J689" s="270"/>
      <c r="K689" s="155">
        <f t="shared" si="69"/>
        <v>0</v>
      </c>
      <c r="L689" s="270"/>
      <c r="M689" s="270"/>
      <c r="N689" s="270"/>
      <c r="O689" s="270"/>
      <c r="P689" s="153">
        <f t="shared" si="70"/>
        <v>0</v>
      </c>
      <c r="Q689" s="154">
        <f t="shared" si="67"/>
        <v>0</v>
      </c>
      <c r="R689" s="270"/>
      <c r="S689" s="45">
        <f t="shared" si="63"/>
        <v>0</v>
      </c>
      <c r="T689" s="172"/>
      <c r="U689" s="49">
        <f t="shared" si="64"/>
        <v>0</v>
      </c>
      <c r="V689" s="173"/>
      <c r="W689" s="151">
        <f t="shared" si="65"/>
        <v>0</v>
      </c>
      <c r="X689" s="908"/>
    </row>
    <row r="690" spans="1:24" ht="15.75" customHeight="1" x14ac:dyDescent="0.25">
      <c r="A690" s="871"/>
      <c r="B690" s="872"/>
      <c r="C690" s="101" t="s">
        <v>1683</v>
      </c>
      <c r="D690" s="101"/>
      <c r="E690" s="101"/>
      <c r="F690" s="96" t="s">
        <v>647</v>
      </c>
      <c r="G690" s="96"/>
      <c r="H690" s="270"/>
      <c r="I690" s="105"/>
      <c r="J690" s="270"/>
      <c r="K690" s="155">
        <f t="shared" si="69"/>
        <v>0</v>
      </c>
      <c r="L690" s="270"/>
      <c r="M690" s="270"/>
      <c r="N690" s="270"/>
      <c r="O690" s="270"/>
      <c r="P690" s="153">
        <f t="shared" si="70"/>
        <v>0</v>
      </c>
      <c r="Q690" s="154">
        <f t="shared" si="67"/>
        <v>0</v>
      </c>
      <c r="R690" s="270"/>
      <c r="S690" s="45">
        <f t="shared" si="63"/>
        <v>0</v>
      </c>
      <c r="T690" s="172"/>
      <c r="U690" s="49">
        <f t="shared" si="64"/>
        <v>0</v>
      </c>
      <c r="V690" s="173"/>
      <c r="W690" s="151">
        <f t="shared" si="65"/>
        <v>0</v>
      </c>
      <c r="X690" s="908"/>
    </row>
    <row r="691" spans="1:24" ht="15.75" customHeight="1" x14ac:dyDescent="0.25">
      <c r="A691" s="871"/>
      <c r="B691" s="872"/>
      <c r="C691" s="101" t="s">
        <v>1684</v>
      </c>
      <c r="D691" s="101"/>
      <c r="E691" s="101"/>
      <c r="F691" s="96" t="s">
        <v>647</v>
      </c>
      <c r="G691" s="96"/>
      <c r="H691" s="270"/>
      <c r="I691" s="105"/>
      <c r="J691" s="270"/>
      <c r="K691" s="155">
        <f t="shared" si="69"/>
        <v>0</v>
      </c>
      <c r="L691" s="270"/>
      <c r="M691" s="270"/>
      <c r="N691" s="270"/>
      <c r="O691" s="270"/>
      <c r="P691" s="153">
        <f t="shared" si="70"/>
        <v>0</v>
      </c>
      <c r="Q691" s="154">
        <f t="shared" si="67"/>
        <v>0</v>
      </c>
      <c r="R691" s="270"/>
      <c r="S691" s="45">
        <f t="shared" si="63"/>
        <v>0</v>
      </c>
      <c r="T691" s="172"/>
      <c r="U691" s="49">
        <f t="shared" si="64"/>
        <v>0</v>
      </c>
      <c r="V691" s="173"/>
      <c r="W691" s="151">
        <f t="shared" si="65"/>
        <v>0</v>
      </c>
      <c r="X691" s="908"/>
    </row>
    <row r="692" spans="1:24" ht="15.75" customHeight="1" x14ac:dyDescent="0.25">
      <c r="A692" s="871"/>
      <c r="B692" s="872"/>
      <c r="C692" s="101" t="s">
        <v>1685</v>
      </c>
      <c r="D692" s="101"/>
      <c r="E692" s="101"/>
      <c r="F692" s="96" t="s">
        <v>669</v>
      </c>
      <c r="G692" s="96"/>
      <c r="H692" s="270"/>
      <c r="I692" s="105"/>
      <c r="J692" s="270"/>
      <c r="K692" s="155">
        <f t="shared" si="69"/>
        <v>0</v>
      </c>
      <c r="L692" s="270"/>
      <c r="M692" s="270"/>
      <c r="N692" s="270"/>
      <c r="O692" s="270"/>
      <c r="P692" s="153">
        <f t="shared" si="70"/>
        <v>0</v>
      </c>
      <c r="Q692" s="154">
        <f t="shared" si="67"/>
        <v>0</v>
      </c>
      <c r="R692" s="270"/>
      <c r="S692" s="45">
        <f t="shared" si="63"/>
        <v>0</v>
      </c>
      <c r="T692" s="172"/>
      <c r="U692" s="49">
        <f t="shared" si="64"/>
        <v>0</v>
      </c>
      <c r="V692" s="173"/>
      <c r="W692" s="151">
        <f t="shared" si="65"/>
        <v>0</v>
      </c>
      <c r="X692" s="908"/>
    </row>
    <row r="693" spans="1:24" ht="15.75" customHeight="1" x14ac:dyDescent="0.25">
      <c r="A693" s="871"/>
      <c r="B693" s="872"/>
      <c r="C693" s="101" t="s">
        <v>1665</v>
      </c>
      <c r="D693" s="101"/>
      <c r="E693" s="101"/>
      <c r="F693" s="96" t="s">
        <v>647</v>
      </c>
      <c r="G693" s="96"/>
      <c r="H693" s="270"/>
      <c r="I693" s="105"/>
      <c r="J693" s="270"/>
      <c r="K693" s="155">
        <f t="shared" si="69"/>
        <v>0</v>
      </c>
      <c r="L693" s="270"/>
      <c r="M693" s="270"/>
      <c r="N693" s="270"/>
      <c r="O693" s="270"/>
      <c r="P693" s="153">
        <f t="shared" si="70"/>
        <v>0</v>
      </c>
      <c r="Q693" s="154">
        <f t="shared" si="67"/>
        <v>0</v>
      </c>
      <c r="R693" s="270"/>
      <c r="S693" s="45">
        <f t="shared" si="63"/>
        <v>0</v>
      </c>
      <c r="T693" s="172"/>
      <c r="U693" s="49">
        <f t="shared" si="64"/>
        <v>0</v>
      </c>
      <c r="V693" s="173"/>
      <c r="W693" s="151">
        <f t="shared" si="65"/>
        <v>0</v>
      </c>
      <c r="X693" s="908"/>
    </row>
    <row r="694" spans="1:24" ht="15.75" customHeight="1" x14ac:dyDescent="0.25">
      <c r="A694" s="871"/>
      <c r="B694" s="872"/>
      <c r="C694" s="101" t="s">
        <v>1666</v>
      </c>
      <c r="D694" s="101"/>
      <c r="E694" s="101"/>
      <c r="F694" s="96" t="s">
        <v>647</v>
      </c>
      <c r="G694" s="96"/>
      <c r="H694" s="270"/>
      <c r="I694" s="105"/>
      <c r="J694" s="270"/>
      <c r="K694" s="155">
        <f t="shared" si="69"/>
        <v>0</v>
      </c>
      <c r="L694" s="270"/>
      <c r="M694" s="270"/>
      <c r="N694" s="270"/>
      <c r="O694" s="270"/>
      <c r="P694" s="153">
        <f t="shared" si="70"/>
        <v>0</v>
      </c>
      <c r="Q694" s="154">
        <f t="shared" si="67"/>
        <v>0</v>
      </c>
      <c r="R694" s="270"/>
      <c r="S694" s="45">
        <f t="shared" si="63"/>
        <v>0</v>
      </c>
      <c r="T694" s="172"/>
      <c r="U694" s="49">
        <f t="shared" si="64"/>
        <v>0</v>
      </c>
      <c r="V694" s="173"/>
      <c r="W694" s="151">
        <f t="shared" si="65"/>
        <v>0</v>
      </c>
      <c r="X694" s="908"/>
    </row>
    <row r="695" spans="1:24" ht="15.75" customHeight="1" x14ac:dyDescent="0.25">
      <c r="A695" s="871"/>
      <c r="B695" s="872"/>
      <c r="C695" s="101" t="s">
        <v>1667</v>
      </c>
      <c r="D695" s="101"/>
      <c r="E695" s="101"/>
      <c r="F695" s="96" t="s">
        <v>647</v>
      </c>
      <c r="G695" s="96"/>
      <c r="H695" s="270"/>
      <c r="I695" s="105"/>
      <c r="J695" s="270"/>
      <c r="K695" s="155">
        <f t="shared" si="69"/>
        <v>0</v>
      </c>
      <c r="L695" s="270"/>
      <c r="M695" s="270"/>
      <c r="N695" s="270"/>
      <c r="O695" s="270"/>
      <c r="P695" s="153">
        <f t="shared" si="70"/>
        <v>0</v>
      </c>
      <c r="Q695" s="154">
        <f t="shared" si="67"/>
        <v>0</v>
      </c>
      <c r="R695" s="270"/>
      <c r="S695" s="45">
        <f t="shared" si="63"/>
        <v>0</v>
      </c>
      <c r="T695" s="172"/>
      <c r="U695" s="49">
        <f t="shared" si="64"/>
        <v>0</v>
      </c>
      <c r="V695" s="173"/>
      <c r="W695" s="151">
        <f t="shared" si="65"/>
        <v>0</v>
      </c>
      <c r="X695" s="908"/>
    </row>
    <row r="696" spans="1:24" ht="15.75" customHeight="1" x14ac:dyDescent="0.25">
      <c r="A696" s="871"/>
      <c r="B696" s="872"/>
      <c r="C696" s="101" t="s">
        <v>1668</v>
      </c>
      <c r="D696" s="101"/>
      <c r="E696" s="101"/>
      <c r="F696" s="96" t="s">
        <v>647</v>
      </c>
      <c r="G696" s="96"/>
      <c r="H696" s="270"/>
      <c r="I696" s="105"/>
      <c r="J696" s="270"/>
      <c r="K696" s="155">
        <f t="shared" si="69"/>
        <v>0</v>
      </c>
      <c r="L696" s="270"/>
      <c r="M696" s="270"/>
      <c r="N696" s="270"/>
      <c r="O696" s="270"/>
      <c r="P696" s="153">
        <f t="shared" si="70"/>
        <v>0</v>
      </c>
      <c r="Q696" s="154">
        <f t="shared" si="67"/>
        <v>0</v>
      </c>
      <c r="R696" s="270"/>
      <c r="S696" s="45">
        <f t="shared" si="63"/>
        <v>0</v>
      </c>
      <c r="T696" s="172"/>
      <c r="U696" s="49">
        <f t="shared" si="64"/>
        <v>0</v>
      </c>
      <c r="V696" s="173"/>
      <c r="W696" s="151">
        <f t="shared" si="65"/>
        <v>0</v>
      </c>
      <c r="X696" s="908"/>
    </row>
    <row r="697" spans="1:24" ht="15.75" customHeight="1" x14ac:dyDescent="0.25">
      <c r="A697" s="871"/>
      <c r="B697" s="872"/>
      <c r="C697" s="101" t="s">
        <v>1686</v>
      </c>
      <c r="D697" s="101"/>
      <c r="E697" s="101"/>
      <c r="F697" s="96" t="s">
        <v>647</v>
      </c>
      <c r="G697" s="96"/>
      <c r="H697" s="270"/>
      <c r="I697" s="105"/>
      <c r="J697" s="270"/>
      <c r="K697" s="155">
        <f t="shared" si="69"/>
        <v>0</v>
      </c>
      <c r="L697" s="270"/>
      <c r="M697" s="270"/>
      <c r="N697" s="270"/>
      <c r="O697" s="270"/>
      <c r="P697" s="153">
        <f t="shared" si="70"/>
        <v>0</v>
      </c>
      <c r="Q697" s="154">
        <f t="shared" si="67"/>
        <v>0</v>
      </c>
      <c r="R697" s="270"/>
      <c r="S697" s="45">
        <f t="shared" si="63"/>
        <v>0</v>
      </c>
      <c r="T697" s="172"/>
      <c r="U697" s="49">
        <f t="shared" si="64"/>
        <v>0</v>
      </c>
      <c r="V697" s="173"/>
      <c r="W697" s="151">
        <f t="shared" si="65"/>
        <v>0</v>
      </c>
      <c r="X697" s="908"/>
    </row>
    <row r="698" spans="1:24" ht="15.75" customHeight="1" x14ac:dyDescent="0.25">
      <c r="A698" s="871"/>
      <c r="B698" s="872"/>
      <c r="C698" s="101" t="s">
        <v>1687</v>
      </c>
      <c r="D698" s="101"/>
      <c r="E698" s="101"/>
      <c r="F698" s="96" t="s">
        <v>647</v>
      </c>
      <c r="G698" s="96"/>
      <c r="H698" s="270"/>
      <c r="I698" s="105"/>
      <c r="J698" s="270"/>
      <c r="K698" s="155">
        <f t="shared" si="69"/>
        <v>0</v>
      </c>
      <c r="L698" s="270"/>
      <c r="M698" s="270"/>
      <c r="N698" s="270"/>
      <c r="O698" s="270"/>
      <c r="P698" s="153">
        <f t="shared" si="70"/>
        <v>0</v>
      </c>
      <c r="Q698" s="154">
        <f t="shared" si="67"/>
        <v>0</v>
      </c>
      <c r="R698" s="270"/>
      <c r="S698" s="45">
        <f t="shared" si="63"/>
        <v>0</v>
      </c>
      <c r="T698" s="172"/>
      <c r="U698" s="49">
        <f t="shared" si="64"/>
        <v>0</v>
      </c>
      <c r="V698" s="173"/>
      <c r="W698" s="151">
        <f t="shared" si="65"/>
        <v>0</v>
      </c>
      <c r="X698" s="908"/>
    </row>
    <row r="699" spans="1:24" ht="15.75" customHeight="1" x14ac:dyDescent="0.25">
      <c r="A699" s="871"/>
      <c r="B699" s="872"/>
      <c r="C699" s="101" t="s">
        <v>1688</v>
      </c>
      <c r="D699" s="101"/>
      <c r="E699" s="101"/>
      <c r="F699" s="96" t="s">
        <v>647</v>
      </c>
      <c r="G699" s="96"/>
      <c r="H699" s="270"/>
      <c r="I699" s="105"/>
      <c r="J699" s="270"/>
      <c r="K699" s="155">
        <f t="shared" si="69"/>
        <v>0</v>
      </c>
      <c r="L699" s="270"/>
      <c r="M699" s="270"/>
      <c r="N699" s="270"/>
      <c r="O699" s="270"/>
      <c r="P699" s="153">
        <f t="shared" si="70"/>
        <v>0</v>
      </c>
      <c r="Q699" s="154">
        <f t="shared" si="67"/>
        <v>0</v>
      </c>
      <c r="R699" s="270"/>
      <c r="S699" s="45">
        <f t="shared" si="63"/>
        <v>0</v>
      </c>
      <c r="T699" s="172"/>
      <c r="U699" s="49">
        <f t="shared" si="64"/>
        <v>0</v>
      </c>
      <c r="V699" s="173"/>
      <c r="W699" s="151">
        <f t="shared" si="65"/>
        <v>0</v>
      </c>
      <c r="X699" s="908"/>
    </row>
    <row r="700" spans="1:24" ht="15.75" customHeight="1" x14ac:dyDescent="0.25">
      <c r="A700" s="871"/>
      <c r="B700" s="872"/>
      <c r="C700" s="101" t="s">
        <v>1689</v>
      </c>
      <c r="D700" s="101"/>
      <c r="E700" s="101"/>
      <c r="F700" s="96" t="s">
        <v>647</v>
      </c>
      <c r="G700" s="96"/>
      <c r="H700" s="270"/>
      <c r="I700" s="105"/>
      <c r="J700" s="270"/>
      <c r="K700" s="155">
        <f t="shared" si="69"/>
        <v>0</v>
      </c>
      <c r="L700" s="270"/>
      <c r="M700" s="270"/>
      <c r="N700" s="270"/>
      <c r="O700" s="270"/>
      <c r="P700" s="153">
        <f t="shared" si="70"/>
        <v>0</v>
      </c>
      <c r="Q700" s="154">
        <f t="shared" si="67"/>
        <v>0</v>
      </c>
      <c r="R700" s="270"/>
      <c r="S700" s="45">
        <f t="shared" si="63"/>
        <v>0</v>
      </c>
      <c r="T700" s="172"/>
      <c r="U700" s="49">
        <f t="shared" si="64"/>
        <v>0</v>
      </c>
      <c r="V700" s="173"/>
      <c r="W700" s="151">
        <f t="shared" si="65"/>
        <v>0</v>
      </c>
      <c r="X700" s="908"/>
    </row>
    <row r="701" spans="1:24" ht="15.75" customHeight="1" x14ac:dyDescent="0.25">
      <c r="A701" s="871"/>
      <c r="B701" s="872"/>
      <c r="C701" s="101" t="s">
        <v>1670</v>
      </c>
      <c r="D701" s="101"/>
      <c r="E701" s="101"/>
      <c r="F701" s="96" t="s">
        <v>647</v>
      </c>
      <c r="G701" s="96"/>
      <c r="H701" s="270"/>
      <c r="I701" s="105"/>
      <c r="J701" s="270"/>
      <c r="K701" s="155">
        <f t="shared" si="69"/>
        <v>0</v>
      </c>
      <c r="L701" s="270"/>
      <c r="M701" s="270"/>
      <c r="N701" s="270"/>
      <c r="O701" s="270"/>
      <c r="P701" s="153">
        <f t="shared" si="70"/>
        <v>0</v>
      </c>
      <c r="Q701" s="154">
        <f t="shared" si="67"/>
        <v>0</v>
      </c>
      <c r="R701" s="270"/>
      <c r="S701" s="45">
        <f t="shared" si="63"/>
        <v>0</v>
      </c>
      <c r="T701" s="172"/>
      <c r="U701" s="49">
        <f t="shared" si="64"/>
        <v>0</v>
      </c>
      <c r="V701" s="173"/>
      <c r="W701" s="151">
        <f t="shared" si="65"/>
        <v>0</v>
      </c>
      <c r="X701" s="908"/>
    </row>
    <row r="702" spans="1:24" ht="15.75" customHeight="1" x14ac:dyDescent="0.25">
      <c r="A702" s="871"/>
      <c r="B702" s="872"/>
      <c r="C702" s="101" t="s">
        <v>1690</v>
      </c>
      <c r="D702" s="101"/>
      <c r="E702" s="101"/>
      <c r="F702" s="96" t="s">
        <v>647</v>
      </c>
      <c r="G702" s="96"/>
      <c r="H702" s="270"/>
      <c r="I702" s="105"/>
      <c r="J702" s="270"/>
      <c r="K702" s="155">
        <f t="shared" si="69"/>
        <v>0</v>
      </c>
      <c r="L702" s="270"/>
      <c r="M702" s="270"/>
      <c r="N702" s="270"/>
      <c r="O702" s="270"/>
      <c r="P702" s="153">
        <f t="shared" si="70"/>
        <v>0</v>
      </c>
      <c r="Q702" s="154">
        <f t="shared" si="67"/>
        <v>0</v>
      </c>
      <c r="R702" s="270"/>
      <c r="S702" s="45">
        <f t="shared" si="63"/>
        <v>0</v>
      </c>
      <c r="T702" s="172"/>
      <c r="U702" s="49">
        <f t="shared" si="64"/>
        <v>0</v>
      </c>
      <c r="V702" s="173"/>
      <c r="W702" s="151">
        <f t="shared" si="65"/>
        <v>0</v>
      </c>
      <c r="X702" s="908"/>
    </row>
    <row r="703" spans="1:24" ht="15.75" customHeight="1" x14ac:dyDescent="0.25">
      <c r="A703" s="871"/>
      <c r="B703" s="872"/>
      <c r="C703" s="101" t="s">
        <v>1691</v>
      </c>
      <c r="D703" s="101"/>
      <c r="E703" s="101"/>
      <c r="F703" s="96" t="s">
        <v>647</v>
      </c>
      <c r="G703" s="96"/>
      <c r="H703" s="270"/>
      <c r="I703" s="105"/>
      <c r="J703" s="270"/>
      <c r="K703" s="155">
        <f t="shared" si="69"/>
        <v>0</v>
      </c>
      <c r="L703" s="270"/>
      <c r="M703" s="270"/>
      <c r="N703" s="270"/>
      <c r="O703" s="270"/>
      <c r="P703" s="153">
        <f t="shared" si="70"/>
        <v>0</v>
      </c>
      <c r="Q703" s="154">
        <f t="shared" si="67"/>
        <v>0</v>
      </c>
      <c r="R703" s="270"/>
      <c r="S703" s="45">
        <f t="shared" si="63"/>
        <v>0</v>
      </c>
      <c r="T703" s="172"/>
      <c r="U703" s="49">
        <f t="shared" si="64"/>
        <v>0</v>
      </c>
      <c r="V703" s="173"/>
      <c r="W703" s="151">
        <f t="shared" si="65"/>
        <v>0</v>
      </c>
      <c r="X703" s="908"/>
    </row>
    <row r="704" spans="1:24" ht="15.75" customHeight="1" x14ac:dyDescent="0.25">
      <c r="A704" s="871"/>
      <c r="B704" s="872"/>
      <c r="C704" s="101" t="s">
        <v>1692</v>
      </c>
      <c r="D704" s="101"/>
      <c r="E704" s="101"/>
      <c r="F704" s="96" t="s">
        <v>647</v>
      </c>
      <c r="G704" s="96"/>
      <c r="H704" s="270"/>
      <c r="I704" s="105"/>
      <c r="J704" s="270"/>
      <c r="K704" s="155">
        <f t="shared" si="69"/>
        <v>0</v>
      </c>
      <c r="L704" s="270"/>
      <c r="M704" s="270"/>
      <c r="N704" s="270"/>
      <c r="O704" s="270"/>
      <c r="P704" s="153">
        <f t="shared" si="70"/>
        <v>0</v>
      </c>
      <c r="Q704" s="154">
        <f t="shared" si="67"/>
        <v>0</v>
      </c>
      <c r="R704" s="270"/>
      <c r="S704" s="45">
        <f t="shared" si="63"/>
        <v>0</v>
      </c>
      <c r="T704" s="172"/>
      <c r="U704" s="49">
        <f t="shared" si="64"/>
        <v>0</v>
      </c>
      <c r="V704" s="173"/>
      <c r="W704" s="151">
        <f t="shared" si="65"/>
        <v>0</v>
      </c>
      <c r="X704" s="908"/>
    </row>
    <row r="705" spans="1:24" ht="15.75" customHeight="1" x14ac:dyDescent="0.25">
      <c r="A705" s="871"/>
      <c r="B705" s="872"/>
      <c r="C705" s="101" t="s">
        <v>1693</v>
      </c>
      <c r="D705" s="101"/>
      <c r="E705" s="101"/>
      <c r="F705" s="96" t="s">
        <v>647</v>
      </c>
      <c r="G705" s="96"/>
      <c r="H705" s="270"/>
      <c r="I705" s="105"/>
      <c r="J705" s="270"/>
      <c r="K705" s="155">
        <f t="shared" si="69"/>
        <v>0</v>
      </c>
      <c r="L705" s="270"/>
      <c r="M705" s="270"/>
      <c r="N705" s="270"/>
      <c r="O705" s="270"/>
      <c r="P705" s="153">
        <f t="shared" si="70"/>
        <v>0</v>
      </c>
      <c r="Q705" s="154">
        <f t="shared" si="67"/>
        <v>0</v>
      </c>
      <c r="R705" s="270"/>
      <c r="S705" s="45">
        <f t="shared" si="63"/>
        <v>0</v>
      </c>
      <c r="T705" s="172"/>
      <c r="U705" s="49">
        <f t="shared" si="64"/>
        <v>0</v>
      </c>
      <c r="V705" s="173"/>
      <c r="W705" s="151">
        <f t="shared" si="65"/>
        <v>0</v>
      </c>
      <c r="X705" s="908"/>
    </row>
    <row r="706" spans="1:24" ht="15.75" customHeight="1" x14ac:dyDescent="0.25">
      <c r="A706" s="871"/>
      <c r="B706" s="872"/>
      <c r="C706" s="101" t="s">
        <v>1694</v>
      </c>
      <c r="D706" s="101"/>
      <c r="E706" s="101"/>
      <c r="F706" s="96" t="s">
        <v>686</v>
      </c>
      <c r="G706" s="96"/>
      <c r="H706" s="270"/>
      <c r="I706" s="105"/>
      <c r="J706" s="270"/>
      <c r="K706" s="155">
        <f t="shared" si="69"/>
        <v>0</v>
      </c>
      <c r="L706" s="270"/>
      <c r="M706" s="270"/>
      <c r="N706" s="270"/>
      <c r="O706" s="270"/>
      <c r="P706" s="153">
        <f t="shared" si="70"/>
        <v>0</v>
      </c>
      <c r="Q706" s="154">
        <f t="shared" si="67"/>
        <v>0</v>
      </c>
      <c r="R706" s="270"/>
      <c r="S706" s="45">
        <f t="shared" si="63"/>
        <v>0</v>
      </c>
      <c r="T706" s="172"/>
      <c r="U706" s="49">
        <f t="shared" si="64"/>
        <v>0</v>
      </c>
      <c r="V706" s="173"/>
      <c r="W706" s="151">
        <f t="shared" si="65"/>
        <v>0</v>
      </c>
      <c r="X706" s="908"/>
    </row>
    <row r="707" spans="1:24" ht="15.75" customHeight="1" x14ac:dyDescent="0.25">
      <c r="A707" s="871"/>
      <c r="B707" s="872"/>
      <c r="C707" s="101" t="s">
        <v>1695</v>
      </c>
      <c r="D707" s="101"/>
      <c r="E707" s="101"/>
      <c r="F707" s="96" t="s">
        <v>686</v>
      </c>
      <c r="G707" s="96"/>
      <c r="H707" s="270"/>
      <c r="I707" s="105"/>
      <c r="J707" s="270"/>
      <c r="K707" s="155">
        <f t="shared" si="69"/>
        <v>0</v>
      </c>
      <c r="L707" s="270"/>
      <c r="M707" s="270"/>
      <c r="N707" s="270"/>
      <c r="O707" s="270"/>
      <c r="P707" s="153">
        <f t="shared" si="70"/>
        <v>0</v>
      </c>
      <c r="Q707" s="154">
        <f t="shared" si="67"/>
        <v>0</v>
      </c>
      <c r="R707" s="270"/>
      <c r="S707" s="45">
        <f t="shared" si="63"/>
        <v>0</v>
      </c>
      <c r="T707" s="172"/>
      <c r="U707" s="49">
        <f t="shared" si="64"/>
        <v>0</v>
      </c>
      <c r="V707" s="173"/>
      <c r="W707" s="151">
        <f t="shared" si="65"/>
        <v>0</v>
      </c>
      <c r="X707" s="908"/>
    </row>
    <row r="708" spans="1:24" ht="15.75" customHeight="1" x14ac:dyDescent="0.25">
      <c r="A708" s="871"/>
      <c r="B708" s="872"/>
      <c r="C708" s="101" t="s">
        <v>1696</v>
      </c>
      <c r="D708" s="101"/>
      <c r="E708" s="101"/>
      <c r="F708" s="96" t="s">
        <v>686</v>
      </c>
      <c r="G708" s="96"/>
      <c r="H708" s="270"/>
      <c r="I708" s="105"/>
      <c r="J708" s="270"/>
      <c r="K708" s="155">
        <f t="shared" si="69"/>
        <v>0</v>
      </c>
      <c r="L708" s="270"/>
      <c r="M708" s="270"/>
      <c r="N708" s="270"/>
      <c r="O708" s="270"/>
      <c r="P708" s="153">
        <f t="shared" si="70"/>
        <v>0</v>
      </c>
      <c r="Q708" s="154">
        <f t="shared" si="67"/>
        <v>0</v>
      </c>
      <c r="R708" s="270"/>
      <c r="S708" s="45">
        <f t="shared" si="63"/>
        <v>0</v>
      </c>
      <c r="T708" s="172"/>
      <c r="U708" s="49">
        <f t="shared" si="64"/>
        <v>0</v>
      </c>
      <c r="V708" s="173"/>
      <c r="W708" s="151">
        <f t="shared" si="65"/>
        <v>0</v>
      </c>
      <c r="X708" s="908"/>
    </row>
    <row r="709" spans="1:24" ht="15.75" customHeight="1" x14ac:dyDescent="0.25">
      <c r="A709" s="871"/>
      <c r="B709" s="872"/>
      <c r="C709" s="101" t="s">
        <v>1697</v>
      </c>
      <c r="D709" s="101"/>
      <c r="E709" s="101"/>
      <c r="F709" s="96" t="s">
        <v>686</v>
      </c>
      <c r="G709" s="96"/>
      <c r="H709" s="270"/>
      <c r="I709" s="105"/>
      <c r="J709" s="270"/>
      <c r="K709" s="155">
        <f t="shared" si="69"/>
        <v>0</v>
      </c>
      <c r="L709" s="270"/>
      <c r="M709" s="270"/>
      <c r="N709" s="270"/>
      <c r="O709" s="270"/>
      <c r="P709" s="153">
        <f t="shared" si="70"/>
        <v>0</v>
      </c>
      <c r="Q709" s="154">
        <f t="shared" si="67"/>
        <v>0</v>
      </c>
      <c r="R709" s="270"/>
      <c r="S709" s="45">
        <f t="shared" si="63"/>
        <v>0</v>
      </c>
      <c r="T709" s="172"/>
      <c r="U709" s="49">
        <f t="shared" si="64"/>
        <v>0</v>
      </c>
      <c r="V709" s="173"/>
      <c r="W709" s="151">
        <f t="shared" si="65"/>
        <v>0</v>
      </c>
      <c r="X709" s="908"/>
    </row>
    <row r="710" spans="1:24" ht="15.75" customHeight="1" x14ac:dyDescent="0.25">
      <c r="A710" s="871"/>
      <c r="B710" s="872"/>
      <c r="C710" s="101" t="s">
        <v>1698</v>
      </c>
      <c r="D710" s="101"/>
      <c r="E710" s="101"/>
      <c r="F710" s="96" t="s">
        <v>686</v>
      </c>
      <c r="G710" s="96"/>
      <c r="H710" s="270"/>
      <c r="I710" s="105"/>
      <c r="J710" s="270"/>
      <c r="K710" s="155">
        <f t="shared" si="69"/>
        <v>0</v>
      </c>
      <c r="L710" s="270"/>
      <c r="M710" s="270"/>
      <c r="N710" s="270"/>
      <c r="O710" s="270"/>
      <c r="P710" s="153">
        <f t="shared" si="70"/>
        <v>0</v>
      </c>
      <c r="Q710" s="154">
        <f t="shared" si="67"/>
        <v>0</v>
      </c>
      <c r="R710" s="270"/>
      <c r="S710" s="45">
        <f t="shared" si="63"/>
        <v>0</v>
      </c>
      <c r="T710" s="172"/>
      <c r="U710" s="49">
        <f t="shared" si="64"/>
        <v>0</v>
      </c>
      <c r="V710" s="173"/>
      <c r="W710" s="151">
        <f t="shared" si="65"/>
        <v>0</v>
      </c>
      <c r="X710" s="908"/>
    </row>
    <row r="711" spans="1:24" ht="15.75" customHeight="1" x14ac:dyDescent="0.25">
      <c r="A711" s="871"/>
      <c r="B711" s="872"/>
      <c r="C711" s="101" t="s">
        <v>1699</v>
      </c>
      <c r="D711" s="101"/>
      <c r="E711" s="101"/>
      <c r="F711" s="96" t="s">
        <v>686</v>
      </c>
      <c r="G711" s="96"/>
      <c r="H711" s="270"/>
      <c r="I711" s="105"/>
      <c r="J711" s="270"/>
      <c r="K711" s="155">
        <f t="shared" si="69"/>
        <v>0</v>
      </c>
      <c r="L711" s="270"/>
      <c r="M711" s="270"/>
      <c r="N711" s="270"/>
      <c r="O711" s="270"/>
      <c r="P711" s="153">
        <f t="shared" si="70"/>
        <v>0</v>
      </c>
      <c r="Q711" s="154">
        <f t="shared" si="67"/>
        <v>0</v>
      </c>
      <c r="R711" s="270"/>
      <c r="S711" s="45">
        <f t="shared" si="63"/>
        <v>0</v>
      </c>
      <c r="T711" s="172"/>
      <c r="U711" s="49">
        <f t="shared" si="64"/>
        <v>0</v>
      </c>
      <c r="V711" s="173"/>
      <c r="W711" s="151">
        <f t="shared" si="65"/>
        <v>0</v>
      </c>
      <c r="X711" s="908"/>
    </row>
    <row r="712" spans="1:24" ht="15.75" customHeight="1" x14ac:dyDescent="0.25">
      <c r="A712" s="871"/>
      <c r="B712" s="872"/>
      <c r="C712" s="101" t="s">
        <v>1700</v>
      </c>
      <c r="D712" s="101"/>
      <c r="E712" s="101"/>
      <c r="F712" s="96" t="s">
        <v>686</v>
      </c>
      <c r="G712" s="96"/>
      <c r="H712" s="270"/>
      <c r="I712" s="105"/>
      <c r="J712" s="270"/>
      <c r="K712" s="155">
        <f t="shared" si="69"/>
        <v>0</v>
      </c>
      <c r="L712" s="270"/>
      <c r="M712" s="270"/>
      <c r="N712" s="270"/>
      <c r="O712" s="270"/>
      <c r="P712" s="153">
        <f t="shared" si="70"/>
        <v>0</v>
      </c>
      <c r="Q712" s="154">
        <f t="shared" si="67"/>
        <v>0</v>
      </c>
      <c r="R712" s="270"/>
      <c r="S712" s="45">
        <f t="shared" si="63"/>
        <v>0</v>
      </c>
      <c r="T712" s="172"/>
      <c r="U712" s="49">
        <f t="shared" si="64"/>
        <v>0</v>
      </c>
      <c r="V712" s="173"/>
      <c r="W712" s="151">
        <f t="shared" si="65"/>
        <v>0</v>
      </c>
      <c r="X712" s="908"/>
    </row>
    <row r="713" spans="1:24" ht="15.75" customHeight="1" x14ac:dyDescent="0.25">
      <c r="A713" s="871"/>
      <c r="B713" s="872"/>
      <c r="C713" s="101" t="s">
        <v>1701</v>
      </c>
      <c r="D713" s="101"/>
      <c r="E713" s="101"/>
      <c r="F713" s="96" t="s">
        <v>686</v>
      </c>
      <c r="G713" s="96"/>
      <c r="H713" s="270"/>
      <c r="I713" s="105"/>
      <c r="J713" s="270"/>
      <c r="K713" s="155">
        <f>SUM(G713:J713)</f>
        <v>0</v>
      </c>
      <c r="L713" s="270"/>
      <c r="M713" s="270"/>
      <c r="N713" s="270"/>
      <c r="O713" s="270"/>
      <c r="P713" s="153">
        <f t="shared" si="70"/>
        <v>0</v>
      </c>
      <c r="Q713" s="154">
        <f t="shared" si="67"/>
        <v>0</v>
      </c>
      <c r="R713" s="270"/>
      <c r="S713" s="45">
        <f t="shared" ref="S713:S776" si="71">R713*K713</f>
        <v>0</v>
      </c>
      <c r="T713" s="172"/>
      <c r="U713" s="49">
        <f t="shared" si="64"/>
        <v>0</v>
      </c>
      <c r="V713" s="173"/>
      <c r="W713" s="151">
        <f t="shared" si="65"/>
        <v>0</v>
      </c>
      <c r="X713" s="908"/>
    </row>
    <row r="714" spans="1:24" ht="15.75" customHeight="1" x14ac:dyDescent="0.25">
      <c r="A714" s="871"/>
      <c r="B714" s="872"/>
      <c r="C714" s="101" t="s">
        <v>1702</v>
      </c>
      <c r="D714" s="101"/>
      <c r="E714" s="101"/>
      <c r="F714" s="96" t="s">
        <v>686</v>
      </c>
      <c r="G714" s="96"/>
      <c r="H714" s="270"/>
      <c r="I714" s="105"/>
      <c r="J714" s="270"/>
      <c r="K714" s="155">
        <f t="shared" si="69"/>
        <v>0</v>
      </c>
      <c r="L714" s="270"/>
      <c r="M714" s="270"/>
      <c r="N714" s="270"/>
      <c r="O714" s="270"/>
      <c r="P714" s="153">
        <f t="shared" si="70"/>
        <v>0</v>
      </c>
      <c r="Q714" s="154">
        <f t="shared" si="67"/>
        <v>0</v>
      </c>
      <c r="R714" s="270"/>
      <c r="S714" s="45">
        <f t="shared" si="71"/>
        <v>0</v>
      </c>
      <c r="T714" s="172"/>
      <c r="U714" s="49">
        <f t="shared" si="64"/>
        <v>0</v>
      </c>
      <c r="V714" s="173"/>
      <c r="W714" s="151">
        <f t="shared" si="65"/>
        <v>0</v>
      </c>
      <c r="X714" s="908"/>
    </row>
    <row r="715" spans="1:24" ht="15.75" customHeight="1" x14ac:dyDescent="0.25">
      <c r="A715" s="871"/>
      <c r="B715" s="872"/>
      <c r="C715" s="101" t="s">
        <v>1703</v>
      </c>
      <c r="D715" s="101"/>
      <c r="E715" s="101"/>
      <c r="F715" s="96" t="s">
        <v>686</v>
      </c>
      <c r="G715" s="96"/>
      <c r="H715" s="270"/>
      <c r="I715" s="105"/>
      <c r="J715" s="270"/>
      <c r="K715" s="155">
        <f t="shared" si="69"/>
        <v>0</v>
      </c>
      <c r="L715" s="270"/>
      <c r="M715" s="270"/>
      <c r="N715" s="270"/>
      <c r="O715" s="270"/>
      <c r="P715" s="153">
        <f t="shared" si="70"/>
        <v>0</v>
      </c>
      <c r="Q715" s="154">
        <f t="shared" si="67"/>
        <v>0</v>
      </c>
      <c r="R715" s="270"/>
      <c r="S715" s="45">
        <f t="shared" si="71"/>
        <v>0</v>
      </c>
      <c r="T715" s="172"/>
      <c r="U715" s="49">
        <f t="shared" si="64"/>
        <v>0</v>
      </c>
      <c r="V715" s="173"/>
      <c r="W715" s="151">
        <f t="shared" si="65"/>
        <v>0</v>
      </c>
      <c r="X715" s="908"/>
    </row>
    <row r="716" spans="1:24" ht="15.75" customHeight="1" x14ac:dyDescent="0.25">
      <c r="A716" s="871"/>
      <c r="B716" s="872"/>
      <c r="C716" s="101" t="s">
        <v>1704</v>
      </c>
      <c r="D716" s="101"/>
      <c r="E716" s="101"/>
      <c r="F716" s="96" t="s">
        <v>686</v>
      </c>
      <c r="G716" s="96"/>
      <c r="H716" s="270"/>
      <c r="I716" s="105"/>
      <c r="J716" s="270"/>
      <c r="K716" s="155">
        <f t="shared" si="69"/>
        <v>0</v>
      </c>
      <c r="L716" s="270"/>
      <c r="M716" s="270"/>
      <c r="N716" s="270"/>
      <c r="O716" s="270"/>
      <c r="P716" s="153">
        <f t="shared" si="70"/>
        <v>0</v>
      </c>
      <c r="Q716" s="154">
        <f t="shared" si="67"/>
        <v>0</v>
      </c>
      <c r="R716" s="270"/>
      <c r="S716" s="45">
        <f t="shared" si="71"/>
        <v>0</v>
      </c>
      <c r="T716" s="172"/>
      <c r="U716" s="49">
        <f t="shared" si="64"/>
        <v>0</v>
      </c>
      <c r="V716" s="173"/>
      <c r="W716" s="151">
        <f t="shared" si="65"/>
        <v>0</v>
      </c>
      <c r="X716" s="908"/>
    </row>
    <row r="717" spans="1:24" ht="15.75" customHeight="1" x14ac:dyDescent="0.25">
      <c r="A717" s="871"/>
      <c r="B717" s="872"/>
      <c r="C717" s="101" t="s">
        <v>1705</v>
      </c>
      <c r="D717" s="101"/>
      <c r="E717" s="101"/>
      <c r="F717" s="96" t="s">
        <v>686</v>
      </c>
      <c r="G717" s="96"/>
      <c r="H717" s="270"/>
      <c r="I717" s="105"/>
      <c r="J717" s="270"/>
      <c r="K717" s="155">
        <f t="shared" si="69"/>
        <v>0</v>
      </c>
      <c r="L717" s="270"/>
      <c r="M717" s="270"/>
      <c r="N717" s="270"/>
      <c r="O717" s="270"/>
      <c r="P717" s="153">
        <f t="shared" si="70"/>
        <v>0</v>
      </c>
      <c r="Q717" s="154">
        <f t="shared" si="67"/>
        <v>0</v>
      </c>
      <c r="R717" s="270"/>
      <c r="S717" s="45">
        <f t="shared" si="71"/>
        <v>0</v>
      </c>
      <c r="T717" s="172"/>
      <c r="U717" s="49">
        <f t="shared" si="64"/>
        <v>0</v>
      </c>
      <c r="V717" s="173"/>
      <c r="W717" s="151">
        <f t="shared" si="65"/>
        <v>0</v>
      </c>
      <c r="X717" s="908"/>
    </row>
    <row r="718" spans="1:24" ht="15.75" customHeight="1" x14ac:dyDescent="0.25">
      <c r="A718" s="871"/>
      <c r="B718" s="872"/>
      <c r="C718" s="101" t="s">
        <v>1706</v>
      </c>
      <c r="D718" s="101"/>
      <c r="E718" s="101"/>
      <c r="F718" s="96" t="s">
        <v>686</v>
      </c>
      <c r="G718" s="96"/>
      <c r="H718" s="270"/>
      <c r="I718" s="105"/>
      <c r="J718" s="270"/>
      <c r="K718" s="155">
        <f t="shared" si="69"/>
        <v>0</v>
      </c>
      <c r="L718" s="270"/>
      <c r="M718" s="270"/>
      <c r="N718" s="270"/>
      <c r="O718" s="270"/>
      <c r="P718" s="153">
        <f t="shared" si="70"/>
        <v>0</v>
      </c>
      <c r="Q718" s="154">
        <f t="shared" si="67"/>
        <v>0</v>
      </c>
      <c r="R718" s="270"/>
      <c r="S718" s="45">
        <f t="shared" si="71"/>
        <v>0</v>
      </c>
      <c r="T718" s="172"/>
      <c r="U718" s="49">
        <f t="shared" si="64"/>
        <v>0</v>
      </c>
      <c r="V718" s="173"/>
      <c r="W718" s="151">
        <f t="shared" si="65"/>
        <v>0</v>
      </c>
      <c r="X718" s="908"/>
    </row>
    <row r="719" spans="1:24" ht="15.75" customHeight="1" x14ac:dyDescent="0.25">
      <c r="A719" s="871"/>
      <c r="B719" s="872"/>
      <c r="C719" s="101" t="s">
        <v>1707</v>
      </c>
      <c r="D719" s="101"/>
      <c r="E719" s="101"/>
      <c r="F719" s="96" t="s">
        <v>686</v>
      </c>
      <c r="G719" s="96"/>
      <c r="H719" s="270"/>
      <c r="I719" s="105"/>
      <c r="J719" s="270"/>
      <c r="K719" s="155">
        <f t="shared" si="69"/>
        <v>0</v>
      </c>
      <c r="L719" s="270"/>
      <c r="M719" s="270"/>
      <c r="N719" s="270"/>
      <c r="O719" s="270"/>
      <c r="P719" s="153">
        <f t="shared" si="70"/>
        <v>0</v>
      </c>
      <c r="Q719" s="154">
        <f t="shared" si="67"/>
        <v>0</v>
      </c>
      <c r="R719" s="270"/>
      <c r="S719" s="45">
        <f t="shared" si="71"/>
        <v>0</v>
      </c>
      <c r="T719" s="172"/>
      <c r="U719" s="49">
        <f t="shared" si="64"/>
        <v>0</v>
      </c>
      <c r="V719" s="173"/>
      <c r="W719" s="151">
        <f t="shared" si="65"/>
        <v>0</v>
      </c>
      <c r="X719" s="908"/>
    </row>
    <row r="720" spans="1:24" ht="15.75" customHeight="1" x14ac:dyDescent="0.25">
      <c r="A720" s="871"/>
      <c r="B720" s="872"/>
      <c r="C720" s="101" t="s">
        <v>1708</v>
      </c>
      <c r="D720" s="101"/>
      <c r="E720" s="101"/>
      <c r="F720" s="96" t="s">
        <v>686</v>
      </c>
      <c r="G720" s="96"/>
      <c r="H720" s="270"/>
      <c r="I720" s="105"/>
      <c r="J720" s="270"/>
      <c r="K720" s="155">
        <f t="shared" si="69"/>
        <v>0</v>
      </c>
      <c r="L720" s="270"/>
      <c r="M720" s="270"/>
      <c r="N720" s="270"/>
      <c r="O720" s="270"/>
      <c r="P720" s="153">
        <f t="shared" si="70"/>
        <v>0</v>
      </c>
      <c r="Q720" s="154">
        <f t="shared" si="67"/>
        <v>0</v>
      </c>
      <c r="R720" s="270"/>
      <c r="S720" s="45">
        <f t="shared" si="71"/>
        <v>0</v>
      </c>
      <c r="T720" s="172"/>
      <c r="U720" s="49">
        <f t="shared" si="64"/>
        <v>0</v>
      </c>
      <c r="V720" s="173"/>
      <c r="W720" s="151">
        <f t="shared" si="65"/>
        <v>0</v>
      </c>
      <c r="X720" s="908"/>
    </row>
    <row r="721" spans="1:24" ht="15.75" customHeight="1" x14ac:dyDescent="0.25">
      <c r="A721" s="871"/>
      <c r="B721" s="872"/>
      <c r="C721" s="101" t="s">
        <v>1709</v>
      </c>
      <c r="D721" s="101"/>
      <c r="E721" s="101"/>
      <c r="F721" s="96" t="s">
        <v>686</v>
      </c>
      <c r="G721" s="96"/>
      <c r="H721" s="270"/>
      <c r="I721" s="105"/>
      <c r="J721" s="270"/>
      <c r="K721" s="155">
        <f t="shared" si="69"/>
        <v>0</v>
      </c>
      <c r="L721" s="270"/>
      <c r="M721" s="270"/>
      <c r="N721" s="270"/>
      <c r="O721" s="270"/>
      <c r="P721" s="153">
        <f t="shared" si="70"/>
        <v>0</v>
      </c>
      <c r="Q721" s="154">
        <f t="shared" si="67"/>
        <v>0</v>
      </c>
      <c r="R721" s="270"/>
      <c r="S721" s="45">
        <f t="shared" si="71"/>
        <v>0</v>
      </c>
      <c r="T721" s="172"/>
      <c r="U721" s="49">
        <f t="shared" ref="U721:U784" si="72">R721*P721</f>
        <v>0</v>
      </c>
      <c r="V721" s="173"/>
      <c r="W721" s="151">
        <f t="shared" si="65"/>
        <v>0</v>
      </c>
      <c r="X721" s="908"/>
    </row>
    <row r="722" spans="1:24" ht="15.75" customHeight="1" x14ac:dyDescent="0.25">
      <c r="A722" s="871"/>
      <c r="B722" s="872"/>
      <c r="C722" s="101" t="s">
        <v>1710</v>
      </c>
      <c r="D722" s="101"/>
      <c r="E722" s="101"/>
      <c r="F722" s="96" t="s">
        <v>686</v>
      </c>
      <c r="G722" s="96"/>
      <c r="H722" s="270"/>
      <c r="I722" s="105"/>
      <c r="J722" s="270"/>
      <c r="K722" s="155">
        <f t="shared" si="69"/>
        <v>0</v>
      </c>
      <c r="L722" s="270"/>
      <c r="M722" s="270"/>
      <c r="N722" s="270"/>
      <c r="O722" s="270"/>
      <c r="P722" s="153">
        <f t="shared" si="70"/>
        <v>0</v>
      </c>
      <c r="Q722" s="154">
        <f t="shared" si="67"/>
        <v>0</v>
      </c>
      <c r="R722" s="270"/>
      <c r="S722" s="45">
        <f t="shared" si="71"/>
        <v>0</v>
      </c>
      <c r="T722" s="172"/>
      <c r="U722" s="49">
        <f t="shared" si="72"/>
        <v>0</v>
      </c>
      <c r="V722" s="173"/>
      <c r="W722" s="151">
        <f t="shared" si="65"/>
        <v>0</v>
      </c>
      <c r="X722" s="908"/>
    </row>
    <row r="723" spans="1:24" ht="15.75" customHeight="1" x14ac:dyDescent="0.25">
      <c r="A723" s="871"/>
      <c r="B723" s="872"/>
      <c r="C723" s="101" t="s">
        <v>1711</v>
      </c>
      <c r="D723" s="101"/>
      <c r="E723" s="101"/>
      <c r="F723" s="96" t="s">
        <v>686</v>
      </c>
      <c r="G723" s="96"/>
      <c r="H723" s="270"/>
      <c r="I723" s="105"/>
      <c r="J723" s="270"/>
      <c r="K723" s="155">
        <f t="shared" si="69"/>
        <v>0</v>
      </c>
      <c r="L723" s="270"/>
      <c r="M723" s="270"/>
      <c r="N723" s="270"/>
      <c r="O723" s="270"/>
      <c r="P723" s="153">
        <f t="shared" si="70"/>
        <v>0</v>
      </c>
      <c r="Q723" s="154">
        <f t="shared" si="67"/>
        <v>0</v>
      </c>
      <c r="R723" s="270"/>
      <c r="S723" s="45">
        <f t="shared" si="71"/>
        <v>0</v>
      </c>
      <c r="T723" s="172"/>
      <c r="U723" s="49">
        <f t="shared" si="72"/>
        <v>0</v>
      </c>
      <c r="V723" s="173"/>
      <c r="W723" s="151">
        <f t="shared" ref="W723:W786" si="73">S723+U723</f>
        <v>0</v>
      </c>
      <c r="X723" s="908"/>
    </row>
    <row r="724" spans="1:24" ht="15.75" customHeight="1" x14ac:dyDescent="0.25">
      <c r="A724" s="871"/>
      <c r="B724" s="872"/>
      <c r="C724" s="101" t="s">
        <v>1712</v>
      </c>
      <c r="D724" s="101"/>
      <c r="E724" s="101"/>
      <c r="F724" s="96" t="s">
        <v>686</v>
      </c>
      <c r="G724" s="96"/>
      <c r="H724" s="270"/>
      <c r="I724" s="105"/>
      <c r="J724" s="270"/>
      <c r="K724" s="155">
        <f t="shared" si="69"/>
        <v>0</v>
      </c>
      <c r="L724" s="270"/>
      <c r="M724" s="270"/>
      <c r="N724" s="270"/>
      <c r="O724" s="270"/>
      <c r="P724" s="153">
        <f t="shared" si="70"/>
        <v>0</v>
      </c>
      <c r="Q724" s="154">
        <f t="shared" si="67"/>
        <v>0</v>
      </c>
      <c r="R724" s="270"/>
      <c r="S724" s="45">
        <f t="shared" si="71"/>
        <v>0</v>
      </c>
      <c r="T724" s="172"/>
      <c r="U724" s="49">
        <f t="shared" si="72"/>
        <v>0</v>
      </c>
      <c r="V724" s="173"/>
      <c r="W724" s="151">
        <f t="shared" si="73"/>
        <v>0</v>
      </c>
      <c r="X724" s="908"/>
    </row>
    <row r="725" spans="1:24" ht="15.75" customHeight="1" x14ac:dyDescent="0.25">
      <c r="A725" s="871"/>
      <c r="B725" s="872"/>
      <c r="C725" s="101" t="s">
        <v>1713</v>
      </c>
      <c r="D725" s="101"/>
      <c r="E725" s="101"/>
      <c r="F725" s="96" t="s">
        <v>686</v>
      </c>
      <c r="G725" s="96"/>
      <c r="H725" s="270"/>
      <c r="I725" s="105"/>
      <c r="J725" s="270"/>
      <c r="K725" s="155">
        <f t="shared" si="69"/>
        <v>0</v>
      </c>
      <c r="L725" s="270"/>
      <c r="M725" s="270"/>
      <c r="N725" s="270"/>
      <c r="O725" s="270"/>
      <c r="P725" s="153">
        <f t="shared" si="70"/>
        <v>0</v>
      </c>
      <c r="Q725" s="154">
        <f t="shared" si="67"/>
        <v>0</v>
      </c>
      <c r="R725" s="270"/>
      <c r="S725" s="45">
        <f t="shared" si="71"/>
        <v>0</v>
      </c>
      <c r="T725" s="172"/>
      <c r="U725" s="49">
        <f t="shared" si="72"/>
        <v>0</v>
      </c>
      <c r="V725" s="173"/>
      <c r="W725" s="151">
        <f t="shared" si="73"/>
        <v>0</v>
      </c>
      <c r="X725" s="908"/>
    </row>
    <row r="726" spans="1:24" ht="15.75" customHeight="1" x14ac:dyDescent="0.25">
      <c r="A726" s="871"/>
      <c r="B726" s="872"/>
      <c r="C726" s="101" t="s">
        <v>1714</v>
      </c>
      <c r="D726" s="101"/>
      <c r="E726" s="101"/>
      <c r="F726" s="96" t="s">
        <v>686</v>
      </c>
      <c r="G726" s="96"/>
      <c r="H726" s="270"/>
      <c r="I726" s="105"/>
      <c r="J726" s="270"/>
      <c r="K726" s="155">
        <f t="shared" si="69"/>
        <v>0</v>
      </c>
      <c r="L726" s="270"/>
      <c r="M726" s="270"/>
      <c r="N726" s="270"/>
      <c r="O726" s="270"/>
      <c r="P726" s="153">
        <f t="shared" si="70"/>
        <v>0</v>
      </c>
      <c r="Q726" s="154">
        <f t="shared" si="67"/>
        <v>0</v>
      </c>
      <c r="R726" s="270"/>
      <c r="S726" s="45">
        <f t="shared" si="71"/>
        <v>0</v>
      </c>
      <c r="T726" s="172"/>
      <c r="U726" s="49">
        <f t="shared" si="72"/>
        <v>0</v>
      </c>
      <c r="V726" s="173"/>
      <c r="W726" s="151">
        <f t="shared" si="73"/>
        <v>0</v>
      </c>
      <c r="X726" s="908"/>
    </row>
    <row r="727" spans="1:24" ht="15.75" customHeight="1" x14ac:dyDescent="0.25">
      <c r="A727" s="871"/>
      <c r="B727" s="872"/>
      <c r="C727" s="101" t="s">
        <v>1715</v>
      </c>
      <c r="D727" s="101"/>
      <c r="E727" s="101"/>
      <c r="F727" s="96" t="s">
        <v>686</v>
      </c>
      <c r="G727" s="96"/>
      <c r="H727" s="270"/>
      <c r="I727" s="105"/>
      <c r="J727" s="270"/>
      <c r="K727" s="155">
        <f t="shared" si="69"/>
        <v>0</v>
      </c>
      <c r="L727" s="270"/>
      <c r="M727" s="270"/>
      <c r="N727" s="270"/>
      <c r="O727" s="270"/>
      <c r="P727" s="153">
        <f t="shared" si="70"/>
        <v>0</v>
      </c>
      <c r="Q727" s="154">
        <f t="shared" si="67"/>
        <v>0</v>
      </c>
      <c r="R727" s="270"/>
      <c r="S727" s="45">
        <f t="shared" si="71"/>
        <v>0</v>
      </c>
      <c r="T727" s="172"/>
      <c r="U727" s="49">
        <f t="shared" si="72"/>
        <v>0</v>
      </c>
      <c r="V727" s="173"/>
      <c r="W727" s="151">
        <f t="shared" si="73"/>
        <v>0</v>
      </c>
      <c r="X727" s="908"/>
    </row>
    <row r="728" spans="1:24" ht="15.75" customHeight="1" x14ac:dyDescent="0.25">
      <c r="A728" s="871"/>
      <c r="B728" s="872"/>
      <c r="C728" s="101" t="s">
        <v>1716</v>
      </c>
      <c r="D728" s="101"/>
      <c r="E728" s="101"/>
      <c r="F728" s="96" t="s">
        <v>686</v>
      </c>
      <c r="G728" s="96"/>
      <c r="H728" s="270"/>
      <c r="I728" s="105"/>
      <c r="J728" s="270"/>
      <c r="K728" s="155">
        <f t="shared" si="69"/>
        <v>0</v>
      </c>
      <c r="L728" s="270"/>
      <c r="M728" s="270"/>
      <c r="N728" s="270"/>
      <c r="O728" s="270"/>
      <c r="P728" s="153">
        <f t="shared" si="70"/>
        <v>0</v>
      </c>
      <c r="Q728" s="154">
        <f t="shared" ref="Q728:Q786" si="74">K728+P728</f>
        <v>0</v>
      </c>
      <c r="R728" s="270"/>
      <c r="S728" s="45">
        <f t="shared" si="71"/>
        <v>0</v>
      </c>
      <c r="T728" s="172"/>
      <c r="U728" s="49">
        <f t="shared" si="72"/>
        <v>0</v>
      </c>
      <c r="V728" s="173"/>
      <c r="W728" s="151">
        <f t="shared" si="73"/>
        <v>0</v>
      </c>
      <c r="X728" s="908"/>
    </row>
    <row r="729" spans="1:24" ht="15.75" customHeight="1" x14ac:dyDescent="0.25">
      <c r="A729" s="871"/>
      <c r="B729" s="872"/>
      <c r="C729" s="101" t="s">
        <v>1717</v>
      </c>
      <c r="D729" s="101"/>
      <c r="E729" s="101"/>
      <c r="F729" s="96" t="s">
        <v>686</v>
      </c>
      <c r="G729" s="96"/>
      <c r="H729" s="270"/>
      <c r="I729" s="105"/>
      <c r="J729" s="270"/>
      <c r="K729" s="155">
        <f t="shared" si="69"/>
        <v>0</v>
      </c>
      <c r="L729" s="270"/>
      <c r="M729" s="270"/>
      <c r="N729" s="270"/>
      <c r="O729" s="270"/>
      <c r="P729" s="153">
        <f>SUM(L729:O729)</f>
        <v>0</v>
      </c>
      <c r="Q729" s="154">
        <f t="shared" si="74"/>
        <v>0</v>
      </c>
      <c r="R729" s="270"/>
      <c r="S729" s="45">
        <f t="shared" si="71"/>
        <v>0</v>
      </c>
      <c r="T729" s="172"/>
      <c r="U729" s="49">
        <f t="shared" si="72"/>
        <v>0</v>
      </c>
      <c r="V729" s="173"/>
      <c r="W729" s="151">
        <f t="shared" si="73"/>
        <v>0</v>
      </c>
      <c r="X729" s="908"/>
    </row>
    <row r="730" spans="1:24" ht="15.75" customHeight="1" x14ac:dyDescent="0.25">
      <c r="A730" s="871"/>
      <c r="B730" s="872"/>
      <c r="C730" s="101" t="s">
        <v>1718</v>
      </c>
      <c r="D730" s="101"/>
      <c r="E730" s="101"/>
      <c r="F730" s="96" t="s">
        <v>686</v>
      </c>
      <c r="G730" s="96"/>
      <c r="H730" s="270"/>
      <c r="I730" s="105"/>
      <c r="J730" s="270"/>
      <c r="K730" s="155">
        <f t="shared" si="69"/>
        <v>0</v>
      </c>
      <c r="L730" s="270"/>
      <c r="M730" s="270"/>
      <c r="N730" s="270"/>
      <c r="O730" s="270"/>
      <c r="P730" s="153">
        <f t="shared" ref="P730:P791" si="75">SUM(L730:O730)</f>
        <v>0</v>
      </c>
      <c r="Q730" s="154">
        <f t="shared" si="74"/>
        <v>0</v>
      </c>
      <c r="R730" s="270"/>
      <c r="S730" s="45">
        <f t="shared" si="71"/>
        <v>0</v>
      </c>
      <c r="T730" s="172"/>
      <c r="U730" s="49">
        <f t="shared" si="72"/>
        <v>0</v>
      </c>
      <c r="V730" s="173"/>
      <c r="W730" s="151">
        <f t="shared" si="73"/>
        <v>0</v>
      </c>
      <c r="X730" s="908"/>
    </row>
    <row r="731" spans="1:24" ht="15.75" customHeight="1" x14ac:dyDescent="0.25">
      <c r="A731" s="871"/>
      <c r="B731" s="872"/>
      <c r="C731" s="101" t="s">
        <v>1719</v>
      </c>
      <c r="D731" s="101"/>
      <c r="E731" s="101"/>
      <c r="F731" s="96" t="s">
        <v>686</v>
      </c>
      <c r="G731" s="96"/>
      <c r="H731" s="270"/>
      <c r="I731" s="105"/>
      <c r="J731" s="270"/>
      <c r="K731" s="155">
        <f t="shared" si="69"/>
        <v>0</v>
      </c>
      <c r="L731" s="270"/>
      <c r="M731" s="270"/>
      <c r="N731" s="270"/>
      <c r="O731" s="270"/>
      <c r="P731" s="153">
        <f t="shared" si="75"/>
        <v>0</v>
      </c>
      <c r="Q731" s="154">
        <f t="shared" si="74"/>
        <v>0</v>
      </c>
      <c r="R731" s="270"/>
      <c r="S731" s="45">
        <f t="shared" si="71"/>
        <v>0</v>
      </c>
      <c r="T731" s="172"/>
      <c r="U731" s="49">
        <f t="shared" si="72"/>
        <v>0</v>
      </c>
      <c r="V731" s="173"/>
      <c r="W731" s="151">
        <f t="shared" si="73"/>
        <v>0</v>
      </c>
      <c r="X731" s="908"/>
    </row>
    <row r="732" spans="1:24" ht="15.75" customHeight="1" x14ac:dyDescent="0.25">
      <c r="A732" s="871"/>
      <c r="B732" s="872"/>
      <c r="C732" s="101" t="s">
        <v>1720</v>
      </c>
      <c r="D732" s="101"/>
      <c r="E732" s="101"/>
      <c r="F732" s="96" t="s">
        <v>686</v>
      </c>
      <c r="G732" s="96"/>
      <c r="H732" s="270"/>
      <c r="I732" s="105"/>
      <c r="J732" s="270"/>
      <c r="K732" s="155">
        <f t="shared" si="69"/>
        <v>0</v>
      </c>
      <c r="L732" s="270"/>
      <c r="M732" s="270"/>
      <c r="N732" s="270"/>
      <c r="O732" s="270"/>
      <c r="P732" s="153">
        <f t="shared" si="75"/>
        <v>0</v>
      </c>
      <c r="Q732" s="154">
        <f t="shared" si="74"/>
        <v>0</v>
      </c>
      <c r="R732" s="270"/>
      <c r="S732" s="45">
        <f t="shared" si="71"/>
        <v>0</v>
      </c>
      <c r="T732" s="172"/>
      <c r="U732" s="49">
        <f t="shared" si="72"/>
        <v>0</v>
      </c>
      <c r="V732" s="173"/>
      <c r="W732" s="151">
        <f t="shared" si="73"/>
        <v>0</v>
      </c>
      <c r="X732" s="908"/>
    </row>
    <row r="733" spans="1:24" ht="15.75" customHeight="1" x14ac:dyDescent="0.25">
      <c r="A733" s="871"/>
      <c r="B733" s="872"/>
      <c r="C733" s="101" t="s">
        <v>1721</v>
      </c>
      <c r="D733" s="101"/>
      <c r="E733" s="101"/>
      <c r="F733" s="96" t="s">
        <v>686</v>
      </c>
      <c r="G733" s="96"/>
      <c r="H733" s="270"/>
      <c r="I733" s="105"/>
      <c r="J733" s="270"/>
      <c r="K733" s="155">
        <f t="shared" si="69"/>
        <v>0</v>
      </c>
      <c r="L733" s="270"/>
      <c r="M733" s="270"/>
      <c r="N733" s="270"/>
      <c r="O733" s="270"/>
      <c r="P733" s="153">
        <f t="shared" si="75"/>
        <v>0</v>
      </c>
      <c r="Q733" s="154">
        <f t="shared" si="74"/>
        <v>0</v>
      </c>
      <c r="R733" s="270"/>
      <c r="S733" s="45">
        <f t="shared" si="71"/>
        <v>0</v>
      </c>
      <c r="T733" s="172"/>
      <c r="U733" s="49">
        <f t="shared" si="72"/>
        <v>0</v>
      </c>
      <c r="V733" s="173"/>
      <c r="W733" s="151">
        <f t="shared" si="73"/>
        <v>0</v>
      </c>
      <c r="X733" s="908"/>
    </row>
    <row r="734" spans="1:24" ht="15.75" customHeight="1" x14ac:dyDescent="0.25">
      <c r="A734" s="871"/>
      <c r="B734" s="872"/>
      <c r="C734" s="101" t="s">
        <v>1722</v>
      </c>
      <c r="D734" s="101"/>
      <c r="E734" s="101"/>
      <c r="F734" s="96" t="s">
        <v>686</v>
      </c>
      <c r="G734" s="96"/>
      <c r="H734" s="270"/>
      <c r="I734" s="105"/>
      <c r="J734" s="270"/>
      <c r="K734" s="155">
        <f t="shared" si="69"/>
        <v>0</v>
      </c>
      <c r="L734" s="270"/>
      <c r="M734" s="270"/>
      <c r="N734" s="270"/>
      <c r="O734" s="270"/>
      <c r="P734" s="153">
        <f t="shared" si="75"/>
        <v>0</v>
      </c>
      <c r="Q734" s="154">
        <f t="shared" si="74"/>
        <v>0</v>
      </c>
      <c r="R734" s="270"/>
      <c r="S734" s="45">
        <f t="shared" si="71"/>
        <v>0</v>
      </c>
      <c r="T734" s="172"/>
      <c r="U734" s="49">
        <f t="shared" si="72"/>
        <v>0</v>
      </c>
      <c r="V734" s="173"/>
      <c r="W734" s="151">
        <f t="shared" si="73"/>
        <v>0</v>
      </c>
      <c r="X734" s="908"/>
    </row>
    <row r="735" spans="1:24" ht="15.75" customHeight="1" x14ac:dyDescent="0.25">
      <c r="A735" s="871"/>
      <c r="B735" s="872"/>
      <c r="C735" s="101" t="s">
        <v>1723</v>
      </c>
      <c r="D735" s="101"/>
      <c r="E735" s="101"/>
      <c r="F735" s="96" t="s">
        <v>686</v>
      </c>
      <c r="G735" s="96"/>
      <c r="H735" s="270"/>
      <c r="I735" s="105"/>
      <c r="J735" s="270"/>
      <c r="K735" s="155">
        <f>SUM(G735:J735)</f>
        <v>0</v>
      </c>
      <c r="L735" s="270"/>
      <c r="M735" s="270"/>
      <c r="N735" s="270"/>
      <c r="O735" s="270"/>
      <c r="P735" s="153">
        <f t="shared" si="75"/>
        <v>0</v>
      </c>
      <c r="Q735" s="154">
        <f t="shared" si="74"/>
        <v>0</v>
      </c>
      <c r="R735" s="270"/>
      <c r="S735" s="45">
        <f t="shared" si="71"/>
        <v>0</v>
      </c>
      <c r="T735" s="172"/>
      <c r="U735" s="49">
        <f t="shared" si="72"/>
        <v>0</v>
      </c>
      <c r="V735" s="173"/>
      <c r="W735" s="151">
        <f t="shared" si="73"/>
        <v>0</v>
      </c>
      <c r="X735" s="908"/>
    </row>
    <row r="736" spans="1:24" ht="15.75" customHeight="1" x14ac:dyDescent="0.25">
      <c r="A736" s="871"/>
      <c r="B736" s="872"/>
      <c r="C736" s="101" t="s">
        <v>1724</v>
      </c>
      <c r="D736" s="101"/>
      <c r="E736" s="101"/>
      <c r="F736" s="96" t="s">
        <v>686</v>
      </c>
      <c r="G736" s="96"/>
      <c r="H736" s="270"/>
      <c r="I736" s="105"/>
      <c r="J736" s="270"/>
      <c r="K736" s="155">
        <f t="shared" si="69"/>
        <v>0</v>
      </c>
      <c r="L736" s="270"/>
      <c r="M736" s="270"/>
      <c r="N736" s="270"/>
      <c r="O736" s="270"/>
      <c r="P736" s="153">
        <f t="shared" si="75"/>
        <v>0</v>
      </c>
      <c r="Q736" s="154">
        <f t="shared" si="74"/>
        <v>0</v>
      </c>
      <c r="R736" s="270"/>
      <c r="S736" s="45">
        <f t="shared" si="71"/>
        <v>0</v>
      </c>
      <c r="T736" s="172"/>
      <c r="U736" s="49">
        <f t="shared" si="72"/>
        <v>0</v>
      </c>
      <c r="V736" s="173"/>
      <c r="W736" s="151">
        <f t="shared" si="73"/>
        <v>0</v>
      </c>
      <c r="X736" s="908"/>
    </row>
    <row r="737" spans="1:24" ht="15.75" customHeight="1" x14ac:dyDescent="0.25">
      <c r="A737" s="871"/>
      <c r="B737" s="872"/>
      <c r="C737" s="101" t="s">
        <v>568</v>
      </c>
      <c r="D737" s="101"/>
      <c r="E737" s="101"/>
      <c r="F737" s="96" t="s">
        <v>686</v>
      </c>
      <c r="G737" s="96"/>
      <c r="H737" s="270"/>
      <c r="I737" s="105"/>
      <c r="J737" s="270"/>
      <c r="K737" s="155">
        <f t="shared" si="69"/>
        <v>0</v>
      </c>
      <c r="L737" s="270"/>
      <c r="M737" s="270"/>
      <c r="N737" s="270"/>
      <c r="O737" s="270"/>
      <c r="P737" s="153">
        <f t="shared" si="75"/>
        <v>0</v>
      </c>
      <c r="Q737" s="154">
        <f t="shared" si="74"/>
        <v>0</v>
      </c>
      <c r="R737" s="270"/>
      <c r="S737" s="45">
        <f t="shared" si="71"/>
        <v>0</v>
      </c>
      <c r="T737" s="172"/>
      <c r="U737" s="49">
        <f t="shared" si="72"/>
        <v>0</v>
      </c>
      <c r="V737" s="173"/>
      <c r="W737" s="151">
        <f t="shared" si="73"/>
        <v>0</v>
      </c>
      <c r="X737" s="908"/>
    </row>
    <row r="738" spans="1:24" ht="15.75" customHeight="1" x14ac:dyDescent="0.25">
      <c r="A738" s="871"/>
      <c r="B738" s="872"/>
      <c r="C738" s="101" t="s">
        <v>1725</v>
      </c>
      <c r="D738" s="101"/>
      <c r="E738" s="101"/>
      <c r="F738" s="96" t="s">
        <v>686</v>
      </c>
      <c r="G738" s="96"/>
      <c r="H738" s="270"/>
      <c r="I738" s="105"/>
      <c r="J738" s="270"/>
      <c r="K738" s="155">
        <f t="shared" si="69"/>
        <v>0</v>
      </c>
      <c r="L738" s="270"/>
      <c r="M738" s="270"/>
      <c r="N738" s="270"/>
      <c r="O738" s="270"/>
      <c r="P738" s="153">
        <f t="shared" si="75"/>
        <v>0</v>
      </c>
      <c r="Q738" s="154">
        <f t="shared" si="74"/>
        <v>0</v>
      </c>
      <c r="R738" s="270"/>
      <c r="S738" s="45">
        <f t="shared" si="71"/>
        <v>0</v>
      </c>
      <c r="T738" s="172"/>
      <c r="U738" s="49">
        <f t="shared" si="72"/>
        <v>0</v>
      </c>
      <c r="V738" s="173"/>
      <c r="W738" s="151">
        <f t="shared" si="73"/>
        <v>0</v>
      </c>
      <c r="X738" s="908"/>
    </row>
    <row r="739" spans="1:24" ht="15.75" customHeight="1" x14ac:dyDescent="0.25">
      <c r="A739" s="871"/>
      <c r="B739" s="872"/>
      <c r="C739" s="101" t="s">
        <v>1726</v>
      </c>
      <c r="D739" s="101"/>
      <c r="E739" s="101"/>
      <c r="F739" s="96" t="s">
        <v>686</v>
      </c>
      <c r="G739" s="96"/>
      <c r="H739" s="270"/>
      <c r="I739" s="105"/>
      <c r="J739" s="270"/>
      <c r="K739" s="155">
        <f t="shared" si="69"/>
        <v>0</v>
      </c>
      <c r="L739" s="270"/>
      <c r="M739" s="270"/>
      <c r="N739" s="270"/>
      <c r="O739" s="270"/>
      <c r="P739" s="153">
        <f t="shared" si="75"/>
        <v>0</v>
      </c>
      <c r="Q739" s="154">
        <f t="shared" si="74"/>
        <v>0</v>
      </c>
      <c r="R739" s="270"/>
      <c r="S739" s="45">
        <f t="shared" si="71"/>
        <v>0</v>
      </c>
      <c r="T739" s="172"/>
      <c r="U739" s="49">
        <f t="shared" si="72"/>
        <v>0</v>
      </c>
      <c r="V739" s="173"/>
      <c r="W739" s="151">
        <f t="shared" si="73"/>
        <v>0</v>
      </c>
      <c r="X739" s="908"/>
    </row>
    <row r="740" spans="1:24" ht="15.75" customHeight="1" x14ac:dyDescent="0.25">
      <c r="A740" s="871"/>
      <c r="B740" s="872"/>
      <c r="C740" s="101" t="s">
        <v>1727</v>
      </c>
      <c r="D740" s="101"/>
      <c r="E740" s="101"/>
      <c r="F740" s="96" t="s">
        <v>686</v>
      </c>
      <c r="G740" s="96"/>
      <c r="H740" s="270"/>
      <c r="I740" s="105"/>
      <c r="J740" s="270"/>
      <c r="K740" s="155">
        <f t="shared" si="69"/>
        <v>0</v>
      </c>
      <c r="L740" s="270"/>
      <c r="M740" s="270"/>
      <c r="N740" s="270"/>
      <c r="O740" s="270"/>
      <c r="P740" s="153">
        <f t="shared" si="75"/>
        <v>0</v>
      </c>
      <c r="Q740" s="154">
        <f t="shared" si="74"/>
        <v>0</v>
      </c>
      <c r="R740" s="270"/>
      <c r="S740" s="45">
        <f t="shared" si="71"/>
        <v>0</v>
      </c>
      <c r="T740" s="172"/>
      <c r="U740" s="49">
        <f t="shared" si="72"/>
        <v>0</v>
      </c>
      <c r="V740" s="173"/>
      <c r="W740" s="151">
        <f t="shared" si="73"/>
        <v>0</v>
      </c>
      <c r="X740" s="908"/>
    </row>
    <row r="741" spans="1:24" ht="15.75" customHeight="1" x14ac:dyDescent="0.25">
      <c r="A741" s="871"/>
      <c r="B741" s="872"/>
      <c r="C741" s="101" t="s">
        <v>1728</v>
      </c>
      <c r="D741" s="101"/>
      <c r="E741" s="101"/>
      <c r="F741" s="96" t="s">
        <v>686</v>
      </c>
      <c r="G741" s="96"/>
      <c r="H741" s="270"/>
      <c r="I741" s="105"/>
      <c r="J741" s="270"/>
      <c r="K741" s="155">
        <f t="shared" si="69"/>
        <v>0</v>
      </c>
      <c r="L741" s="270"/>
      <c r="M741" s="270"/>
      <c r="N741" s="270"/>
      <c r="O741" s="270"/>
      <c r="P741" s="153">
        <f t="shared" si="75"/>
        <v>0</v>
      </c>
      <c r="Q741" s="154">
        <f t="shared" si="74"/>
        <v>0</v>
      </c>
      <c r="R741" s="270"/>
      <c r="S741" s="45">
        <f t="shared" si="71"/>
        <v>0</v>
      </c>
      <c r="T741" s="172"/>
      <c r="U741" s="49">
        <f t="shared" si="72"/>
        <v>0</v>
      </c>
      <c r="V741" s="173"/>
      <c r="W741" s="151">
        <f t="shared" si="73"/>
        <v>0</v>
      </c>
      <c r="X741" s="908"/>
    </row>
    <row r="742" spans="1:24" ht="15.75" customHeight="1" x14ac:dyDescent="0.25">
      <c r="A742" s="871"/>
      <c r="B742" s="872"/>
      <c r="C742" s="101" t="s">
        <v>1729</v>
      </c>
      <c r="D742" s="101"/>
      <c r="E742" s="101"/>
      <c r="F742" s="96" t="s">
        <v>686</v>
      </c>
      <c r="G742" s="96"/>
      <c r="H742" s="270"/>
      <c r="I742" s="105"/>
      <c r="J742" s="270"/>
      <c r="K742" s="155">
        <f t="shared" si="69"/>
        <v>0</v>
      </c>
      <c r="L742" s="270"/>
      <c r="M742" s="270"/>
      <c r="N742" s="270"/>
      <c r="O742" s="270"/>
      <c r="P742" s="153">
        <f t="shared" si="75"/>
        <v>0</v>
      </c>
      <c r="Q742" s="154">
        <f t="shared" si="74"/>
        <v>0</v>
      </c>
      <c r="R742" s="270"/>
      <c r="S742" s="45">
        <f t="shared" si="71"/>
        <v>0</v>
      </c>
      <c r="T742" s="172"/>
      <c r="U742" s="49">
        <f t="shared" si="72"/>
        <v>0</v>
      </c>
      <c r="V742" s="173"/>
      <c r="W742" s="151">
        <f t="shared" si="73"/>
        <v>0</v>
      </c>
      <c r="X742" s="908"/>
    </row>
    <row r="743" spans="1:24" ht="15.75" customHeight="1" x14ac:dyDescent="0.25">
      <c r="A743" s="871"/>
      <c r="B743" s="872"/>
      <c r="C743" s="101" t="s">
        <v>1730</v>
      </c>
      <c r="D743" s="101"/>
      <c r="E743" s="101"/>
      <c r="F743" s="96" t="s">
        <v>686</v>
      </c>
      <c r="G743" s="96"/>
      <c r="H743" s="270"/>
      <c r="I743" s="105"/>
      <c r="J743" s="270"/>
      <c r="K743" s="155">
        <f t="shared" si="69"/>
        <v>0</v>
      </c>
      <c r="L743" s="270"/>
      <c r="M743" s="270"/>
      <c r="N743" s="270"/>
      <c r="O743" s="270"/>
      <c r="P743" s="153">
        <f t="shared" si="75"/>
        <v>0</v>
      </c>
      <c r="Q743" s="154">
        <f t="shared" si="74"/>
        <v>0</v>
      </c>
      <c r="R743" s="270"/>
      <c r="S743" s="45">
        <f t="shared" si="71"/>
        <v>0</v>
      </c>
      <c r="T743" s="172"/>
      <c r="U743" s="49">
        <f t="shared" si="72"/>
        <v>0</v>
      </c>
      <c r="V743" s="173"/>
      <c r="W743" s="151">
        <f t="shared" si="73"/>
        <v>0</v>
      </c>
      <c r="X743" s="908"/>
    </row>
    <row r="744" spans="1:24" ht="15.75" customHeight="1" x14ac:dyDescent="0.25">
      <c r="A744" s="871"/>
      <c r="B744" s="872"/>
      <c r="C744" s="101" t="s">
        <v>1731</v>
      </c>
      <c r="D744" s="101"/>
      <c r="E744" s="101"/>
      <c r="F744" s="96" t="s">
        <v>686</v>
      </c>
      <c r="G744" s="96"/>
      <c r="H744" s="270"/>
      <c r="I744" s="105"/>
      <c r="J744" s="270"/>
      <c r="K744" s="155">
        <f t="shared" si="69"/>
        <v>0</v>
      </c>
      <c r="L744" s="270"/>
      <c r="M744" s="270"/>
      <c r="N744" s="270"/>
      <c r="O744" s="270"/>
      <c r="P744" s="153">
        <f t="shared" si="75"/>
        <v>0</v>
      </c>
      <c r="Q744" s="154">
        <f t="shared" si="74"/>
        <v>0</v>
      </c>
      <c r="R744" s="270"/>
      <c r="S744" s="45">
        <f t="shared" si="71"/>
        <v>0</v>
      </c>
      <c r="T744" s="172"/>
      <c r="U744" s="49">
        <f t="shared" si="72"/>
        <v>0</v>
      </c>
      <c r="V744" s="173"/>
      <c r="W744" s="151">
        <f t="shared" si="73"/>
        <v>0</v>
      </c>
      <c r="X744" s="908"/>
    </row>
    <row r="745" spans="1:24" ht="15.75" customHeight="1" x14ac:dyDescent="0.25">
      <c r="A745" s="871"/>
      <c r="B745" s="872"/>
      <c r="C745" s="101" t="s">
        <v>1732</v>
      </c>
      <c r="D745" s="101"/>
      <c r="E745" s="101"/>
      <c r="F745" s="96" t="s">
        <v>686</v>
      </c>
      <c r="G745" s="96"/>
      <c r="H745" s="270"/>
      <c r="I745" s="105"/>
      <c r="J745" s="270"/>
      <c r="K745" s="155">
        <f t="shared" si="69"/>
        <v>0</v>
      </c>
      <c r="L745" s="270"/>
      <c r="M745" s="270"/>
      <c r="N745" s="270"/>
      <c r="O745" s="270"/>
      <c r="P745" s="153">
        <f t="shared" si="75"/>
        <v>0</v>
      </c>
      <c r="Q745" s="154">
        <f t="shared" si="74"/>
        <v>0</v>
      </c>
      <c r="R745" s="270"/>
      <c r="S745" s="45">
        <f t="shared" si="71"/>
        <v>0</v>
      </c>
      <c r="T745" s="172"/>
      <c r="U745" s="49">
        <f t="shared" si="72"/>
        <v>0</v>
      </c>
      <c r="V745" s="173"/>
      <c r="W745" s="151">
        <f t="shared" si="73"/>
        <v>0</v>
      </c>
      <c r="X745" s="908"/>
    </row>
    <row r="746" spans="1:24" ht="15.75" customHeight="1" x14ac:dyDescent="0.25">
      <c r="A746" s="871"/>
      <c r="B746" s="872"/>
      <c r="C746" s="101" t="s">
        <v>1733</v>
      </c>
      <c r="D746" s="101"/>
      <c r="E746" s="101"/>
      <c r="F746" s="96" t="s">
        <v>686</v>
      </c>
      <c r="G746" s="96"/>
      <c r="H746" s="270"/>
      <c r="I746" s="105"/>
      <c r="J746" s="270"/>
      <c r="K746" s="155">
        <f t="shared" si="69"/>
        <v>0</v>
      </c>
      <c r="L746" s="270"/>
      <c r="M746" s="270"/>
      <c r="N746" s="270"/>
      <c r="O746" s="270"/>
      <c r="P746" s="153">
        <f t="shared" si="75"/>
        <v>0</v>
      </c>
      <c r="Q746" s="154">
        <f t="shared" si="74"/>
        <v>0</v>
      </c>
      <c r="R746" s="270"/>
      <c r="S746" s="45">
        <f t="shared" si="71"/>
        <v>0</v>
      </c>
      <c r="T746" s="172"/>
      <c r="U746" s="49">
        <f t="shared" si="72"/>
        <v>0</v>
      </c>
      <c r="V746" s="173"/>
      <c r="W746" s="151">
        <f t="shared" si="73"/>
        <v>0</v>
      </c>
      <c r="X746" s="908"/>
    </row>
    <row r="747" spans="1:24" ht="15.75" customHeight="1" x14ac:dyDescent="0.25">
      <c r="A747" s="871"/>
      <c r="B747" s="872"/>
      <c r="C747" s="101" t="s">
        <v>1734</v>
      </c>
      <c r="D747" s="101"/>
      <c r="E747" s="101"/>
      <c r="F747" s="96" t="s">
        <v>686</v>
      </c>
      <c r="G747" s="96"/>
      <c r="H747" s="270"/>
      <c r="I747" s="105"/>
      <c r="J747" s="270"/>
      <c r="K747" s="155">
        <f t="shared" si="69"/>
        <v>0</v>
      </c>
      <c r="L747" s="270"/>
      <c r="M747" s="270"/>
      <c r="N747" s="270"/>
      <c r="O747" s="270"/>
      <c r="P747" s="153">
        <f t="shared" si="75"/>
        <v>0</v>
      </c>
      <c r="Q747" s="154">
        <f t="shared" si="74"/>
        <v>0</v>
      </c>
      <c r="R747" s="270"/>
      <c r="S747" s="45">
        <f t="shared" si="71"/>
        <v>0</v>
      </c>
      <c r="T747" s="172"/>
      <c r="U747" s="49">
        <f t="shared" si="72"/>
        <v>0</v>
      </c>
      <c r="V747" s="173"/>
      <c r="W747" s="151">
        <f t="shared" si="73"/>
        <v>0</v>
      </c>
      <c r="X747" s="908"/>
    </row>
    <row r="748" spans="1:24" ht="15.75" customHeight="1" x14ac:dyDescent="0.25">
      <c r="A748" s="871"/>
      <c r="B748" s="872"/>
      <c r="C748" s="101" t="s">
        <v>1735</v>
      </c>
      <c r="D748" s="101"/>
      <c r="E748" s="101"/>
      <c r="F748" s="96" t="s">
        <v>686</v>
      </c>
      <c r="G748" s="96"/>
      <c r="H748" s="270"/>
      <c r="I748" s="105"/>
      <c r="J748" s="270"/>
      <c r="K748" s="155">
        <f t="shared" si="69"/>
        <v>0</v>
      </c>
      <c r="L748" s="270"/>
      <c r="M748" s="270"/>
      <c r="N748" s="270"/>
      <c r="O748" s="270"/>
      <c r="P748" s="153">
        <f t="shared" si="75"/>
        <v>0</v>
      </c>
      <c r="Q748" s="154">
        <f t="shared" si="74"/>
        <v>0</v>
      </c>
      <c r="R748" s="270"/>
      <c r="S748" s="45">
        <f t="shared" si="71"/>
        <v>0</v>
      </c>
      <c r="T748" s="172"/>
      <c r="U748" s="49">
        <f t="shared" si="72"/>
        <v>0</v>
      </c>
      <c r="V748" s="173"/>
      <c r="W748" s="151">
        <f t="shared" si="73"/>
        <v>0</v>
      </c>
      <c r="X748" s="908"/>
    </row>
    <row r="749" spans="1:24" ht="15.75" customHeight="1" x14ac:dyDescent="0.25">
      <c r="A749" s="871"/>
      <c r="B749" s="872"/>
      <c r="C749" s="101" t="s">
        <v>1736</v>
      </c>
      <c r="D749" s="101"/>
      <c r="E749" s="101"/>
      <c r="F749" s="96" t="s">
        <v>686</v>
      </c>
      <c r="G749" s="96"/>
      <c r="H749" s="270"/>
      <c r="I749" s="105"/>
      <c r="J749" s="270"/>
      <c r="K749" s="155">
        <f t="shared" si="69"/>
        <v>0</v>
      </c>
      <c r="L749" s="270"/>
      <c r="M749" s="270"/>
      <c r="N749" s="270"/>
      <c r="O749" s="270"/>
      <c r="P749" s="153">
        <f t="shared" si="75"/>
        <v>0</v>
      </c>
      <c r="Q749" s="154">
        <f t="shared" si="74"/>
        <v>0</v>
      </c>
      <c r="R749" s="270"/>
      <c r="S749" s="45">
        <f t="shared" si="71"/>
        <v>0</v>
      </c>
      <c r="T749" s="172"/>
      <c r="U749" s="49">
        <f t="shared" si="72"/>
        <v>0</v>
      </c>
      <c r="V749" s="173"/>
      <c r="W749" s="151">
        <f t="shared" si="73"/>
        <v>0</v>
      </c>
      <c r="X749" s="908"/>
    </row>
    <row r="750" spans="1:24" ht="15.75" customHeight="1" x14ac:dyDescent="0.25">
      <c r="A750" s="871"/>
      <c r="B750" s="872"/>
      <c r="C750" s="101" t="s">
        <v>1737</v>
      </c>
      <c r="D750" s="101"/>
      <c r="E750" s="101"/>
      <c r="F750" s="96" t="s">
        <v>686</v>
      </c>
      <c r="G750" s="96"/>
      <c r="H750" s="270"/>
      <c r="I750" s="105"/>
      <c r="J750" s="270"/>
      <c r="K750" s="155">
        <f>SUM(G750:J750)</f>
        <v>0</v>
      </c>
      <c r="L750" s="270"/>
      <c r="M750" s="270"/>
      <c r="N750" s="270"/>
      <c r="O750" s="270"/>
      <c r="P750" s="153">
        <f t="shared" si="75"/>
        <v>0</v>
      </c>
      <c r="Q750" s="154">
        <f t="shared" si="74"/>
        <v>0</v>
      </c>
      <c r="R750" s="270"/>
      <c r="S750" s="45">
        <f t="shared" si="71"/>
        <v>0</v>
      </c>
      <c r="T750" s="172"/>
      <c r="U750" s="49">
        <f t="shared" si="72"/>
        <v>0</v>
      </c>
      <c r="V750" s="173"/>
      <c r="W750" s="151">
        <f t="shared" si="73"/>
        <v>0</v>
      </c>
      <c r="X750" s="908"/>
    </row>
    <row r="751" spans="1:24" ht="15.75" customHeight="1" x14ac:dyDescent="0.25">
      <c r="A751" s="871"/>
      <c r="B751" s="872"/>
      <c r="C751" s="101" t="s">
        <v>1738</v>
      </c>
      <c r="D751" s="101"/>
      <c r="E751" s="101"/>
      <c r="F751" s="96" t="s">
        <v>686</v>
      </c>
      <c r="G751" s="96"/>
      <c r="H751" s="270"/>
      <c r="I751" s="105"/>
      <c r="J751" s="270"/>
      <c r="K751" s="155">
        <f>SUM(G751:J751)</f>
        <v>0</v>
      </c>
      <c r="L751" s="270"/>
      <c r="M751" s="270"/>
      <c r="N751" s="270"/>
      <c r="O751" s="270"/>
      <c r="P751" s="153">
        <f t="shared" si="75"/>
        <v>0</v>
      </c>
      <c r="Q751" s="154">
        <f t="shared" si="74"/>
        <v>0</v>
      </c>
      <c r="R751" s="270"/>
      <c r="S751" s="45">
        <f t="shared" si="71"/>
        <v>0</v>
      </c>
      <c r="T751" s="172"/>
      <c r="U751" s="49">
        <f t="shared" si="72"/>
        <v>0</v>
      </c>
      <c r="V751" s="173"/>
      <c r="W751" s="151">
        <f t="shared" si="73"/>
        <v>0</v>
      </c>
      <c r="X751" s="908"/>
    </row>
    <row r="752" spans="1:24" ht="15.75" customHeight="1" x14ac:dyDescent="0.25">
      <c r="A752" s="871"/>
      <c r="B752" s="872"/>
      <c r="C752" s="101" t="s">
        <v>1739</v>
      </c>
      <c r="D752" s="101"/>
      <c r="E752" s="101"/>
      <c r="F752" s="96" t="s">
        <v>686</v>
      </c>
      <c r="G752" s="96"/>
      <c r="H752" s="270"/>
      <c r="I752" s="105"/>
      <c r="J752" s="270"/>
      <c r="K752" s="155">
        <f t="shared" ref="K752:K784" si="76">SUM(G752:J752)</f>
        <v>0</v>
      </c>
      <c r="L752" s="270"/>
      <c r="M752" s="270"/>
      <c r="N752" s="270"/>
      <c r="O752" s="270"/>
      <c r="P752" s="153">
        <f t="shared" si="75"/>
        <v>0</v>
      </c>
      <c r="Q752" s="154">
        <f t="shared" si="74"/>
        <v>0</v>
      </c>
      <c r="R752" s="270"/>
      <c r="S752" s="45">
        <f t="shared" si="71"/>
        <v>0</v>
      </c>
      <c r="T752" s="172"/>
      <c r="U752" s="49">
        <f t="shared" si="72"/>
        <v>0</v>
      </c>
      <c r="V752" s="173"/>
      <c r="W752" s="151">
        <f t="shared" si="73"/>
        <v>0</v>
      </c>
      <c r="X752" s="908"/>
    </row>
    <row r="753" spans="1:24" ht="15.75" customHeight="1" x14ac:dyDescent="0.25">
      <c r="A753" s="871"/>
      <c r="B753" s="872"/>
      <c r="C753" s="101" t="s">
        <v>1740</v>
      </c>
      <c r="D753" s="101"/>
      <c r="E753" s="101"/>
      <c r="F753" s="96" t="s">
        <v>686</v>
      </c>
      <c r="G753" s="96"/>
      <c r="H753" s="270"/>
      <c r="I753" s="105"/>
      <c r="J753" s="270"/>
      <c r="K753" s="155">
        <f t="shared" si="76"/>
        <v>0</v>
      </c>
      <c r="L753" s="270"/>
      <c r="M753" s="270"/>
      <c r="N753" s="270"/>
      <c r="O753" s="270"/>
      <c r="P753" s="153">
        <f t="shared" si="75"/>
        <v>0</v>
      </c>
      <c r="Q753" s="154">
        <f t="shared" si="74"/>
        <v>0</v>
      </c>
      <c r="R753" s="270"/>
      <c r="S753" s="45">
        <f t="shared" si="71"/>
        <v>0</v>
      </c>
      <c r="T753" s="172"/>
      <c r="U753" s="49">
        <f t="shared" si="72"/>
        <v>0</v>
      </c>
      <c r="V753" s="173"/>
      <c r="W753" s="151">
        <f t="shared" si="73"/>
        <v>0</v>
      </c>
      <c r="X753" s="908"/>
    </row>
    <row r="754" spans="1:24" ht="15.75" customHeight="1" x14ac:dyDescent="0.25">
      <c r="A754" s="871"/>
      <c r="B754" s="872"/>
      <c r="C754" s="101" t="s">
        <v>1741</v>
      </c>
      <c r="D754" s="101"/>
      <c r="E754" s="101"/>
      <c r="F754" s="96" t="s">
        <v>686</v>
      </c>
      <c r="G754" s="96"/>
      <c r="H754" s="270"/>
      <c r="I754" s="105"/>
      <c r="J754" s="270"/>
      <c r="K754" s="155">
        <f t="shared" si="76"/>
        <v>0</v>
      </c>
      <c r="L754" s="270"/>
      <c r="M754" s="270"/>
      <c r="N754" s="270"/>
      <c r="O754" s="270"/>
      <c r="P754" s="153">
        <f t="shared" si="75"/>
        <v>0</v>
      </c>
      <c r="Q754" s="154">
        <f t="shared" si="74"/>
        <v>0</v>
      </c>
      <c r="R754" s="270"/>
      <c r="S754" s="45">
        <f t="shared" si="71"/>
        <v>0</v>
      </c>
      <c r="T754" s="172"/>
      <c r="U754" s="49">
        <f t="shared" si="72"/>
        <v>0</v>
      </c>
      <c r="V754" s="173"/>
      <c r="W754" s="151">
        <f t="shared" si="73"/>
        <v>0</v>
      </c>
      <c r="X754" s="908"/>
    </row>
    <row r="755" spans="1:24" ht="15.75" customHeight="1" x14ac:dyDescent="0.25">
      <c r="A755" s="871"/>
      <c r="B755" s="872"/>
      <c r="C755" s="101" t="s">
        <v>1742</v>
      </c>
      <c r="D755" s="101"/>
      <c r="E755" s="101"/>
      <c r="F755" s="96" t="s">
        <v>686</v>
      </c>
      <c r="G755" s="96"/>
      <c r="H755" s="270"/>
      <c r="I755" s="105"/>
      <c r="J755" s="270"/>
      <c r="K755" s="155">
        <f t="shared" si="76"/>
        <v>0</v>
      </c>
      <c r="L755" s="270"/>
      <c r="M755" s="270"/>
      <c r="N755" s="270"/>
      <c r="O755" s="270"/>
      <c r="P755" s="153">
        <f>SUM(L755:O755)</f>
        <v>0</v>
      </c>
      <c r="Q755" s="154">
        <f t="shared" si="74"/>
        <v>0</v>
      </c>
      <c r="R755" s="270"/>
      <c r="S755" s="45">
        <f t="shared" si="71"/>
        <v>0</v>
      </c>
      <c r="T755" s="172"/>
      <c r="U755" s="49">
        <f t="shared" si="72"/>
        <v>0</v>
      </c>
      <c r="V755" s="173"/>
      <c r="W755" s="151">
        <f t="shared" si="73"/>
        <v>0</v>
      </c>
      <c r="X755" s="908"/>
    </row>
    <row r="756" spans="1:24" ht="15.75" customHeight="1" x14ac:dyDescent="0.25">
      <c r="A756" s="871"/>
      <c r="B756" s="872"/>
      <c r="C756" s="101" t="s">
        <v>1743</v>
      </c>
      <c r="D756" s="101"/>
      <c r="E756" s="101"/>
      <c r="F756" s="96" t="s">
        <v>686</v>
      </c>
      <c r="G756" s="96"/>
      <c r="H756" s="270"/>
      <c r="I756" s="105"/>
      <c r="J756" s="270"/>
      <c r="K756" s="155">
        <f t="shared" si="76"/>
        <v>0</v>
      </c>
      <c r="L756" s="270"/>
      <c r="M756" s="270"/>
      <c r="N756" s="270"/>
      <c r="O756" s="270"/>
      <c r="P756" s="153">
        <f t="shared" si="75"/>
        <v>0</v>
      </c>
      <c r="Q756" s="154">
        <f t="shared" si="74"/>
        <v>0</v>
      </c>
      <c r="R756" s="270"/>
      <c r="S756" s="45">
        <f t="shared" si="71"/>
        <v>0</v>
      </c>
      <c r="T756" s="172"/>
      <c r="U756" s="49">
        <f t="shared" si="72"/>
        <v>0</v>
      </c>
      <c r="V756" s="173"/>
      <c r="W756" s="151">
        <f t="shared" si="73"/>
        <v>0</v>
      </c>
      <c r="X756" s="908"/>
    </row>
    <row r="757" spans="1:24" ht="15.75" customHeight="1" x14ac:dyDescent="0.25">
      <c r="A757" s="871"/>
      <c r="B757" s="872"/>
      <c r="C757" s="101" t="s">
        <v>1744</v>
      </c>
      <c r="D757" s="101"/>
      <c r="E757" s="101"/>
      <c r="F757" s="96" t="s">
        <v>686</v>
      </c>
      <c r="G757" s="96"/>
      <c r="H757" s="270"/>
      <c r="I757" s="105"/>
      <c r="J757" s="270"/>
      <c r="K757" s="155">
        <f t="shared" si="76"/>
        <v>0</v>
      </c>
      <c r="L757" s="270"/>
      <c r="M757" s="270"/>
      <c r="N757" s="270"/>
      <c r="O757" s="270"/>
      <c r="P757" s="153">
        <f t="shared" si="75"/>
        <v>0</v>
      </c>
      <c r="Q757" s="154">
        <f t="shared" si="74"/>
        <v>0</v>
      </c>
      <c r="R757" s="270"/>
      <c r="S757" s="45">
        <f t="shared" si="71"/>
        <v>0</v>
      </c>
      <c r="T757" s="172"/>
      <c r="U757" s="49">
        <f t="shared" si="72"/>
        <v>0</v>
      </c>
      <c r="V757" s="173"/>
      <c r="W757" s="151">
        <f t="shared" si="73"/>
        <v>0</v>
      </c>
      <c r="X757" s="908"/>
    </row>
    <row r="758" spans="1:24" ht="15.75" customHeight="1" x14ac:dyDescent="0.25">
      <c r="A758" s="871"/>
      <c r="B758" s="872"/>
      <c r="C758" s="101" t="s">
        <v>1745</v>
      </c>
      <c r="D758" s="101"/>
      <c r="E758" s="101"/>
      <c r="F758" s="96" t="s">
        <v>686</v>
      </c>
      <c r="G758" s="96"/>
      <c r="H758" s="270"/>
      <c r="I758" s="105"/>
      <c r="J758" s="270"/>
      <c r="K758" s="155">
        <f t="shared" si="76"/>
        <v>0</v>
      </c>
      <c r="L758" s="270"/>
      <c r="M758" s="270"/>
      <c r="N758" s="270"/>
      <c r="O758" s="270"/>
      <c r="P758" s="153">
        <f t="shared" si="75"/>
        <v>0</v>
      </c>
      <c r="Q758" s="154">
        <f t="shared" si="74"/>
        <v>0</v>
      </c>
      <c r="R758" s="270"/>
      <c r="S758" s="45">
        <f t="shared" si="71"/>
        <v>0</v>
      </c>
      <c r="T758" s="172"/>
      <c r="U758" s="49">
        <f t="shared" si="72"/>
        <v>0</v>
      </c>
      <c r="V758" s="173"/>
      <c r="W758" s="151">
        <f t="shared" si="73"/>
        <v>0</v>
      </c>
      <c r="X758" s="908"/>
    </row>
    <row r="759" spans="1:24" ht="15.75" customHeight="1" x14ac:dyDescent="0.25">
      <c r="A759" s="871"/>
      <c r="B759" s="872"/>
      <c r="C759" s="101" t="s">
        <v>1746</v>
      </c>
      <c r="D759" s="101"/>
      <c r="E759" s="101"/>
      <c r="F759" s="96" t="s">
        <v>686</v>
      </c>
      <c r="G759" s="96"/>
      <c r="H759" s="270"/>
      <c r="I759" s="105"/>
      <c r="J759" s="270"/>
      <c r="K759" s="155">
        <f t="shared" si="76"/>
        <v>0</v>
      </c>
      <c r="L759" s="270"/>
      <c r="M759" s="270"/>
      <c r="N759" s="270"/>
      <c r="O759" s="270"/>
      <c r="P759" s="153">
        <f t="shared" si="75"/>
        <v>0</v>
      </c>
      <c r="Q759" s="154">
        <f t="shared" si="74"/>
        <v>0</v>
      </c>
      <c r="R759" s="270"/>
      <c r="S759" s="45">
        <f t="shared" si="71"/>
        <v>0</v>
      </c>
      <c r="T759" s="172"/>
      <c r="U759" s="49">
        <f t="shared" si="72"/>
        <v>0</v>
      </c>
      <c r="V759" s="173"/>
      <c r="W759" s="151">
        <f t="shared" si="73"/>
        <v>0</v>
      </c>
      <c r="X759" s="908"/>
    </row>
    <row r="760" spans="1:24" ht="15.75" customHeight="1" x14ac:dyDescent="0.25">
      <c r="A760" s="871"/>
      <c r="B760" s="872"/>
      <c r="C760" s="101" t="s">
        <v>1747</v>
      </c>
      <c r="D760" s="101"/>
      <c r="E760" s="101"/>
      <c r="F760" s="96" t="s">
        <v>686</v>
      </c>
      <c r="G760" s="96"/>
      <c r="H760" s="270"/>
      <c r="I760" s="105"/>
      <c r="J760" s="270"/>
      <c r="K760" s="155">
        <f t="shared" si="76"/>
        <v>0</v>
      </c>
      <c r="L760" s="270"/>
      <c r="M760" s="270"/>
      <c r="N760" s="270"/>
      <c r="O760" s="270"/>
      <c r="P760" s="153">
        <f t="shared" si="75"/>
        <v>0</v>
      </c>
      <c r="Q760" s="154">
        <f t="shared" si="74"/>
        <v>0</v>
      </c>
      <c r="R760" s="270"/>
      <c r="S760" s="45">
        <f t="shared" si="71"/>
        <v>0</v>
      </c>
      <c r="T760" s="172"/>
      <c r="U760" s="49">
        <f t="shared" si="72"/>
        <v>0</v>
      </c>
      <c r="V760" s="173"/>
      <c r="W760" s="151">
        <f t="shared" si="73"/>
        <v>0</v>
      </c>
      <c r="X760" s="908"/>
    </row>
    <row r="761" spans="1:24" ht="15.75" customHeight="1" x14ac:dyDescent="0.25">
      <c r="A761" s="871"/>
      <c r="B761" s="872"/>
      <c r="C761" s="101" t="s">
        <v>1748</v>
      </c>
      <c r="D761" s="101"/>
      <c r="E761" s="101"/>
      <c r="F761" s="96" t="s">
        <v>686</v>
      </c>
      <c r="G761" s="96"/>
      <c r="H761" s="270"/>
      <c r="I761" s="105"/>
      <c r="J761" s="270"/>
      <c r="K761" s="155">
        <f t="shared" si="76"/>
        <v>0</v>
      </c>
      <c r="L761" s="270"/>
      <c r="M761" s="270"/>
      <c r="N761" s="270"/>
      <c r="O761" s="270"/>
      <c r="P761" s="153">
        <f t="shared" si="75"/>
        <v>0</v>
      </c>
      <c r="Q761" s="154">
        <f t="shared" si="74"/>
        <v>0</v>
      </c>
      <c r="R761" s="270"/>
      <c r="S761" s="45">
        <f t="shared" si="71"/>
        <v>0</v>
      </c>
      <c r="T761" s="172"/>
      <c r="U761" s="49">
        <f t="shared" si="72"/>
        <v>0</v>
      </c>
      <c r="V761" s="173"/>
      <c r="W761" s="151">
        <f t="shared" si="73"/>
        <v>0</v>
      </c>
      <c r="X761" s="908"/>
    </row>
    <row r="762" spans="1:24" ht="15.75" customHeight="1" x14ac:dyDescent="0.25">
      <c r="A762" s="871"/>
      <c r="B762" s="872"/>
      <c r="C762" s="101" t="s">
        <v>1749</v>
      </c>
      <c r="D762" s="101"/>
      <c r="E762" s="101"/>
      <c r="F762" s="96" t="s">
        <v>686</v>
      </c>
      <c r="G762" s="96"/>
      <c r="H762" s="270"/>
      <c r="I762" s="105"/>
      <c r="J762" s="270"/>
      <c r="K762" s="155">
        <f t="shared" si="76"/>
        <v>0</v>
      </c>
      <c r="L762" s="270"/>
      <c r="M762" s="270"/>
      <c r="N762" s="270"/>
      <c r="O762" s="270"/>
      <c r="P762" s="153">
        <f t="shared" si="75"/>
        <v>0</v>
      </c>
      <c r="Q762" s="154">
        <f t="shared" si="74"/>
        <v>0</v>
      </c>
      <c r="R762" s="270"/>
      <c r="S762" s="45">
        <f t="shared" si="71"/>
        <v>0</v>
      </c>
      <c r="T762" s="172"/>
      <c r="U762" s="49">
        <f t="shared" si="72"/>
        <v>0</v>
      </c>
      <c r="V762" s="173"/>
      <c r="W762" s="151">
        <f t="shared" si="73"/>
        <v>0</v>
      </c>
      <c r="X762" s="908"/>
    </row>
    <row r="763" spans="1:24" ht="15.75" customHeight="1" x14ac:dyDescent="0.25">
      <c r="A763" s="871"/>
      <c r="B763" s="872"/>
      <c r="C763" s="101" t="s">
        <v>1750</v>
      </c>
      <c r="D763" s="101"/>
      <c r="E763" s="101"/>
      <c r="F763" s="96" t="s">
        <v>686</v>
      </c>
      <c r="G763" s="96"/>
      <c r="H763" s="270"/>
      <c r="I763" s="105"/>
      <c r="J763" s="270"/>
      <c r="K763" s="155">
        <f t="shared" si="76"/>
        <v>0</v>
      </c>
      <c r="L763" s="270"/>
      <c r="M763" s="270"/>
      <c r="N763" s="270"/>
      <c r="O763" s="270"/>
      <c r="P763" s="153">
        <f t="shared" si="75"/>
        <v>0</v>
      </c>
      <c r="Q763" s="154">
        <f t="shared" si="74"/>
        <v>0</v>
      </c>
      <c r="R763" s="270"/>
      <c r="S763" s="45">
        <f t="shared" si="71"/>
        <v>0</v>
      </c>
      <c r="T763" s="172"/>
      <c r="U763" s="49">
        <f t="shared" si="72"/>
        <v>0</v>
      </c>
      <c r="V763" s="173"/>
      <c r="W763" s="151">
        <f t="shared" si="73"/>
        <v>0</v>
      </c>
      <c r="X763" s="908"/>
    </row>
    <row r="764" spans="1:24" ht="15.75" customHeight="1" x14ac:dyDescent="0.25">
      <c r="A764" s="871"/>
      <c r="B764" s="872"/>
      <c r="C764" s="101" t="s">
        <v>1751</v>
      </c>
      <c r="D764" s="101"/>
      <c r="E764" s="101"/>
      <c r="F764" s="96" t="s">
        <v>686</v>
      </c>
      <c r="G764" s="96"/>
      <c r="H764" s="270"/>
      <c r="I764" s="105"/>
      <c r="J764" s="270"/>
      <c r="K764" s="155">
        <f t="shared" si="76"/>
        <v>0</v>
      </c>
      <c r="L764" s="270"/>
      <c r="M764" s="270"/>
      <c r="N764" s="270"/>
      <c r="O764" s="270"/>
      <c r="P764" s="153">
        <f t="shared" si="75"/>
        <v>0</v>
      </c>
      <c r="Q764" s="154">
        <f t="shared" si="74"/>
        <v>0</v>
      </c>
      <c r="R764" s="270"/>
      <c r="S764" s="45">
        <f t="shared" si="71"/>
        <v>0</v>
      </c>
      <c r="T764" s="172"/>
      <c r="U764" s="49">
        <f t="shared" si="72"/>
        <v>0</v>
      </c>
      <c r="V764" s="173"/>
      <c r="W764" s="151">
        <f t="shared" si="73"/>
        <v>0</v>
      </c>
      <c r="X764" s="908"/>
    </row>
    <row r="765" spans="1:24" ht="15.75" customHeight="1" x14ac:dyDescent="0.25">
      <c r="A765" s="871"/>
      <c r="B765" s="872"/>
      <c r="C765" s="101" t="s">
        <v>1752</v>
      </c>
      <c r="D765" s="101"/>
      <c r="E765" s="101"/>
      <c r="F765" s="96" t="s">
        <v>686</v>
      </c>
      <c r="G765" s="96"/>
      <c r="H765" s="270"/>
      <c r="I765" s="105"/>
      <c r="J765" s="270"/>
      <c r="K765" s="155">
        <f t="shared" si="76"/>
        <v>0</v>
      </c>
      <c r="L765" s="270"/>
      <c r="M765" s="270"/>
      <c r="N765" s="270"/>
      <c r="O765" s="270"/>
      <c r="P765" s="153">
        <f t="shared" si="75"/>
        <v>0</v>
      </c>
      <c r="Q765" s="154">
        <f t="shared" si="74"/>
        <v>0</v>
      </c>
      <c r="R765" s="270"/>
      <c r="S765" s="45">
        <f t="shared" si="71"/>
        <v>0</v>
      </c>
      <c r="T765" s="172"/>
      <c r="U765" s="49">
        <f t="shared" si="72"/>
        <v>0</v>
      </c>
      <c r="V765" s="173"/>
      <c r="W765" s="151">
        <f t="shared" si="73"/>
        <v>0</v>
      </c>
      <c r="X765" s="908"/>
    </row>
    <row r="766" spans="1:24" ht="15.75" customHeight="1" x14ac:dyDescent="0.25">
      <c r="A766" s="871"/>
      <c r="B766" s="872"/>
      <c r="C766" s="101" t="s">
        <v>1753</v>
      </c>
      <c r="D766" s="101"/>
      <c r="E766" s="101"/>
      <c r="F766" s="96" t="s">
        <v>686</v>
      </c>
      <c r="G766" s="96"/>
      <c r="H766" s="270"/>
      <c r="I766" s="105"/>
      <c r="J766" s="270"/>
      <c r="K766" s="155">
        <f t="shared" si="76"/>
        <v>0</v>
      </c>
      <c r="L766" s="270"/>
      <c r="M766" s="270"/>
      <c r="N766" s="270"/>
      <c r="O766" s="270"/>
      <c r="P766" s="153">
        <f t="shared" si="75"/>
        <v>0</v>
      </c>
      <c r="Q766" s="154">
        <f t="shared" si="74"/>
        <v>0</v>
      </c>
      <c r="R766" s="270"/>
      <c r="S766" s="45">
        <f t="shared" si="71"/>
        <v>0</v>
      </c>
      <c r="T766" s="172"/>
      <c r="U766" s="49">
        <f t="shared" si="72"/>
        <v>0</v>
      </c>
      <c r="V766" s="173"/>
      <c r="W766" s="151">
        <f t="shared" si="73"/>
        <v>0</v>
      </c>
      <c r="X766" s="908"/>
    </row>
    <row r="767" spans="1:24" ht="15.75" customHeight="1" x14ac:dyDescent="0.25">
      <c r="A767" s="871"/>
      <c r="B767" s="872"/>
      <c r="C767" s="101" t="s">
        <v>1754</v>
      </c>
      <c r="D767" s="101"/>
      <c r="E767" s="101"/>
      <c r="F767" s="96" t="s">
        <v>686</v>
      </c>
      <c r="G767" s="96"/>
      <c r="H767" s="270"/>
      <c r="I767" s="105"/>
      <c r="J767" s="270"/>
      <c r="K767" s="155">
        <f t="shared" si="76"/>
        <v>0</v>
      </c>
      <c r="L767" s="270"/>
      <c r="M767" s="270"/>
      <c r="N767" s="270"/>
      <c r="O767" s="270"/>
      <c r="P767" s="153">
        <f t="shared" si="75"/>
        <v>0</v>
      </c>
      <c r="Q767" s="154">
        <f t="shared" si="74"/>
        <v>0</v>
      </c>
      <c r="R767" s="270"/>
      <c r="S767" s="45">
        <f t="shared" si="71"/>
        <v>0</v>
      </c>
      <c r="T767" s="172"/>
      <c r="U767" s="49">
        <f t="shared" si="72"/>
        <v>0</v>
      </c>
      <c r="V767" s="173"/>
      <c r="W767" s="151">
        <f t="shared" si="73"/>
        <v>0</v>
      </c>
      <c r="X767" s="908"/>
    </row>
    <row r="768" spans="1:24" ht="15.75" customHeight="1" x14ac:dyDescent="0.25">
      <c r="A768" s="871"/>
      <c r="B768" s="872"/>
      <c r="C768" s="101" t="s">
        <v>1657</v>
      </c>
      <c r="D768" s="101"/>
      <c r="E768" s="101"/>
      <c r="F768" s="96" t="s">
        <v>669</v>
      </c>
      <c r="G768" s="96">
        <v>5</v>
      </c>
      <c r="H768" s="270"/>
      <c r="I768" s="104"/>
      <c r="J768" s="270"/>
      <c r="K768" s="155">
        <f t="shared" si="76"/>
        <v>5</v>
      </c>
      <c r="L768" s="270"/>
      <c r="M768" s="270"/>
      <c r="N768" s="270"/>
      <c r="O768" s="270"/>
      <c r="P768" s="153">
        <f t="shared" si="75"/>
        <v>0</v>
      </c>
      <c r="Q768" s="154">
        <f t="shared" si="74"/>
        <v>5</v>
      </c>
      <c r="R768" s="270"/>
      <c r="S768" s="45">
        <f t="shared" si="71"/>
        <v>0</v>
      </c>
      <c r="T768" s="172"/>
      <c r="U768" s="49">
        <f t="shared" si="72"/>
        <v>0</v>
      </c>
      <c r="V768" s="173"/>
      <c r="W768" s="151">
        <f t="shared" si="73"/>
        <v>0</v>
      </c>
      <c r="X768" s="908"/>
    </row>
    <row r="769" spans="1:24" ht="15.75" customHeight="1" x14ac:dyDescent="0.25">
      <c r="A769" s="871"/>
      <c r="B769" s="872"/>
      <c r="C769" s="101" t="s">
        <v>1658</v>
      </c>
      <c r="D769" s="101"/>
      <c r="E769" s="101"/>
      <c r="F769" s="96" t="s">
        <v>647</v>
      </c>
      <c r="G769" s="96">
        <v>50</v>
      </c>
      <c r="H769" s="270"/>
      <c r="I769" s="104"/>
      <c r="J769" s="270"/>
      <c r="K769" s="155">
        <f t="shared" si="76"/>
        <v>50</v>
      </c>
      <c r="L769" s="270"/>
      <c r="M769" s="270"/>
      <c r="N769" s="270"/>
      <c r="O769" s="270"/>
      <c r="P769" s="153">
        <f t="shared" si="75"/>
        <v>0</v>
      </c>
      <c r="Q769" s="154">
        <f t="shared" si="74"/>
        <v>50</v>
      </c>
      <c r="R769" s="270"/>
      <c r="S769" s="45">
        <f t="shared" si="71"/>
        <v>0</v>
      </c>
      <c r="T769" s="172"/>
      <c r="U769" s="49">
        <f t="shared" si="72"/>
        <v>0</v>
      </c>
      <c r="V769" s="173"/>
      <c r="W769" s="151">
        <f t="shared" si="73"/>
        <v>0</v>
      </c>
      <c r="X769" s="908"/>
    </row>
    <row r="770" spans="1:24" ht="15.75" customHeight="1" x14ac:dyDescent="0.25">
      <c r="A770" s="871"/>
      <c r="B770" s="872"/>
      <c r="C770" s="101" t="s">
        <v>1659</v>
      </c>
      <c r="D770" s="101"/>
      <c r="E770" s="101"/>
      <c r="F770" s="96" t="s">
        <v>647</v>
      </c>
      <c r="G770" s="96">
        <v>50</v>
      </c>
      <c r="H770" s="270"/>
      <c r="I770" s="104"/>
      <c r="J770" s="270"/>
      <c r="K770" s="155">
        <f t="shared" si="76"/>
        <v>50</v>
      </c>
      <c r="L770" s="270"/>
      <c r="M770" s="270"/>
      <c r="N770" s="270"/>
      <c r="O770" s="270"/>
      <c r="P770" s="153">
        <f t="shared" si="75"/>
        <v>0</v>
      </c>
      <c r="Q770" s="154">
        <f t="shared" si="74"/>
        <v>50</v>
      </c>
      <c r="R770" s="270"/>
      <c r="S770" s="45">
        <f t="shared" si="71"/>
        <v>0</v>
      </c>
      <c r="T770" s="172"/>
      <c r="U770" s="49">
        <f t="shared" si="72"/>
        <v>0</v>
      </c>
      <c r="V770" s="173"/>
      <c r="W770" s="151">
        <f t="shared" si="73"/>
        <v>0</v>
      </c>
      <c r="X770" s="908"/>
    </row>
    <row r="771" spans="1:24" ht="15.75" customHeight="1" x14ac:dyDescent="0.25">
      <c r="A771" s="871"/>
      <c r="B771" s="872"/>
      <c r="C771" s="101" t="s">
        <v>1660</v>
      </c>
      <c r="D771" s="101"/>
      <c r="E771" s="101"/>
      <c r="F771" s="96" t="s">
        <v>647</v>
      </c>
      <c r="G771" s="96">
        <v>20</v>
      </c>
      <c r="H771" s="270"/>
      <c r="I771" s="104"/>
      <c r="J771" s="270"/>
      <c r="K771" s="155">
        <f t="shared" si="76"/>
        <v>20</v>
      </c>
      <c r="L771" s="270"/>
      <c r="M771" s="270"/>
      <c r="N771" s="270"/>
      <c r="O771" s="270"/>
      <c r="P771" s="153">
        <f t="shared" si="75"/>
        <v>0</v>
      </c>
      <c r="Q771" s="154">
        <f t="shared" si="74"/>
        <v>20</v>
      </c>
      <c r="R771" s="270"/>
      <c r="S771" s="45">
        <f t="shared" si="71"/>
        <v>0</v>
      </c>
      <c r="T771" s="172"/>
      <c r="U771" s="49">
        <f t="shared" si="72"/>
        <v>0</v>
      </c>
      <c r="V771" s="173"/>
      <c r="W771" s="151">
        <f t="shared" si="73"/>
        <v>0</v>
      </c>
      <c r="X771" s="908"/>
    </row>
    <row r="772" spans="1:24" ht="15.75" customHeight="1" x14ac:dyDescent="0.25">
      <c r="A772" s="871"/>
      <c r="B772" s="872"/>
      <c r="C772" s="101" t="s">
        <v>1661</v>
      </c>
      <c r="D772" s="101"/>
      <c r="E772" s="101"/>
      <c r="F772" s="96" t="s">
        <v>647</v>
      </c>
      <c r="G772" s="96">
        <v>20</v>
      </c>
      <c r="H772" s="270"/>
      <c r="I772" s="104"/>
      <c r="J772" s="270"/>
      <c r="K772" s="155">
        <f t="shared" si="76"/>
        <v>20</v>
      </c>
      <c r="L772" s="270"/>
      <c r="M772" s="270"/>
      <c r="N772" s="270"/>
      <c r="O772" s="270"/>
      <c r="P772" s="153">
        <f t="shared" si="75"/>
        <v>0</v>
      </c>
      <c r="Q772" s="154">
        <f t="shared" si="74"/>
        <v>20</v>
      </c>
      <c r="R772" s="270"/>
      <c r="S772" s="45">
        <f t="shared" si="71"/>
        <v>0</v>
      </c>
      <c r="T772" s="172"/>
      <c r="U772" s="49">
        <f t="shared" si="72"/>
        <v>0</v>
      </c>
      <c r="V772" s="173"/>
      <c r="W772" s="151">
        <f t="shared" si="73"/>
        <v>0</v>
      </c>
      <c r="X772" s="908"/>
    </row>
    <row r="773" spans="1:24" ht="15.75" customHeight="1" x14ac:dyDescent="0.25">
      <c r="A773" s="871"/>
      <c r="B773" s="872"/>
      <c r="C773" s="101" t="s">
        <v>1662</v>
      </c>
      <c r="D773" s="101"/>
      <c r="E773" s="101"/>
      <c r="F773" s="96" t="s">
        <v>647</v>
      </c>
      <c r="G773" s="96">
        <v>40</v>
      </c>
      <c r="H773" s="270"/>
      <c r="I773" s="104"/>
      <c r="J773" s="270"/>
      <c r="K773" s="155">
        <f t="shared" si="76"/>
        <v>40</v>
      </c>
      <c r="L773" s="270"/>
      <c r="M773" s="270"/>
      <c r="N773" s="270"/>
      <c r="O773" s="270"/>
      <c r="P773" s="153">
        <f t="shared" si="75"/>
        <v>0</v>
      </c>
      <c r="Q773" s="154">
        <f t="shared" si="74"/>
        <v>40</v>
      </c>
      <c r="R773" s="270"/>
      <c r="S773" s="45">
        <f t="shared" si="71"/>
        <v>0</v>
      </c>
      <c r="T773" s="172"/>
      <c r="U773" s="49">
        <f t="shared" si="72"/>
        <v>0</v>
      </c>
      <c r="V773" s="173"/>
      <c r="W773" s="151">
        <f t="shared" si="73"/>
        <v>0</v>
      </c>
      <c r="X773" s="908"/>
    </row>
    <row r="774" spans="1:24" ht="15.75" customHeight="1" x14ac:dyDescent="0.25">
      <c r="A774" s="871"/>
      <c r="B774" s="872"/>
      <c r="C774" s="101" t="s">
        <v>1663</v>
      </c>
      <c r="D774" s="101"/>
      <c r="E774" s="101"/>
      <c r="F774" s="96" t="s">
        <v>647</v>
      </c>
      <c r="G774" s="96">
        <v>40</v>
      </c>
      <c r="H774" s="270"/>
      <c r="I774" s="104"/>
      <c r="J774" s="270"/>
      <c r="K774" s="155">
        <f t="shared" si="76"/>
        <v>40</v>
      </c>
      <c r="L774" s="270"/>
      <c r="M774" s="270"/>
      <c r="N774" s="270"/>
      <c r="O774" s="270"/>
      <c r="P774" s="153">
        <f t="shared" si="75"/>
        <v>0</v>
      </c>
      <c r="Q774" s="154">
        <f t="shared" si="74"/>
        <v>40</v>
      </c>
      <c r="R774" s="270"/>
      <c r="S774" s="45">
        <f t="shared" si="71"/>
        <v>0</v>
      </c>
      <c r="T774" s="172"/>
      <c r="U774" s="49">
        <f t="shared" si="72"/>
        <v>0</v>
      </c>
      <c r="V774" s="173"/>
      <c r="W774" s="151">
        <f t="shared" si="73"/>
        <v>0</v>
      </c>
      <c r="X774" s="908"/>
    </row>
    <row r="775" spans="1:24" ht="15.75" customHeight="1" x14ac:dyDescent="0.25">
      <c r="A775" s="871"/>
      <c r="B775" s="872"/>
      <c r="C775" s="101" t="s">
        <v>1664</v>
      </c>
      <c r="D775" s="101"/>
      <c r="E775" s="101"/>
      <c r="F775" s="96" t="s">
        <v>647</v>
      </c>
      <c r="G775" s="96">
        <v>50</v>
      </c>
      <c r="H775" s="270"/>
      <c r="I775" s="104"/>
      <c r="J775" s="270"/>
      <c r="K775" s="155">
        <f t="shared" si="76"/>
        <v>50</v>
      </c>
      <c r="L775" s="270"/>
      <c r="M775" s="270"/>
      <c r="N775" s="270"/>
      <c r="O775" s="270"/>
      <c r="P775" s="153">
        <f t="shared" si="75"/>
        <v>0</v>
      </c>
      <c r="Q775" s="154">
        <f t="shared" si="74"/>
        <v>50</v>
      </c>
      <c r="R775" s="270"/>
      <c r="S775" s="45">
        <f t="shared" si="71"/>
        <v>0</v>
      </c>
      <c r="T775" s="172"/>
      <c r="U775" s="49">
        <f t="shared" si="72"/>
        <v>0</v>
      </c>
      <c r="V775" s="173"/>
      <c r="W775" s="151">
        <f t="shared" si="73"/>
        <v>0</v>
      </c>
      <c r="X775" s="908"/>
    </row>
    <row r="776" spans="1:24" ht="15.75" customHeight="1" x14ac:dyDescent="0.25">
      <c r="A776" s="871"/>
      <c r="B776" s="872"/>
      <c r="C776" s="101" t="s">
        <v>1665</v>
      </c>
      <c r="D776" s="101"/>
      <c r="E776" s="101"/>
      <c r="F776" s="96" t="s">
        <v>647</v>
      </c>
      <c r="G776" s="96">
        <v>10</v>
      </c>
      <c r="H776" s="270"/>
      <c r="I776" s="104"/>
      <c r="J776" s="270"/>
      <c r="K776" s="155">
        <f t="shared" si="76"/>
        <v>10</v>
      </c>
      <c r="L776" s="270"/>
      <c r="M776" s="270"/>
      <c r="N776" s="270"/>
      <c r="O776" s="270"/>
      <c r="P776" s="153">
        <f t="shared" si="75"/>
        <v>0</v>
      </c>
      <c r="Q776" s="154">
        <f t="shared" si="74"/>
        <v>10</v>
      </c>
      <c r="R776" s="270"/>
      <c r="S776" s="45">
        <f t="shared" si="71"/>
        <v>0</v>
      </c>
      <c r="T776" s="172"/>
      <c r="U776" s="49">
        <f t="shared" si="72"/>
        <v>0</v>
      </c>
      <c r="V776" s="173"/>
      <c r="W776" s="151">
        <f t="shared" si="73"/>
        <v>0</v>
      </c>
      <c r="X776" s="908"/>
    </row>
    <row r="777" spans="1:24" ht="15.75" customHeight="1" x14ac:dyDescent="0.25">
      <c r="A777" s="871"/>
      <c r="B777" s="872"/>
      <c r="C777" s="101" t="s">
        <v>1666</v>
      </c>
      <c r="D777" s="101"/>
      <c r="E777" s="101"/>
      <c r="F777" s="96" t="s">
        <v>647</v>
      </c>
      <c r="G777" s="96">
        <v>10</v>
      </c>
      <c r="H777" s="270"/>
      <c r="I777" s="104"/>
      <c r="J777" s="270"/>
      <c r="K777" s="155">
        <f t="shared" si="76"/>
        <v>10</v>
      </c>
      <c r="L777" s="270"/>
      <c r="M777" s="270"/>
      <c r="N777" s="270"/>
      <c r="O777" s="270"/>
      <c r="P777" s="153">
        <f t="shared" si="75"/>
        <v>0</v>
      </c>
      <c r="Q777" s="154">
        <f t="shared" si="74"/>
        <v>10</v>
      </c>
      <c r="R777" s="270"/>
      <c r="S777" s="45">
        <f t="shared" ref="S777:S836" si="77">R777*K777</f>
        <v>0</v>
      </c>
      <c r="T777" s="172"/>
      <c r="U777" s="49">
        <f t="shared" si="72"/>
        <v>0</v>
      </c>
      <c r="V777" s="173"/>
      <c r="W777" s="151">
        <f t="shared" si="73"/>
        <v>0</v>
      </c>
      <c r="X777" s="908"/>
    </row>
    <row r="778" spans="1:24" ht="15.75" customHeight="1" x14ac:dyDescent="0.25">
      <c r="A778" s="871"/>
      <c r="B778" s="872"/>
      <c r="C778" s="101" t="s">
        <v>1667</v>
      </c>
      <c r="D778" s="101"/>
      <c r="E778" s="101"/>
      <c r="F778" s="96" t="s">
        <v>647</v>
      </c>
      <c r="G778" s="96">
        <v>10</v>
      </c>
      <c r="H778" s="270"/>
      <c r="I778" s="104"/>
      <c r="J778" s="270"/>
      <c r="K778" s="155">
        <f t="shared" si="76"/>
        <v>10</v>
      </c>
      <c r="L778" s="270"/>
      <c r="M778" s="270"/>
      <c r="N778" s="270"/>
      <c r="O778" s="270"/>
      <c r="P778" s="153">
        <f t="shared" si="75"/>
        <v>0</v>
      </c>
      <c r="Q778" s="154">
        <f t="shared" si="74"/>
        <v>10</v>
      </c>
      <c r="R778" s="270"/>
      <c r="S778" s="45">
        <f t="shared" si="77"/>
        <v>0</v>
      </c>
      <c r="T778" s="172"/>
      <c r="U778" s="49">
        <f t="shared" si="72"/>
        <v>0</v>
      </c>
      <c r="V778" s="173"/>
      <c r="W778" s="151">
        <f t="shared" si="73"/>
        <v>0</v>
      </c>
      <c r="X778" s="908"/>
    </row>
    <row r="779" spans="1:24" ht="15.75" customHeight="1" x14ac:dyDescent="0.25">
      <c r="A779" s="871"/>
      <c r="B779" s="872"/>
      <c r="C779" s="101" t="s">
        <v>1668</v>
      </c>
      <c r="D779" s="101"/>
      <c r="E779" s="101"/>
      <c r="F779" s="96" t="s">
        <v>647</v>
      </c>
      <c r="G779" s="96">
        <v>10</v>
      </c>
      <c r="H779" s="270"/>
      <c r="I779" s="104"/>
      <c r="J779" s="270"/>
      <c r="K779" s="155">
        <f>SUM(G779:J779)</f>
        <v>10</v>
      </c>
      <c r="L779" s="270"/>
      <c r="M779" s="270"/>
      <c r="N779" s="270"/>
      <c r="O779" s="270"/>
      <c r="P779" s="153">
        <f t="shared" si="75"/>
        <v>0</v>
      </c>
      <c r="Q779" s="154">
        <f t="shared" si="74"/>
        <v>10</v>
      </c>
      <c r="R779" s="270"/>
      <c r="S779" s="45">
        <f t="shared" si="77"/>
        <v>0</v>
      </c>
      <c r="T779" s="172"/>
      <c r="U779" s="49">
        <f t="shared" si="72"/>
        <v>0</v>
      </c>
      <c r="V779" s="173"/>
      <c r="W779" s="151">
        <f t="shared" si="73"/>
        <v>0</v>
      </c>
      <c r="X779" s="908"/>
    </row>
    <row r="780" spans="1:24" ht="15.75" customHeight="1" x14ac:dyDescent="0.25">
      <c r="A780" s="871"/>
      <c r="B780" s="872"/>
      <c r="C780" s="101" t="s">
        <v>1669</v>
      </c>
      <c r="D780" s="101"/>
      <c r="E780" s="101"/>
      <c r="F780" s="96" t="s">
        <v>647</v>
      </c>
      <c r="G780" s="96">
        <v>20</v>
      </c>
      <c r="H780" s="270"/>
      <c r="I780" s="104"/>
      <c r="J780" s="270"/>
      <c r="K780" s="155">
        <f t="shared" si="76"/>
        <v>20</v>
      </c>
      <c r="L780" s="270"/>
      <c r="M780" s="270"/>
      <c r="N780" s="270"/>
      <c r="O780" s="270"/>
      <c r="P780" s="153">
        <f t="shared" si="75"/>
        <v>0</v>
      </c>
      <c r="Q780" s="154">
        <f t="shared" si="74"/>
        <v>20</v>
      </c>
      <c r="R780" s="270"/>
      <c r="S780" s="45">
        <f t="shared" si="77"/>
        <v>0</v>
      </c>
      <c r="T780" s="172"/>
      <c r="U780" s="49">
        <f t="shared" si="72"/>
        <v>0</v>
      </c>
      <c r="V780" s="173"/>
      <c r="W780" s="151">
        <f t="shared" si="73"/>
        <v>0</v>
      </c>
      <c r="X780" s="908"/>
    </row>
    <row r="781" spans="1:24" ht="15.75" customHeight="1" x14ac:dyDescent="0.25">
      <c r="A781" s="871"/>
      <c r="B781" s="872"/>
      <c r="C781" s="101" t="s">
        <v>1670</v>
      </c>
      <c r="D781" s="101"/>
      <c r="E781" s="101"/>
      <c r="F781" s="96" t="s">
        <v>647</v>
      </c>
      <c r="G781" s="96">
        <v>30</v>
      </c>
      <c r="H781" s="270"/>
      <c r="I781" s="104"/>
      <c r="J781" s="270"/>
      <c r="K781" s="155">
        <f t="shared" si="76"/>
        <v>30</v>
      </c>
      <c r="L781" s="270"/>
      <c r="M781" s="270"/>
      <c r="N781" s="270"/>
      <c r="O781" s="270"/>
      <c r="P781" s="153">
        <f t="shared" si="75"/>
        <v>0</v>
      </c>
      <c r="Q781" s="154">
        <f t="shared" si="74"/>
        <v>30</v>
      </c>
      <c r="R781" s="270"/>
      <c r="S781" s="45">
        <f t="shared" si="77"/>
        <v>0</v>
      </c>
      <c r="T781" s="172"/>
      <c r="U781" s="49">
        <f t="shared" si="72"/>
        <v>0</v>
      </c>
      <c r="V781" s="173"/>
      <c r="W781" s="151">
        <f t="shared" si="73"/>
        <v>0</v>
      </c>
      <c r="X781" s="908"/>
    </row>
    <row r="782" spans="1:24" ht="15.75" customHeight="1" x14ac:dyDescent="0.25">
      <c r="A782" s="871"/>
      <c r="B782" s="872"/>
      <c r="C782" s="101" t="s">
        <v>1671</v>
      </c>
      <c r="D782" s="101"/>
      <c r="E782" s="101"/>
      <c r="F782" s="96" t="s">
        <v>686</v>
      </c>
      <c r="G782" s="96">
        <v>30</v>
      </c>
      <c r="H782" s="270"/>
      <c r="I782" s="104"/>
      <c r="J782" s="270"/>
      <c r="K782" s="155">
        <f t="shared" si="76"/>
        <v>30</v>
      </c>
      <c r="L782" s="270"/>
      <c r="M782" s="270"/>
      <c r="N782" s="270"/>
      <c r="O782" s="270"/>
      <c r="P782" s="153">
        <f t="shared" si="75"/>
        <v>0</v>
      </c>
      <c r="Q782" s="154">
        <f t="shared" si="74"/>
        <v>30</v>
      </c>
      <c r="R782" s="270"/>
      <c r="S782" s="45">
        <f t="shared" si="77"/>
        <v>0</v>
      </c>
      <c r="T782" s="172"/>
      <c r="U782" s="49">
        <f t="shared" si="72"/>
        <v>0</v>
      </c>
      <c r="V782" s="173"/>
      <c r="W782" s="151">
        <f t="shared" si="73"/>
        <v>0</v>
      </c>
      <c r="X782" s="908"/>
    </row>
    <row r="783" spans="1:24" ht="15.75" customHeight="1" x14ac:dyDescent="0.25">
      <c r="A783" s="871"/>
      <c r="B783" s="872"/>
      <c r="C783" s="101" t="s">
        <v>1672</v>
      </c>
      <c r="D783" s="101"/>
      <c r="E783" s="101"/>
      <c r="F783" s="96" t="s">
        <v>686</v>
      </c>
      <c r="G783" s="96">
        <v>40</v>
      </c>
      <c r="H783" s="270"/>
      <c r="I783" s="104"/>
      <c r="J783" s="270"/>
      <c r="K783" s="155">
        <f t="shared" si="76"/>
        <v>40</v>
      </c>
      <c r="L783" s="270"/>
      <c r="M783" s="270"/>
      <c r="N783" s="270"/>
      <c r="O783" s="270"/>
      <c r="P783" s="153">
        <f t="shared" si="75"/>
        <v>0</v>
      </c>
      <c r="Q783" s="154">
        <f t="shared" si="74"/>
        <v>40</v>
      </c>
      <c r="R783" s="270"/>
      <c r="S783" s="45">
        <f t="shared" si="77"/>
        <v>0</v>
      </c>
      <c r="T783" s="172"/>
      <c r="U783" s="49">
        <f t="shared" si="72"/>
        <v>0</v>
      </c>
      <c r="V783" s="173"/>
      <c r="W783" s="151">
        <f t="shared" si="73"/>
        <v>0</v>
      </c>
      <c r="X783" s="908"/>
    </row>
    <row r="784" spans="1:24" ht="15.75" customHeight="1" x14ac:dyDescent="0.25">
      <c r="A784" s="871"/>
      <c r="B784" s="872"/>
      <c r="C784" s="101" t="s">
        <v>1673</v>
      </c>
      <c r="D784" s="101"/>
      <c r="E784" s="101"/>
      <c r="F784" s="96" t="s">
        <v>686</v>
      </c>
      <c r="G784" s="96">
        <v>5</v>
      </c>
      <c r="H784" s="270"/>
      <c r="I784" s="104"/>
      <c r="J784" s="270"/>
      <c r="K784" s="155">
        <f t="shared" si="76"/>
        <v>5</v>
      </c>
      <c r="L784" s="270"/>
      <c r="M784" s="270"/>
      <c r="N784" s="270"/>
      <c r="O784" s="270"/>
      <c r="P784" s="153">
        <f t="shared" si="75"/>
        <v>0</v>
      </c>
      <c r="Q784" s="154">
        <f t="shared" si="74"/>
        <v>5</v>
      </c>
      <c r="R784" s="270"/>
      <c r="S784" s="45">
        <f t="shared" si="77"/>
        <v>0</v>
      </c>
      <c r="T784" s="172"/>
      <c r="U784" s="49">
        <f t="shared" si="72"/>
        <v>0</v>
      </c>
      <c r="V784" s="173"/>
      <c r="W784" s="151">
        <f t="shared" si="73"/>
        <v>0</v>
      </c>
      <c r="X784" s="908"/>
    </row>
    <row r="785" spans="1:24" ht="15.75" customHeight="1" x14ac:dyDescent="0.25">
      <c r="A785" s="871"/>
      <c r="B785" s="872"/>
      <c r="C785" s="101" t="s">
        <v>1674</v>
      </c>
      <c r="D785" s="101"/>
      <c r="E785" s="101"/>
      <c r="F785" s="96" t="s">
        <v>686</v>
      </c>
      <c r="G785" s="96">
        <v>15</v>
      </c>
      <c r="H785" s="270"/>
      <c r="I785" s="104"/>
      <c r="J785" s="270"/>
      <c r="K785" s="155">
        <f>SUM(G785:J785)</f>
        <v>15</v>
      </c>
      <c r="L785" s="270"/>
      <c r="M785" s="270"/>
      <c r="N785" s="270"/>
      <c r="O785" s="270"/>
      <c r="P785" s="153">
        <f t="shared" si="75"/>
        <v>0</v>
      </c>
      <c r="Q785" s="154">
        <f t="shared" si="74"/>
        <v>15</v>
      </c>
      <c r="R785" s="270"/>
      <c r="S785" s="45">
        <f t="shared" si="77"/>
        <v>0</v>
      </c>
      <c r="T785" s="172"/>
      <c r="U785" s="49">
        <f t="shared" ref="U785:U839" si="78">R785*P785</f>
        <v>0</v>
      </c>
      <c r="V785" s="173"/>
      <c r="W785" s="151">
        <f t="shared" si="73"/>
        <v>0</v>
      </c>
      <c r="X785" s="908"/>
    </row>
    <row r="786" spans="1:24" ht="15.75" customHeight="1" x14ac:dyDescent="0.25">
      <c r="A786" s="871"/>
      <c r="B786" s="872"/>
      <c r="C786" s="101" t="s">
        <v>1675</v>
      </c>
      <c r="D786" s="101"/>
      <c r="E786" s="101"/>
      <c r="F786" s="96" t="s">
        <v>686</v>
      </c>
      <c r="G786" s="96">
        <v>30</v>
      </c>
      <c r="H786" s="270"/>
      <c r="I786" s="104"/>
      <c r="J786" s="270"/>
      <c r="K786" s="155">
        <f t="shared" ref="K786:K791" si="79">SUM(G786:J786)</f>
        <v>30</v>
      </c>
      <c r="L786" s="270"/>
      <c r="M786" s="270"/>
      <c r="N786" s="270"/>
      <c r="O786" s="270"/>
      <c r="P786" s="153">
        <f t="shared" si="75"/>
        <v>0</v>
      </c>
      <c r="Q786" s="154">
        <f t="shared" si="74"/>
        <v>30</v>
      </c>
      <c r="R786" s="270"/>
      <c r="S786" s="45">
        <f t="shared" si="77"/>
        <v>0</v>
      </c>
      <c r="T786" s="172"/>
      <c r="U786" s="49">
        <f t="shared" si="78"/>
        <v>0</v>
      </c>
      <c r="V786" s="173"/>
      <c r="W786" s="151">
        <f t="shared" si="73"/>
        <v>0</v>
      </c>
      <c r="X786" s="908"/>
    </row>
    <row r="787" spans="1:24" ht="15.75" customHeight="1" x14ac:dyDescent="0.25">
      <c r="A787" s="871"/>
      <c r="B787" s="872"/>
      <c r="C787" s="101" t="s">
        <v>1676</v>
      </c>
      <c r="D787" s="101"/>
      <c r="E787" s="101"/>
      <c r="F787" s="96" t="s">
        <v>686</v>
      </c>
      <c r="G787" s="96">
        <v>5</v>
      </c>
      <c r="H787" s="270"/>
      <c r="I787" s="104"/>
      <c r="J787" s="270"/>
      <c r="K787" s="155">
        <f t="shared" si="79"/>
        <v>5</v>
      </c>
      <c r="L787" s="270"/>
      <c r="M787" s="270"/>
      <c r="N787" s="270"/>
      <c r="O787" s="270"/>
      <c r="P787" s="153">
        <f t="shared" si="75"/>
        <v>0</v>
      </c>
      <c r="Q787" s="154">
        <f>K787+P787</f>
        <v>5</v>
      </c>
      <c r="R787" s="270"/>
      <c r="S787" s="45">
        <f t="shared" si="77"/>
        <v>0</v>
      </c>
      <c r="T787" s="172"/>
      <c r="U787" s="49">
        <f t="shared" si="78"/>
        <v>0</v>
      </c>
      <c r="V787" s="173"/>
      <c r="W787" s="151">
        <f t="shared" ref="W787:W836" si="80">S787+U787</f>
        <v>0</v>
      </c>
      <c r="X787" s="908"/>
    </row>
    <row r="788" spans="1:24" ht="15.75" customHeight="1" x14ac:dyDescent="0.25">
      <c r="A788" s="871"/>
      <c r="B788" s="872"/>
      <c r="C788" s="101" t="s">
        <v>1677</v>
      </c>
      <c r="D788" s="101"/>
      <c r="E788" s="101"/>
      <c r="F788" s="96" t="s">
        <v>686</v>
      </c>
      <c r="G788" s="96">
        <v>200</v>
      </c>
      <c r="H788" s="270"/>
      <c r="I788" s="104"/>
      <c r="J788" s="270"/>
      <c r="K788" s="155">
        <f t="shared" si="79"/>
        <v>200</v>
      </c>
      <c r="L788" s="270"/>
      <c r="M788" s="270"/>
      <c r="N788" s="270"/>
      <c r="O788" s="270"/>
      <c r="P788" s="153">
        <f t="shared" si="75"/>
        <v>0</v>
      </c>
      <c r="Q788" s="154">
        <f>K788+P788</f>
        <v>200</v>
      </c>
      <c r="R788" s="270"/>
      <c r="S788" s="45">
        <f t="shared" si="77"/>
        <v>0</v>
      </c>
      <c r="T788" s="172"/>
      <c r="U788" s="49">
        <f t="shared" si="78"/>
        <v>0</v>
      </c>
      <c r="V788" s="173"/>
      <c r="W788" s="151">
        <f t="shared" si="80"/>
        <v>0</v>
      </c>
      <c r="X788" s="908"/>
    </row>
    <row r="789" spans="1:24" ht="15.75" customHeight="1" x14ac:dyDescent="0.25">
      <c r="A789" s="871"/>
      <c r="B789" s="872"/>
      <c r="C789" s="101" t="s">
        <v>1678</v>
      </c>
      <c r="D789" s="101"/>
      <c r="E789" s="101"/>
      <c r="F789" s="96" t="s">
        <v>686</v>
      </c>
      <c r="G789" s="123">
        <v>500</v>
      </c>
      <c r="H789" s="270"/>
      <c r="I789" s="104"/>
      <c r="J789" s="270"/>
      <c r="K789" s="155">
        <f t="shared" si="79"/>
        <v>500</v>
      </c>
      <c r="L789" s="270"/>
      <c r="M789" s="270"/>
      <c r="N789" s="270"/>
      <c r="O789" s="270"/>
      <c r="P789" s="153">
        <f t="shared" si="75"/>
        <v>0</v>
      </c>
      <c r="Q789" s="154">
        <f>K789+P789</f>
        <v>500</v>
      </c>
      <c r="R789" s="270"/>
      <c r="S789" s="45">
        <f t="shared" si="77"/>
        <v>0</v>
      </c>
      <c r="T789" s="172"/>
      <c r="U789" s="49">
        <f t="shared" si="78"/>
        <v>0</v>
      </c>
      <c r="V789" s="173"/>
      <c r="W789" s="151">
        <f t="shared" si="80"/>
        <v>0</v>
      </c>
      <c r="X789" s="908"/>
    </row>
    <row r="790" spans="1:24" ht="15.75" customHeight="1" x14ac:dyDescent="0.25">
      <c r="A790" s="871"/>
      <c r="B790" s="872"/>
      <c r="C790" s="101" t="s">
        <v>1679</v>
      </c>
      <c r="D790" s="101"/>
      <c r="E790" s="101"/>
      <c r="F790" s="96" t="s">
        <v>686</v>
      </c>
      <c r="G790" s="123">
        <v>700</v>
      </c>
      <c r="H790" s="270"/>
      <c r="I790" s="104"/>
      <c r="J790" s="270"/>
      <c r="K790" s="155">
        <f t="shared" si="79"/>
        <v>700</v>
      </c>
      <c r="L790" s="270"/>
      <c r="M790" s="270"/>
      <c r="N790" s="270"/>
      <c r="O790" s="270"/>
      <c r="P790" s="153">
        <f t="shared" si="75"/>
        <v>0</v>
      </c>
      <c r="Q790" s="154">
        <f>K790+P790</f>
        <v>700</v>
      </c>
      <c r="R790" s="270"/>
      <c r="S790" s="45">
        <f t="shared" si="77"/>
        <v>0</v>
      </c>
      <c r="T790" s="172"/>
      <c r="U790" s="49">
        <f t="shared" si="78"/>
        <v>0</v>
      </c>
      <c r="V790" s="173"/>
      <c r="W790" s="151">
        <f t="shared" si="80"/>
        <v>0</v>
      </c>
      <c r="X790" s="908"/>
    </row>
    <row r="791" spans="1:24" ht="15.75" customHeight="1" x14ac:dyDescent="0.25">
      <c r="A791" s="871"/>
      <c r="B791" s="872"/>
      <c r="C791" s="101" t="s">
        <v>1680</v>
      </c>
      <c r="D791" s="101"/>
      <c r="E791" s="101"/>
      <c r="F791" s="96" t="s">
        <v>686</v>
      </c>
      <c r="G791" s="96">
        <v>400</v>
      </c>
      <c r="H791" s="270"/>
      <c r="I791" s="104"/>
      <c r="J791" s="270"/>
      <c r="K791" s="155">
        <f t="shared" si="79"/>
        <v>400</v>
      </c>
      <c r="L791" s="270"/>
      <c r="M791" s="270"/>
      <c r="N791" s="270"/>
      <c r="O791" s="270"/>
      <c r="P791" s="153">
        <f t="shared" si="75"/>
        <v>0</v>
      </c>
      <c r="Q791" s="154">
        <f>K791+P791</f>
        <v>400</v>
      </c>
      <c r="R791" s="270"/>
      <c r="S791" s="45">
        <f t="shared" si="77"/>
        <v>0</v>
      </c>
      <c r="T791" s="172"/>
      <c r="U791" s="49">
        <f t="shared" si="78"/>
        <v>0</v>
      </c>
      <c r="V791" s="173"/>
      <c r="W791" s="151">
        <f t="shared" si="80"/>
        <v>0</v>
      </c>
      <c r="X791" s="908"/>
    </row>
    <row r="792" spans="1:24" ht="75" x14ac:dyDescent="0.25">
      <c r="A792" s="271">
        <v>42</v>
      </c>
      <c r="B792" s="272" t="s">
        <v>1446</v>
      </c>
      <c r="C792" s="927" t="s">
        <v>1447</v>
      </c>
      <c r="D792" s="927"/>
      <c r="E792" s="927"/>
      <c r="F792" s="927"/>
      <c r="G792" s="927"/>
      <c r="H792" s="927"/>
      <c r="I792" s="927"/>
      <c r="J792" s="927"/>
      <c r="K792" s="927"/>
      <c r="L792" s="927"/>
      <c r="M792" s="927"/>
      <c r="N792" s="927"/>
      <c r="O792" s="927"/>
      <c r="P792" s="927"/>
      <c r="Q792" s="927"/>
      <c r="R792" s="270"/>
      <c r="S792" s="45">
        <v>648896</v>
      </c>
      <c r="T792" s="172">
        <v>181551.74</v>
      </c>
      <c r="U792" s="49"/>
      <c r="V792" s="173">
        <v>591586.93999999994</v>
      </c>
      <c r="W792" s="151"/>
      <c r="X792" s="182">
        <f>T792+V792</f>
        <v>773138.67999999993</v>
      </c>
    </row>
    <row r="793" spans="1:24" x14ac:dyDescent="0.25">
      <c r="A793" s="871">
        <v>43</v>
      </c>
      <c r="B793" s="872" t="s">
        <v>1448</v>
      </c>
      <c r="C793" s="93" t="s">
        <v>1449</v>
      </c>
      <c r="D793" s="93"/>
      <c r="E793" s="93"/>
      <c r="F793" s="274" t="s">
        <v>37</v>
      </c>
      <c r="G793" s="270"/>
      <c r="H793" s="270"/>
      <c r="I793" s="270"/>
      <c r="J793" s="270"/>
      <c r="K793" s="155">
        <v>14</v>
      </c>
      <c r="L793" s="270">
        <v>12</v>
      </c>
      <c r="M793" s="270">
        <v>4</v>
      </c>
      <c r="N793" s="270"/>
      <c r="O793" s="270"/>
      <c r="P793" s="153">
        <f>L793+M793</f>
        <v>16</v>
      </c>
      <c r="Q793" s="154">
        <f>K793+P793</f>
        <v>30</v>
      </c>
      <c r="R793" s="152">
        <v>3270</v>
      </c>
      <c r="S793" s="45">
        <f t="shared" si="77"/>
        <v>45780</v>
      </c>
      <c r="T793" s="909">
        <f>SUM(S793:S794)</f>
        <v>45780</v>
      </c>
      <c r="U793" s="49">
        <f t="shared" si="78"/>
        <v>52320</v>
      </c>
      <c r="V793" s="912">
        <f>SUM(U793:U794)</f>
        <v>66570</v>
      </c>
      <c r="W793" s="151">
        <f t="shared" si="80"/>
        <v>98100</v>
      </c>
      <c r="X793" s="908">
        <f>SUM(W793:W794)</f>
        <v>112350</v>
      </c>
    </row>
    <row r="794" spans="1:24" ht="15.75" customHeight="1" x14ac:dyDescent="0.25">
      <c r="A794" s="871"/>
      <c r="B794" s="872"/>
      <c r="C794" s="93" t="s">
        <v>1450</v>
      </c>
      <c r="D794" s="93"/>
      <c r="E794" s="93"/>
      <c r="F794" s="274" t="s">
        <v>37</v>
      </c>
      <c r="G794" s="270"/>
      <c r="H794" s="270"/>
      <c r="I794" s="270"/>
      <c r="J794" s="270"/>
      <c r="K794" s="155">
        <f>G794+H794+I794+J794</f>
        <v>0</v>
      </c>
      <c r="L794" s="270">
        <v>0</v>
      </c>
      <c r="M794" s="270">
        <v>3</v>
      </c>
      <c r="N794" s="270"/>
      <c r="O794" s="270"/>
      <c r="P794" s="153">
        <f>L794+M794</f>
        <v>3</v>
      </c>
      <c r="Q794" s="154">
        <f t="shared" ref="Q794:Q831" si="81">K794+P794</f>
        <v>3</v>
      </c>
      <c r="R794" s="152">
        <v>4750</v>
      </c>
      <c r="S794" s="45">
        <f t="shared" si="77"/>
        <v>0</v>
      </c>
      <c r="T794" s="911"/>
      <c r="U794" s="49">
        <f t="shared" si="78"/>
        <v>14250</v>
      </c>
      <c r="V794" s="914"/>
      <c r="W794" s="151">
        <f t="shared" si="80"/>
        <v>14250</v>
      </c>
      <c r="X794" s="908"/>
    </row>
    <row r="795" spans="1:24" ht="15.75" customHeight="1" x14ac:dyDescent="0.25">
      <c r="A795" s="871">
        <v>44</v>
      </c>
      <c r="B795" s="872" t="s">
        <v>1919</v>
      </c>
      <c r="C795" s="111" t="s">
        <v>1762</v>
      </c>
      <c r="D795" s="111"/>
      <c r="E795" s="111"/>
      <c r="F795" s="274" t="s">
        <v>37</v>
      </c>
      <c r="G795" s="270"/>
      <c r="H795" s="270"/>
      <c r="I795" s="270"/>
      <c r="J795" s="112">
        <v>15</v>
      </c>
      <c r="K795" s="155">
        <f t="shared" ref="K795:K831" si="82">G795+H795+I795+J795</f>
        <v>15</v>
      </c>
      <c r="L795" s="270"/>
      <c r="M795" s="270"/>
      <c r="N795" s="270"/>
      <c r="O795" s="270"/>
      <c r="P795" s="153">
        <f t="shared" ref="P795:P831" si="83">L795+M795</f>
        <v>0</v>
      </c>
      <c r="Q795" s="154">
        <f t="shared" si="81"/>
        <v>15</v>
      </c>
      <c r="R795" s="152">
        <v>2.5</v>
      </c>
      <c r="S795" s="45">
        <f t="shared" si="77"/>
        <v>37.5</v>
      </c>
      <c r="T795" s="909">
        <f>SUM(S795:S818)</f>
        <v>2300.5</v>
      </c>
      <c r="U795" s="49">
        <f t="shared" si="78"/>
        <v>0</v>
      </c>
      <c r="V795" s="912">
        <f>SUM(U795:U818)</f>
        <v>0</v>
      </c>
      <c r="W795" s="151">
        <f t="shared" si="80"/>
        <v>37.5</v>
      </c>
      <c r="X795" s="908">
        <f>SUM(W795:W818)</f>
        <v>2300.5</v>
      </c>
    </row>
    <row r="796" spans="1:24" ht="15.75" customHeight="1" x14ac:dyDescent="0.25">
      <c r="A796" s="871"/>
      <c r="B796" s="872"/>
      <c r="C796" s="111" t="s">
        <v>1763</v>
      </c>
      <c r="D796" s="111"/>
      <c r="E796" s="111"/>
      <c r="F796" s="274" t="s">
        <v>37</v>
      </c>
      <c r="G796" s="270"/>
      <c r="H796" s="270"/>
      <c r="I796" s="270"/>
      <c r="J796" s="112">
        <v>5</v>
      </c>
      <c r="K796" s="155">
        <f t="shared" si="82"/>
        <v>5</v>
      </c>
      <c r="L796" s="270"/>
      <c r="M796" s="270"/>
      <c r="N796" s="270"/>
      <c r="O796" s="270"/>
      <c r="P796" s="153">
        <f t="shared" si="83"/>
        <v>0</v>
      </c>
      <c r="Q796" s="154">
        <f t="shared" si="81"/>
        <v>5</v>
      </c>
      <c r="R796" s="152">
        <v>4.5</v>
      </c>
      <c r="S796" s="45">
        <f t="shared" si="77"/>
        <v>22.5</v>
      </c>
      <c r="T796" s="910"/>
      <c r="U796" s="49">
        <f t="shared" si="78"/>
        <v>0</v>
      </c>
      <c r="V796" s="913"/>
      <c r="W796" s="151">
        <f t="shared" si="80"/>
        <v>22.5</v>
      </c>
      <c r="X796" s="908"/>
    </row>
    <row r="797" spans="1:24" ht="15.75" customHeight="1" x14ac:dyDescent="0.25">
      <c r="A797" s="871"/>
      <c r="B797" s="872"/>
      <c r="C797" s="111" t="s">
        <v>1764</v>
      </c>
      <c r="D797" s="111"/>
      <c r="E797" s="111"/>
      <c r="F797" s="274" t="s">
        <v>37</v>
      </c>
      <c r="G797" s="270"/>
      <c r="H797" s="270"/>
      <c r="I797" s="270"/>
      <c r="J797" s="112">
        <v>2</v>
      </c>
      <c r="K797" s="155">
        <f t="shared" si="82"/>
        <v>2</v>
      </c>
      <c r="L797" s="270"/>
      <c r="M797" s="270"/>
      <c r="N797" s="270"/>
      <c r="O797" s="270"/>
      <c r="P797" s="153">
        <f t="shared" si="83"/>
        <v>0</v>
      </c>
      <c r="Q797" s="154">
        <f t="shared" si="81"/>
        <v>2</v>
      </c>
      <c r="R797" s="152">
        <v>15</v>
      </c>
      <c r="S797" s="45">
        <f t="shared" si="77"/>
        <v>30</v>
      </c>
      <c r="T797" s="910"/>
      <c r="U797" s="49">
        <f t="shared" si="78"/>
        <v>0</v>
      </c>
      <c r="V797" s="913"/>
      <c r="W797" s="151">
        <f t="shared" si="80"/>
        <v>30</v>
      </c>
      <c r="X797" s="908"/>
    </row>
    <row r="798" spans="1:24" ht="15.75" customHeight="1" x14ac:dyDescent="0.25">
      <c r="A798" s="871"/>
      <c r="B798" s="872"/>
      <c r="C798" s="111" t="s">
        <v>1765</v>
      </c>
      <c r="D798" s="111"/>
      <c r="E798" s="111"/>
      <c r="F798" s="274" t="s">
        <v>37</v>
      </c>
      <c r="G798" s="119">
        <v>10</v>
      </c>
      <c r="H798" s="270"/>
      <c r="I798" s="270"/>
      <c r="J798" s="112">
        <v>15</v>
      </c>
      <c r="K798" s="155">
        <f t="shared" si="82"/>
        <v>25</v>
      </c>
      <c r="L798" s="270"/>
      <c r="M798" s="270"/>
      <c r="N798" s="270"/>
      <c r="O798" s="270"/>
      <c r="P798" s="153">
        <f t="shared" si="83"/>
        <v>0</v>
      </c>
      <c r="Q798" s="154">
        <f t="shared" si="81"/>
        <v>25</v>
      </c>
      <c r="R798" s="152">
        <v>3.5</v>
      </c>
      <c r="S798" s="45">
        <f t="shared" si="77"/>
        <v>87.5</v>
      </c>
      <c r="T798" s="910"/>
      <c r="U798" s="49">
        <f t="shared" si="78"/>
        <v>0</v>
      </c>
      <c r="V798" s="913"/>
      <c r="W798" s="151">
        <f t="shared" si="80"/>
        <v>87.5</v>
      </c>
      <c r="X798" s="908"/>
    </row>
    <row r="799" spans="1:24" ht="15.75" customHeight="1" x14ac:dyDescent="0.25">
      <c r="A799" s="871"/>
      <c r="B799" s="872"/>
      <c r="C799" s="111" t="s">
        <v>1766</v>
      </c>
      <c r="D799" s="111"/>
      <c r="E799" s="111"/>
      <c r="F799" s="274" t="s">
        <v>37</v>
      </c>
      <c r="G799" s="270"/>
      <c r="H799" s="270"/>
      <c r="I799" s="270"/>
      <c r="J799" s="112">
        <v>15</v>
      </c>
      <c r="K799" s="155">
        <f t="shared" si="82"/>
        <v>15</v>
      </c>
      <c r="L799" s="270"/>
      <c r="M799" s="270"/>
      <c r="N799" s="270"/>
      <c r="O799" s="270"/>
      <c r="P799" s="153">
        <f t="shared" si="83"/>
        <v>0</v>
      </c>
      <c r="Q799" s="154">
        <f t="shared" si="81"/>
        <v>15</v>
      </c>
      <c r="R799" s="152">
        <v>3.5</v>
      </c>
      <c r="S799" s="45">
        <f t="shared" si="77"/>
        <v>52.5</v>
      </c>
      <c r="T799" s="910"/>
      <c r="U799" s="49">
        <f t="shared" si="78"/>
        <v>0</v>
      </c>
      <c r="V799" s="913"/>
      <c r="W799" s="151">
        <f t="shared" si="80"/>
        <v>52.5</v>
      </c>
      <c r="X799" s="908"/>
    </row>
    <row r="800" spans="1:24" ht="15.75" customHeight="1" x14ac:dyDescent="0.25">
      <c r="A800" s="871"/>
      <c r="B800" s="872"/>
      <c r="C800" s="111" t="s">
        <v>1767</v>
      </c>
      <c r="D800" s="111"/>
      <c r="E800" s="111"/>
      <c r="F800" s="274" t="s">
        <v>37</v>
      </c>
      <c r="G800" s="270"/>
      <c r="H800" s="270"/>
      <c r="I800" s="270"/>
      <c r="J800" s="112"/>
      <c r="K800" s="155">
        <f t="shared" si="82"/>
        <v>0</v>
      </c>
      <c r="L800" s="270"/>
      <c r="M800" s="270"/>
      <c r="N800" s="270"/>
      <c r="O800" s="270"/>
      <c r="P800" s="153">
        <f t="shared" si="83"/>
        <v>0</v>
      </c>
      <c r="Q800" s="154">
        <f t="shared" si="81"/>
        <v>0</v>
      </c>
      <c r="R800" s="152">
        <v>3.5</v>
      </c>
      <c r="S800" s="45">
        <f t="shared" si="77"/>
        <v>0</v>
      </c>
      <c r="T800" s="910"/>
      <c r="U800" s="49">
        <f t="shared" si="78"/>
        <v>0</v>
      </c>
      <c r="V800" s="913"/>
      <c r="W800" s="151">
        <f t="shared" si="80"/>
        <v>0</v>
      </c>
      <c r="X800" s="908"/>
    </row>
    <row r="801" spans="1:24" ht="15.75" customHeight="1" x14ac:dyDescent="0.25">
      <c r="A801" s="871"/>
      <c r="B801" s="872"/>
      <c r="C801" s="111" t="s">
        <v>1768</v>
      </c>
      <c r="D801" s="111"/>
      <c r="E801" s="111"/>
      <c r="F801" s="274" t="s">
        <v>37</v>
      </c>
      <c r="G801" s="270"/>
      <c r="H801" s="270"/>
      <c r="I801" s="270"/>
      <c r="J801" s="112">
        <v>20</v>
      </c>
      <c r="K801" s="155">
        <f t="shared" si="82"/>
        <v>20</v>
      </c>
      <c r="L801" s="270"/>
      <c r="M801" s="270"/>
      <c r="N801" s="270"/>
      <c r="O801" s="270"/>
      <c r="P801" s="153">
        <f t="shared" si="83"/>
        <v>0</v>
      </c>
      <c r="Q801" s="154">
        <f t="shared" si="81"/>
        <v>20</v>
      </c>
      <c r="R801" s="152">
        <v>4.5</v>
      </c>
      <c r="S801" s="45">
        <f t="shared" si="77"/>
        <v>90</v>
      </c>
      <c r="T801" s="910"/>
      <c r="U801" s="49">
        <f t="shared" si="78"/>
        <v>0</v>
      </c>
      <c r="V801" s="913"/>
      <c r="W801" s="151">
        <f t="shared" si="80"/>
        <v>90</v>
      </c>
      <c r="X801" s="908"/>
    </row>
    <row r="802" spans="1:24" ht="15.75" customHeight="1" x14ac:dyDescent="0.25">
      <c r="A802" s="871"/>
      <c r="B802" s="872"/>
      <c r="C802" s="111" t="s">
        <v>1769</v>
      </c>
      <c r="D802" s="111"/>
      <c r="E802" s="111"/>
      <c r="F802" s="274" t="s">
        <v>37</v>
      </c>
      <c r="G802" s="270"/>
      <c r="H802" s="270"/>
      <c r="I802" s="270"/>
      <c r="J802" s="112">
        <v>20</v>
      </c>
      <c r="K802" s="155">
        <f t="shared" si="82"/>
        <v>20</v>
      </c>
      <c r="L802" s="270"/>
      <c r="M802" s="270"/>
      <c r="N802" s="270"/>
      <c r="O802" s="270"/>
      <c r="P802" s="153">
        <f t="shared" si="83"/>
        <v>0</v>
      </c>
      <c r="Q802" s="154">
        <f t="shared" si="81"/>
        <v>20</v>
      </c>
      <c r="R802" s="152">
        <v>4.5</v>
      </c>
      <c r="S802" s="45">
        <f t="shared" si="77"/>
        <v>90</v>
      </c>
      <c r="T802" s="910"/>
      <c r="U802" s="49">
        <f t="shared" si="78"/>
        <v>0</v>
      </c>
      <c r="V802" s="913"/>
      <c r="W802" s="151">
        <f t="shared" si="80"/>
        <v>90</v>
      </c>
      <c r="X802" s="908"/>
    </row>
    <row r="803" spans="1:24" ht="15.75" customHeight="1" x14ac:dyDescent="0.25">
      <c r="A803" s="871"/>
      <c r="B803" s="872"/>
      <c r="C803" s="111" t="s">
        <v>1770</v>
      </c>
      <c r="D803" s="111"/>
      <c r="E803" s="111"/>
      <c r="F803" s="274" t="s">
        <v>37</v>
      </c>
      <c r="G803" s="270"/>
      <c r="H803" s="270"/>
      <c r="I803" s="270"/>
      <c r="J803" s="112"/>
      <c r="K803" s="155">
        <f t="shared" si="82"/>
        <v>0</v>
      </c>
      <c r="L803" s="270"/>
      <c r="M803" s="270"/>
      <c r="N803" s="270"/>
      <c r="O803" s="270"/>
      <c r="P803" s="153">
        <f t="shared" si="83"/>
        <v>0</v>
      </c>
      <c r="Q803" s="154">
        <f t="shared" si="81"/>
        <v>0</v>
      </c>
      <c r="R803" s="152">
        <v>3</v>
      </c>
      <c r="S803" s="45">
        <f t="shared" si="77"/>
        <v>0</v>
      </c>
      <c r="T803" s="910"/>
      <c r="U803" s="49">
        <f t="shared" si="78"/>
        <v>0</v>
      </c>
      <c r="V803" s="913"/>
      <c r="W803" s="151">
        <f t="shared" si="80"/>
        <v>0</v>
      </c>
      <c r="X803" s="908"/>
    </row>
    <row r="804" spans="1:24" ht="15.75" customHeight="1" x14ac:dyDescent="0.25">
      <c r="A804" s="871"/>
      <c r="B804" s="872"/>
      <c r="C804" s="111" t="s">
        <v>1771</v>
      </c>
      <c r="D804" s="111"/>
      <c r="E804" s="111"/>
      <c r="F804" s="274" t="s">
        <v>37</v>
      </c>
      <c r="G804" s="270"/>
      <c r="H804" s="270"/>
      <c r="I804" s="270"/>
      <c r="J804" s="112">
        <v>15</v>
      </c>
      <c r="K804" s="155">
        <f t="shared" si="82"/>
        <v>15</v>
      </c>
      <c r="L804" s="270"/>
      <c r="M804" s="270"/>
      <c r="N804" s="270"/>
      <c r="O804" s="270"/>
      <c r="P804" s="153">
        <f t="shared" si="83"/>
        <v>0</v>
      </c>
      <c r="Q804" s="154">
        <f t="shared" si="81"/>
        <v>15</v>
      </c>
      <c r="R804" s="152">
        <v>3</v>
      </c>
      <c r="S804" s="45">
        <f t="shared" si="77"/>
        <v>45</v>
      </c>
      <c r="T804" s="910"/>
      <c r="U804" s="49">
        <f t="shared" si="78"/>
        <v>0</v>
      </c>
      <c r="V804" s="913"/>
      <c r="W804" s="151">
        <f t="shared" si="80"/>
        <v>45</v>
      </c>
      <c r="X804" s="908"/>
    </row>
    <row r="805" spans="1:24" ht="15.75" customHeight="1" x14ac:dyDescent="0.25">
      <c r="A805" s="871"/>
      <c r="B805" s="872"/>
      <c r="C805" s="111" t="s">
        <v>1772</v>
      </c>
      <c r="D805" s="111"/>
      <c r="E805" s="111"/>
      <c r="F805" s="274" t="s">
        <v>37</v>
      </c>
      <c r="G805" s="270"/>
      <c r="H805" s="270"/>
      <c r="I805" s="270"/>
      <c r="J805" s="112">
        <v>5</v>
      </c>
      <c r="K805" s="155">
        <f t="shared" si="82"/>
        <v>5</v>
      </c>
      <c r="L805" s="270"/>
      <c r="M805" s="270"/>
      <c r="N805" s="270"/>
      <c r="O805" s="270"/>
      <c r="P805" s="153">
        <f t="shared" si="83"/>
        <v>0</v>
      </c>
      <c r="Q805" s="154">
        <f t="shared" si="81"/>
        <v>5</v>
      </c>
      <c r="R805" s="152">
        <v>9.5</v>
      </c>
      <c r="S805" s="45">
        <f t="shared" si="77"/>
        <v>47.5</v>
      </c>
      <c r="T805" s="910"/>
      <c r="U805" s="49">
        <f t="shared" si="78"/>
        <v>0</v>
      </c>
      <c r="V805" s="913"/>
      <c r="W805" s="151">
        <f t="shared" si="80"/>
        <v>47.5</v>
      </c>
      <c r="X805" s="908"/>
    </row>
    <row r="806" spans="1:24" ht="15.75" customHeight="1" x14ac:dyDescent="0.25">
      <c r="A806" s="871"/>
      <c r="B806" s="872"/>
      <c r="C806" s="111" t="s">
        <v>1773</v>
      </c>
      <c r="D806" s="111"/>
      <c r="E806" s="111"/>
      <c r="F806" s="274" t="s">
        <v>37</v>
      </c>
      <c r="G806" s="270"/>
      <c r="H806" s="270"/>
      <c r="I806" s="270"/>
      <c r="J806" s="112">
        <v>5</v>
      </c>
      <c r="K806" s="155">
        <f t="shared" si="82"/>
        <v>5</v>
      </c>
      <c r="L806" s="270"/>
      <c r="M806" s="270"/>
      <c r="N806" s="270"/>
      <c r="O806" s="270"/>
      <c r="P806" s="153">
        <f t="shared" si="83"/>
        <v>0</v>
      </c>
      <c r="Q806" s="154">
        <f t="shared" si="81"/>
        <v>5</v>
      </c>
      <c r="R806" s="152">
        <v>9.5</v>
      </c>
      <c r="S806" s="45">
        <f t="shared" si="77"/>
        <v>47.5</v>
      </c>
      <c r="T806" s="910"/>
      <c r="U806" s="49">
        <f t="shared" si="78"/>
        <v>0</v>
      </c>
      <c r="V806" s="913"/>
      <c r="W806" s="151">
        <f t="shared" si="80"/>
        <v>47.5</v>
      </c>
      <c r="X806" s="908"/>
    </row>
    <row r="807" spans="1:24" ht="15.75" customHeight="1" x14ac:dyDescent="0.25">
      <c r="A807" s="871"/>
      <c r="B807" s="872"/>
      <c r="C807" s="111" t="s">
        <v>1774</v>
      </c>
      <c r="D807" s="111"/>
      <c r="E807" s="111"/>
      <c r="F807" s="274" t="s">
        <v>37</v>
      </c>
      <c r="G807" s="270"/>
      <c r="H807" s="270"/>
      <c r="I807" s="270"/>
      <c r="J807" s="112">
        <v>5</v>
      </c>
      <c r="K807" s="155">
        <f t="shared" si="82"/>
        <v>5</v>
      </c>
      <c r="L807" s="270"/>
      <c r="M807" s="270"/>
      <c r="N807" s="270"/>
      <c r="O807" s="270"/>
      <c r="P807" s="153">
        <f t="shared" si="83"/>
        <v>0</v>
      </c>
      <c r="Q807" s="154">
        <f t="shared" si="81"/>
        <v>5</v>
      </c>
      <c r="R807" s="152">
        <v>9.5</v>
      </c>
      <c r="S807" s="45">
        <f t="shared" si="77"/>
        <v>47.5</v>
      </c>
      <c r="T807" s="910"/>
      <c r="U807" s="49">
        <f t="shared" si="78"/>
        <v>0</v>
      </c>
      <c r="V807" s="913"/>
      <c r="W807" s="151">
        <f t="shared" si="80"/>
        <v>47.5</v>
      </c>
      <c r="X807" s="908"/>
    </row>
    <row r="808" spans="1:24" ht="15.75" customHeight="1" x14ac:dyDescent="0.25">
      <c r="A808" s="871"/>
      <c r="B808" s="872"/>
      <c r="C808" s="111" t="s">
        <v>1775</v>
      </c>
      <c r="D808" s="111"/>
      <c r="E808" s="111"/>
      <c r="F808" s="274" t="s">
        <v>37</v>
      </c>
      <c r="G808" s="270"/>
      <c r="H808" s="270"/>
      <c r="I808" s="270"/>
      <c r="J808" s="112">
        <v>10</v>
      </c>
      <c r="K808" s="155">
        <f t="shared" si="82"/>
        <v>10</v>
      </c>
      <c r="L808" s="270"/>
      <c r="M808" s="270"/>
      <c r="N808" s="270"/>
      <c r="O808" s="270"/>
      <c r="P808" s="153">
        <f t="shared" si="83"/>
        <v>0</v>
      </c>
      <c r="Q808" s="154">
        <f t="shared" si="81"/>
        <v>10</v>
      </c>
      <c r="R808" s="152">
        <v>9.5</v>
      </c>
      <c r="S808" s="45">
        <f t="shared" si="77"/>
        <v>95</v>
      </c>
      <c r="T808" s="910"/>
      <c r="U808" s="49">
        <f t="shared" si="78"/>
        <v>0</v>
      </c>
      <c r="V808" s="913"/>
      <c r="W808" s="151">
        <f t="shared" si="80"/>
        <v>95</v>
      </c>
      <c r="X808" s="908"/>
    </row>
    <row r="809" spans="1:24" ht="15.75" customHeight="1" x14ac:dyDescent="0.25">
      <c r="A809" s="871"/>
      <c r="B809" s="872"/>
      <c r="C809" s="111" t="s">
        <v>1776</v>
      </c>
      <c r="D809" s="111"/>
      <c r="E809" s="111"/>
      <c r="F809" s="274" t="s">
        <v>37</v>
      </c>
      <c r="G809" s="270"/>
      <c r="H809" s="270"/>
      <c r="I809" s="270"/>
      <c r="J809" s="112">
        <v>10</v>
      </c>
      <c r="K809" s="155">
        <f t="shared" si="82"/>
        <v>10</v>
      </c>
      <c r="L809" s="270"/>
      <c r="M809" s="270"/>
      <c r="N809" s="270"/>
      <c r="O809" s="270"/>
      <c r="P809" s="153">
        <f t="shared" si="83"/>
        <v>0</v>
      </c>
      <c r="Q809" s="154">
        <f t="shared" si="81"/>
        <v>10</v>
      </c>
      <c r="R809" s="152">
        <v>25</v>
      </c>
      <c r="S809" s="45">
        <f t="shared" si="77"/>
        <v>250</v>
      </c>
      <c r="T809" s="910"/>
      <c r="U809" s="49">
        <f t="shared" si="78"/>
        <v>0</v>
      </c>
      <c r="V809" s="913"/>
      <c r="W809" s="151">
        <f t="shared" si="80"/>
        <v>250</v>
      </c>
      <c r="X809" s="908"/>
    </row>
    <row r="810" spans="1:24" ht="15.75" customHeight="1" x14ac:dyDescent="0.25">
      <c r="A810" s="871"/>
      <c r="B810" s="872"/>
      <c r="C810" s="111" t="s">
        <v>1777</v>
      </c>
      <c r="D810" s="111"/>
      <c r="E810" s="111"/>
      <c r="F810" s="274" t="s">
        <v>37</v>
      </c>
      <c r="G810" s="270"/>
      <c r="H810" s="270"/>
      <c r="I810" s="270"/>
      <c r="J810" s="112">
        <v>5</v>
      </c>
      <c r="K810" s="155">
        <f t="shared" si="82"/>
        <v>5</v>
      </c>
      <c r="L810" s="270"/>
      <c r="M810" s="270"/>
      <c r="N810" s="270"/>
      <c r="O810" s="270"/>
      <c r="P810" s="153">
        <f t="shared" si="83"/>
        <v>0</v>
      </c>
      <c r="Q810" s="154">
        <f t="shared" si="81"/>
        <v>5</v>
      </c>
      <c r="R810" s="152">
        <v>15</v>
      </c>
      <c r="S810" s="45">
        <f t="shared" si="77"/>
        <v>75</v>
      </c>
      <c r="T810" s="910"/>
      <c r="U810" s="49">
        <f t="shared" si="78"/>
        <v>0</v>
      </c>
      <c r="V810" s="913"/>
      <c r="W810" s="151">
        <f t="shared" si="80"/>
        <v>75</v>
      </c>
      <c r="X810" s="908"/>
    </row>
    <row r="811" spans="1:24" ht="15.75" customHeight="1" x14ac:dyDescent="0.25">
      <c r="A811" s="871"/>
      <c r="B811" s="872"/>
      <c r="C811" s="111" t="s">
        <v>1778</v>
      </c>
      <c r="D811" s="111"/>
      <c r="E811" s="111"/>
      <c r="F811" s="274" t="s">
        <v>37</v>
      </c>
      <c r="G811" s="270"/>
      <c r="H811" s="270"/>
      <c r="I811" s="270"/>
      <c r="J811" s="112">
        <v>5</v>
      </c>
      <c r="K811" s="155">
        <f t="shared" si="82"/>
        <v>5</v>
      </c>
      <c r="L811" s="270"/>
      <c r="M811" s="270"/>
      <c r="N811" s="270"/>
      <c r="O811" s="270"/>
      <c r="P811" s="153">
        <f t="shared" si="83"/>
        <v>0</v>
      </c>
      <c r="Q811" s="154">
        <f t="shared" si="81"/>
        <v>5</v>
      </c>
      <c r="R811" s="152">
        <v>5</v>
      </c>
      <c r="S811" s="45">
        <f t="shared" si="77"/>
        <v>25</v>
      </c>
      <c r="T811" s="910"/>
      <c r="U811" s="49">
        <f t="shared" si="78"/>
        <v>0</v>
      </c>
      <c r="V811" s="913"/>
      <c r="W811" s="151">
        <f t="shared" si="80"/>
        <v>25</v>
      </c>
      <c r="X811" s="908"/>
    </row>
    <row r="812" spans="1:24" ht="15.75" customHeight="1" x14ac:dyDescent="0.25">
      <c r="A812" s="871"/>
      <c r="B812" s="872"/>
      <c r="C812" s="111" t="s">
        <v>1779</v>
      </c>
      <c r="D812" s="111"/>
      <c r="E812" s="111"/>
      <c r="F812" s="274" t="s">
        <v>37</v>
      </c>
      <c r="G812" s="270"/>
      <c r="H812" s="270"/>
      <c r="I812" s="270"/>
      <c r="J812" s="112">
        <v>5</v>
      </c>
      <c r="K812" s="155">
        <f t="shared" si="82"/>
        <v>5</v>
      </c>
      <c r="L812" s="270"/>
      <c r="M812" s="270"/>
      <c r="N812" s="270"/>
      <c r="O812" s="270"/>
      <c r="P812" s="153">
        <f t="shared" si="83"/>
        <v>0</v>
      </c>
      <c r="Q812" s="154">
        <f t="shared" si="81"/>
        <v>5</v>
      </c>
      <c r="R812" s="152">
        <v>5</v>
      </c>
      <c r="S812" s="45">
        <f t="shared" si="77"/>
        <v>25</v>
      </c>
      <c r="T812" s="910"/>
      <c r="U812" s="49">
        <f t="shared" si="78"/>
        <v>0</v>
      </c>
      <c r="V812" s="913"/>
      <c r="W812" s="151">
        <f t="shared" si="80"/>
        <v>25</v>
      </c>
      <c r="X812" s="908"/>
    </row>
    <row r="813" spans="1:24" ht="15.75" customHeight="1" x14ac:dyDescent="0.25">
      <c r="A813" s="871"/>
      <c r="B813" s="872"/>
      <c r="C813" s="111" t="s">
        <v>1780</v>
      </c>
      <c r="D813" s="111"/>
      <c r="E813" s="111"/>
      <c r="F813" s="274" t="s">
        <v>37</v>
      </c>
      <c r="G813" s="270"/>
      <c r="H813" s="270"/>
      <c r="I813" s="270"/>
      <c r="J813" s="112">
        <v>20</v>
      </c>
      <c r="K813" s="155">
        <f t="shared" si="82"/>
        <v>20</v>
      </c>
      <c r="L813" s="270"/>
      <c r="M813" s="270"/>
      <c r="N813" s="270"/>
      <c r="O813" s="270"/>
      <c r="P813" s="153">
        <f t="shared" si="83"/>
        <v>0</v>
      </c>
      <c r="Q813" s="154">
        <f t="shared" si="81"/>
        <v>20</v>
      </c>
      <c r="R813" s="152">
        <v>35</v>
      </c>
      <c r="S813" s="45">
        <f t="shared" si="77"/>
        <v>700</v>
      </c>
      <c r="T813" s="910"/>
      <c r="U813" s="49">
        <f t="shared" si="78"/>
        <v>0</v>
      </c>
      <c r="V813" s="913"/>
      <c r="W813" s="151">
        <f t="shared" si="80"/>
        <v>700</v>
      </c>
      <c r="X813" s="908"/>
    </row>
    <row r="814" spans="1:24" ht="15.75" customHeight="1" x14ac:dyDescent="0.25">
      <c r="A814" s="871"/>
      <c r="B814" s="872"/>
      <c r="C814" s="111" t="s">
        <v>1781</v>
      </c>
      <c r="D814" s="111"/>
      <c r="E814" s="111"/>
      <c r="F814" s="274" t="s">
        <v>37</v>
      </c>
      <c r="G814" s="270"/>
      <c r="H814" s="270"/>
      <c r="I814" s="270"/>
      <c r="J814" s="112">
        <v>10</v>
      </c>
      <c r="K814" s="155">
        <f t="shared" si="82"/>
        <v>10</v>
      </c>
      <c r="L814" s="270"/>
      <c r="M814" s="270"/>
      <c r="N814" s="270"/>
      <c r="O814" s="270"/>
      <c r="P814" s="153">
        <f t="shared" si="83"/>
        <v>0</v>
      </c>
      <c r="Q814" s="154">
        <f t="shared" si="81"/>
        <v>10</v>
      </c>
      <c r="R814" s="152">
        <v>15</v>
      </c>
      <c r="S814" s="45">
        <f t="shared" si="77"/>
        <v>150</v>
      </c>
      <c r="T814" s="910"/>
      <c r="U814" s="49">
        <f t="shared" si="78"/>
        <v>0</v>
      </c>
      <c r="V814" s="913"/>
      <c r="W814" s="151">
        <f t="shared" si="80"/>
        <v>150</v>
      </c>
      <c r="X814" s="908"/>
    </row>
    <row r="815" spans="1:24" ht="15.75" customHeight="1" x14ac:dyDescent="0.25">
      <c r="A815" s="871"/>
      <c r="B815" s="872"/>
      <c r="C815" s="111" t="s">
        <v>1782</v>
      </c>
      <c r="D815" s="111"/>
      <c r="E815" s="111"/>
      <c r="F815" s="274" t="s">
        <v>37</v>
      </c>
      <c r="G815" s="270"/>
      <c r="H815" s="270"/>
      <c r="I815" s="270"/>
      <c r="J815" s="112">
        <v>2</v>
      </c>
      <c r="K815" s="155">
        <f t="shared" si="82"/>
        <v>2</v>
      </c>
      <c r="L815" s="270"/>
      <c r="M815" s="270"/>
      <c r="N815" s="270"/>
      <c r="O815" s="270"/>
      <c r="P815" s="153">
        <f t="shared" si="83"/>
        <v>0</v>
      </c>
      <c r="Q815" s="154">
        <f t="shared" si="81"/>
        <v>2</v>
      </c>
      <c r="R815" s="152">
        <v>75</v>
      </c>
      <c r="S815" s="45">
        <f t="shared" si="77"/>
        <v>150</v>
      </c>
      <c r="T815" s="910"/>
      <c r="U815" s="49">
        <f t="shared" si="78"/>
        <v>0</v>
      </c>
      <c r="V815" s="913"/>
      <c r="W815" s="151">
        <f t="shared" si="80"/>
        <v>150</v>
      </c>
      <c r="X815" s="908"/>
    </row>
    <row r="816" spans="1:24" ht="15.75" customHeight="1" x14ac:dyDescent="0.25">
      <c r="A816" s="871"/>
      <c r="B816" s="872"/>
      <c r="C816" s="111" t="s">
        <v>1783</v>
      </c>
      <c r="D816" s="111"/>
      <c r="E816" s="111"/>
      <c r="F816" s="274" t="s">
        <v>37</v>
      </c>
      <c r="G816" s="270"/>
      <c r="H816" s="270"/>
      <c r="I816" s="270"/>
      <c r="J816" s="112">
        <v>2</v>
      </c>
      <c r="K816" s="155">
        <f t="shared" si="82"/>
        <v>2</v>
      </c>
      <c r="L816" s="270"/>
      <c r="M816" s="270"/>
      <c r="N816" s="270"/>
      <c r="O816" s="270"/>
      <c r="P816" s="153">
        <f t="shared" si="83"/>
        <v>0</v>
      </c>
      <c r="Q816" s="154">
        <f t="shared" si="81"/>
        <v>2</v>
      </c>
      <c r="R816" s="152">
        <v>15</v>
      </c>
      <c r="S816" s="45">
        <f t="shared" si="77"/>
        <v>30</v>
      </c>
      <c r="T816" s="910"/>
      <c r="U816" s="49">
        <f t="shared" si="78"/>
        <v>0</v>
      </c>
      <c r="V816" s="913"/>
      <c r="W816" s="151">
        <f t="shared" si="80"/>
        <v>30</v>
      </c>
      <c r="X816" s="908"/>
    </row>
    <row r="817" spans="1:24" ht="15.75" customHeight="1" x14ac:dyDescent="0.25">
      <c r="A817" s="871"/>
      <c r="B817" s="872"/>
      <c r="C817" s="111" t="s">
        <v>1784</v>
      </c>
      <c r="D817" s="111"/>
      <c r="E817" s="111"/>
      <c r="F817" s="274" t="s">
        <v>37</v>
      </c>
      <c r="G817" s="270"/>
      <c r="H817" s="270"/>
      <c r="I817" s="270"/>
      <c r="J817" s="112">
        <v>4</v>
      </c>
      <c r="K817" s="155">
        <f t="shared" si="82"/>
        <v>4</v>
      </c>
      <c r="L817" s="270"/>
      <c r="M817" s="270"/>
      <c r="N817" s="270"/>
      <c r="O817" s="270"/>
      <c r="P817" s="153">
        <f t="shared" si="83"/>
        <v>0</v>
      </c>
      <c r="Q817" s="154">
        <f t="shared" si="81"/>
        <v>4</v>
      </c>
      <c r="R817" s="152">
        <v>7</v>
      </c>
      <c r="S817" s="45">
        <f t="shared" si="77"/>
        <v>28</v>
      </c>
      <c r="T817" s="910"/>
      <c r="U817" s="49">
        <f t="shared" si="78"/>
        <v>0</v>
      </c>
      <c r="V817" s="913"/>
      <c r="W817" s="151">
        <f t="shared" si="80"/>
        <v>28</v>
      </c>
      <c r="X817" s="908"/>
    </row>
    <row r="818" spans="1:24" ht="15.75" customHeight="1" x14ac:dyDescent="0.25">
      <c r="A818" s="871"/>
      <c r="B818" s="872"/>
      <c r="C818" s="111" t="s">
        <v>1785</v>
      </c>
      <c r="D818" s="111"/>
      <c r="E818" s="111"/>
      <c r="F818" s="274" t="s">
        <v>37</v>
      </c>
      <c r="G818" s="270"/>
      <c r="H818" s="270"/>
      <c r="I818" s="270"/>
      <c r="J818" s="112">
        <v>25</v>
      </c>
      <c r="K818" s="155">
        <f t="shared" si="82"/>
        <v>25</v>
      </c>
      <c r="L818" s="270"/>
      <c r="M818" s="270"/>
      <c r="N818" s="270"/>
      <c r="O818" s="270"/>
      <c r="P818" s="153">
        <f t="shared" si="83"/>
        <v>0</v>
      </c>
      <c r="Q818" s="154">
        <f t="shared" si="81"/>
        <v>25</v>
      </c>
      <c r="R818" s="152">
        <v>7</v>
      </c>
      <c r="S818" s="45">
        <f t="shared" si="77"/>
        <v>175</v>
      </c>
      <c r="T818" s="911"/>
      <c r="U818" s="49">
        <f t="shared" si="78"/>
        <v>0</v>
      </c>
      <c r="V818" s="914"/>
      <c r="W818" s="151">
        <f t="shared" si="80"/>
        <v>175</v>
      </c>
      <c r="X818" s="908"/>
    </row>
    <row r="819" spans="1:24" x14ac:dyDescent="0.25">
      <c r="A819" s="871">
        <v>45</v>
      </c>
      <c r="B819" s="872" t="s">
        <v>18</v>
      </c>
      <c r="C819" s="97" t="s">
        <v>42</v>
      </c>
      <c r="D819" s="97"/>
      <c r="E819" s="97"/>
      <c r="F819" s="270" t="s">
        <v>37</v>
      </c>
      <c r="G819" s="270"/>
      <c r="H819" s="270">
        <v>10</v>
      </c>
      <c r="I819" s="270"/>
      <c r="J819" s="270"/>
      <c r="K819" s="155">
        <f t="shared" si="82"/>
        <v>10</v>
      </c>
      <c r="L819" s="270"/>
      <c r="M819" s="270">
        <v>40</v>
      </c>
      <c r="N819" s="270"/>
      <c r="O819" s="270"/>
      <c r="P819" s="153">
        <f t="shared" si="83"/>
        <v>40</v>
      </c>
      <c r="Q819" s="154">
        <f t="shared" si="81"/>
        <v>50</v>
      </c>
      <c r="R819" s="270">
        <v>35</v>
      </c>
      <c r="S819" s="45">
        <f t="shared" si="77"/>
        <v>350</v>
      </c>
      <c r="T819" s="909">
        <f>SUM(S819:S831)</f>
        <v>5955.33</v>
      </c>
      <c r="U819" s="49">
        <f t="shared" si="78"/>
        <v>1400</v>
      </c>
      <c r="V819" s="912">
        <f>SUM(U819:U831)</f>
        <v>11196.5</v>
      </c>
      <c r="W819" s="151">
        <f t="shared" si="80"/>
        <v>1750</v>
      </c>
      <c r="X819" s="908">
        <f>SUM(W819:W831)</f>
        <v>17151.830000000002</v>
      </c>
    </row>
    <row r="820" spans="1:24" x14ac:dyDescent="0.25">
      <c r="A820" s="871"/>
      <c r="B820" s="872"/>
      <c r="C820" s="97" t="s">
        <v>619</v>
      </c>
      <c r="D820" s="97"/>
      <c r="E820" s="97"/>
      <c r="F820" s="270" t="s">
        <v>37</v>
      </c>
      <c r="G820" s="270"/>
      <c r="H820" s="270">
        <v>3</v>
      </c>
      <c r="I820" s="270"/>
      <c r="J820" s="270"/>
      <c r="K820" s="155">
        <f t="shared" si="82"/>
        <v>3</v>
      </c>
      <c r="L820" s="270"/>
      <c r="M820" s="270">
        <v>15</v>
      </c>
      <c r="N820" s="270"/>
      <c r="O820" s="270"/>
      <c r="P820" s="153">
        <f t="shared" si="83"/>
        <v>15</v>
      </c>
      <c r="Q820" s="154">
        <f t="shared" si="81"/>
        <v>18</v>
      </c>
      <c r="R820" s="270">
        <v>653.1</v>
      </c>
      <c r="S820" s="45">
        <f t="shared" si="77"/>
        <v>1959.3000000000002</v>
      </c>
      <c r="T820" s="910"/>
      <c r="U820" s="49">
        <f t="shared" si="78"/>
        <v>9796.5</v>
      </c>
      <c r="V820" s="913"/>
      <c r="W820" s="151">
        <f t="shared" si="80"/>
        <v>11755.8</v>
      </c>
      <c r="X820" s="908"/>
    </row>
    <row r="821" spans="1:24" x14ac:dyDescent="0.25">
      <c r="A821" s="871"/>
      <c r="B821" s="872"/>
      <c r="C821" s="93" t="s">
        <v>480</v>
      </c>
      <c r="D821" s="93"/>
      <c r="E821" s="93"/>
      <c r="F821" s="270" t="s">
        <v>37</v>
      </c>
      <c r="G821" s="270"/>
      <c r="H821" s="270"/>
      <c r="I821" s="127">
        <v>30</v>
      </c>
      <c r="J821" s="270"/>
      <c r="K821" s="155">
        <f t="shared" si="82"/>
        <v>30</v>
      </c>
      <c r="L821" s="270"/>
      <c r="M821" s="270"/>
      <c r="N821" s="270"/>
      <c r="O821" s="270"/>
      <c r="P821" s="153">
        <f t="shared" si="83"/>
        <v>0</v>
      </c>
      <c r="Q821" s="154">
        <f t="shared" si="81"/>
        <v>30</v>
      </c>
      <c r="R821" s="270">
        <v>8.9</v>
      </c>
      <c r="S821" s="45">
        <f t="shared" si="77"/>
        <v>267</v>
      </c>
      <c r="T821" s="910"/>
      <c r="U821" s="49">
        <f t="shared" si="78"/>
        <v>0</v>
      </c>
      <c r="V821" s="913"/>
      <c r="W821" s="151">
        <f t="shared" si="80"/>
        <v>267</v>
      </c>
      <c r="X821" s="908"/>
    </row>
    <row r="822" spans="1:24" x14ac:dyDescent="0.25">
      <c r="A822" s="871"/>
      <c r="B822" s="872"/>
      <c r="C822" s="93" t="s">
        <v>576</v>
      </c>
      <c r="D822" s="93"/>
      <c r="E822" s="93"/>
      <c r="F822" s="270" t="s">
        <v>37</v>
      </c>
      <c r="G822" s="270">
        <v>20</v>
      </c>
      <c r="H822" s="270"/>
      <c r="I822" s="104"/>
      <c r="J822" s="270"/>
      <c r="K822" s="155">
        <f t="shared" si="82"/>
        <v>20</v>
      </c>
      <c r="L822" s="270"/>
      <c r="M822" s="270"/>
      <c r="N822" s="270"/>
      <c r="O822" s="270"/>
      <c r="P822" s="153">
        <f t="shared" si="83"/>
        <v>0</v>
      </c>
      <c r="Q822" s="154">
        <f t="shared" si="81"/>
        <v>20</v>
      </c>
      <c r="R822" s="270">
        <v>25</v>
      </c>
      <c r="S822" s="45">
        <f t="shared" si="77"/>
        <v>500</v>
      </c>
      <c r="T822" s="910"/>
      <c r="U822" s="49">
        <f t="shared" si="78"/>
        <v>0</v>
      </c>
      <c r="V822" s="913"/>
      <c r="W822" s="151">
        <f t="shared" si="80"/>
        <v>500</v>
      </c>
      <c r="X822" s="908"/>
    </row>
    <row r="823" spans="1:24" x14ac:dyDescent="0.25">
      <c r="A823" s="871"/>
      <c r="B823" s="872"/>
      <c r="C823" s="93" t="s">
        <v>481</v>
      </c>
      <c r="D823" s="93"/>
      <c r="E823" s="93"/>
      <c r="F823" s="270" t="s">
        <v>37</v>
      </c>
      <c r="G823" s="270"/>
      <c r="H823" s="270"/>
      <c r="I823" s="104">
        <v>2</v>
      </c>
      <c r="J823" s="270"/>
      <c r="K823" s="155">
        <f t="shared" si="82"/>
        <v>2</v>
      </c>
      <c r="L823" s="270"/>
      <c r="M823" s="270"/>
      <c r="N823" s="270"/>
      <c r="O823" s="270"/>
      <c r="P823" s="153">
        <f t="shared" si="83"/>
        <v>0</v>
      </c>
      <c r="Q823" s="154">
        <f t="shared" si="81"/>
        <v>2</v>
      </c>
      <c r="R823" s="270">
        <v>45</v>
      </c>
      <c r="S823" s="45">
        <f t="shared" si="77"/>
        <v>90</v>
      </c>
      <c r="T823" s="910"/>
      <c r="U823" s="49">
        <f t="shared" si="78"/>
        <v>0</v>
      </c>
      <c r="V823" s="913"/>
      <c r="W823" s="151">
        <f t="shared" si="80"/>
        <v>90</v>
      </c>
      <c r="X823" s="908"/>
    </row>
    <row r="824" spans="1:24" x14ac:dyDescent="0.25">
      <c r="A824" s="871"/>
      <c r="B824" s="872"/>
      <c r="C824" s="93" t="s">
        <v>482</v>
      </c>
      <c r="D824" s="93"/>
      <c r="E824" s="93"/>
      <c r="F824" s="270" t="s">
        <v>37</v>
      </c>
      <c r="G824" s="270"/>
      <c r="H824" s="270"/>
      <c r="I824" s="104">
        <v>40</v>
      </c>
      <c r="J824" s="270"/>
      <c r="K824" s="155">
        <f t="shared" si="82"/>
        <v>40</v>
      </c>
      <c r="L824" s="270"/>
      <c r="M824" s="270"/>
      <c r="N824" s="270"/>
      <c r="O824" s="270"/>
      <c r="P824" s="153">
        <f t="shared" si="83"/>
        <v>0</v>
      </c>
      <c r="Q824" s="154">
        <f t="shared" si="81"/>
        <v>40</v>
      </c>
      <c r="R824" s="270">
        <v>42</v>
      </c>
      <c r="S824" s="45">
        <f t="shared" si="77"/>
        <v>1680</v>
      </c>
      <c r="T824" s="910"/>
      <c r="U824" s="49">
        <f t="shared" si="78"/>
        <v>0</v>
      </c>
      <c r="V824" s="913"/>
      <c r="W824" s="151">
        <f t="shared" si="80"/>
        <v>1680</v>
      </c>
      <c r="X824" s="908"/>
    </row>
    <row r="825" spans="1:24" x14ac:dyDescent="0.25">
      <c r="A825" s="871"/>
      <c r="B825" s="872"/>
      <c r="C825" s="93" t="s">
        <v>483</v>
      </c>
      <c r="D825" s="93"/>
      <c r="E825" s="93"/>
      <c r="F825" s="270" t="s">
        <v>37</v>
      </c>
      <c r="G825" s="270"/>
      <c r="H825" s="270"/>
      <c r="I825" s="104">
        <v>30</v>
      </c>
      <c r="J825" s="270"/>
      <c r="K825" s="155">
        <f t="shared" si="82"/>
        <v>30</v>
      </c>
      <c r="L825" s="270"/>
      <c r="M825" s="270"/>
      <c r="N825" s="270"/>
      <c r="O825" s="270"/>
      <c r="P825" s="153">
        <f t="shared" si="83"/>
        <v>0</v>
      </c>
      <c r="Q825" s="154">
        <f t="shared" si="81"/>
        <v>30</v>
      </c>
      <c r="R825" s="270">
        <v>8.35</v>
      </c>
      <c r="S825" s="45">
        <f t="shared" si="77"/>
        <v>250.5</v>
      </c>
      <c r="T825" s="910"/>
      <c r="U825" s="49">
        <f t="shared" si="78"/>
        <v>0</v>
      </c>
      <c r="V825" s="913"/>
      <c r="W825" s="151">
        <f t="shared" si="80"/>
        <v>250.5</v>
      </c>
      <c r="X825" s="908"/>
    </row>
    <row r="826" spans="1:24" x14ac:dyDescent="0.25">
      <c r="A826" s="871"/>
      <c r="B826" s="872"/>
      <c r="C826" s="93" t="s">
        <v>484</v>
      </c>
      <c r="D826" s="93"/>
      <c r="E826" s="93"/>
      <c r="F826" s="270" t="s">
        <v>37</v>
      </c>
      <c r="G826" s="270"/>
      <c r="H826" s="270"/>
      <c r="I826" s="104">
        <v>2</v>
      </c>
      <c r="J826" s="270"/>
      <c r="K826" s="155">
        <f t="shared" si="82"/>
        <v>2</v>
      </c>
      <c r="L826" s="270"/>
      <c r="M826" s="270"/>
      <c r="N826" s="270"/>
      <c r="O826" s="270"/>
      <c r="P826" s="153">
        <f t="shared" si="83"/>
        <v>0</v>
      </c>
      <c r="Q826" s="154">
        <f t="shared" si="81"/>
        <v>2</v>
      </c>
      <c r="R826" s="270">
        <v>54.44</v>
      </c>
      <c r="S826" s="45">
        <f t="shared" si="77"/>
        <v>108.88</v>
      </c>
      <c r="T826" s="910"/>
      <c r="U826" s="49">
        <f t="shared" si="78"/>
        <v>0</v>
      </c>
      <c r="V826" s="913"/>
      <c r="W826" s="151">
        <f t="shared" si="80"/>
        <v>108.88</v>
      </c>
      <c r="X826" s="908"/>
    </row>
    <row r="827" spans="1:24" x14ac:dyDescent="0.25">
      <c r="A827" s="871"/>
      <c r="B827" s="872"/>
      <c r="C827" s="93" t="s">
        <v>609</v>
      </c>
      <c r="D827" s="93"/>
      <c r="E827" s="93"/>
      <c r="F827" s="270" t="s">
        <v>37</v>
      </c>
      <c r="G827" s="270"/>
      <c r="H827" s="270"/>
      <c r="I827" s="104">
        <v>1</v>
      </c>
      <c r="J827" s="270"/>
      <c r="K827" s="155">
        <f t="shared" si="82"/>
        <v>1</v>
      </c>
      <c r="L827" s="270"/>
      <c r="M827" s="270"/>
      <c r="N827" s="270"/>
      <c r="O827" s="270"/>
      <c r="P827" s="153">
        <f t="shared" si="83"/>
        <v>0</v>
      </c>
      <c r="Q827" s="154">
        <f t="shared" si="81"/>
        <v>1</v>
      </c>
      <c r="R827" s="270">
        <v>5.75</v>
      </c>
      <c r="S827" s="45">
        <f t="shared" si="77"/>
        <v>5.75</v>
      </c>
      <c r="T827" s="910"/>
      <c r="U827" s="49">
        <f t="shared" si="78"/>
        <v>0</v>
      </c>
      <c r="V827" s="913"/>
      <c r="W827" s="151">
        <f t="shared" si="80"/>
        <v>5.75</v>
      </c>
      <c r="X827" s="908"/>
    </row>
    <row r="828" spans="1:24" x14ac:dyDescent="0.25">
      <c r="A828" s="871"/>
      <c r="B828" s="872"/>
      <c r="C828" s="93" t="s">
        <v>611</v>
      </c>
      <c r="D828" s="93"/>
      <c r="E828" s="93"/>
      <c r="F828" s="270" t="s">
        <v>37</v>
      </c>
      <c r="G828" s="270"/>
      <c r="H828" s="270"/>
      <c r="I828" s="104">
        <v>4</v>
      </c>
      <c r="J828" s="270"/>
      <c r="K828" s="155">
        <f t="shared" si="82"/>
        <v>4</v>
      </c>
      <c r="L828" s="270"/>
      <c r="M828" s="270"/>
      <c r="N828" s="270"/>
      <c r="O828" s="270"/>
      <c r="P828" s="153">
        <f t="shared" si="83"/>
        <v>0</v>
      </c>
      <c r="Q828" s="154">
        <f t="shared" si="81"/>
        <v>4</v>
      </c>
      <c r="R828" s="270">
        <v>30.59</v>
      </c>
      <c r="S828" s="45">
        <f t="shared" si="77"/>
        <v>122.36</v>
      </c>
      <c r="T828" s="910"/>
      <c r="U828" s="49">
        <f t="shared" si="78"/>
        <v>0</v>
      </c>
      <c r="V828" s="913"/>
      <c r="W828" s="151">
        <f t="shared" si="80"/>
        <v>122.36</v>
      </c>
      <c r="X828" s="908"/>
    </row>
    <row r="829" spans="1:24" x14ac:dyDescent="0.25">
      <c r="A829" s="871"/>
      <c r="B829" s="872"/>
      <c r="C829" s="93" t="s">
        <v>608</v>
      </c>
      <c r="D829" s="93"/>
      <c r="E829" s="93"/>
      <c r="F829" s="270" t="s">
        <v>37</v>
      </c>
      <c r="G829" s="270"/>
      <c r="H829" s="270"/>
      <c r="I829" s="104">
        <v>10</v>
      </c>
      <c r="J829" s="270"/>
      <c r="K829" s="155">
        <f t="shared" si="82"/>
        <v>10</v>
      </c>
      <c r="L829" s="270"/>
      <c r="M829" s="270"/>
      <c r="N829" s="270"/>
      <c r="O829" s="270"/>
      <c r="P829" s="153">
        <f t="shared" si="83"/>
        <v>0</v>
      </c>
      <c r="Q829" s="154">
        <f t="shared" si="81"/>
        <v>10</v>
      </c>
      <c r="R829" s="270">
        <v>20.6</v>
      </c>
      <c r="S829" s="45">
        <f t="shared" si="77"/>
        <v>206</v>
      </c>
      <c r="T829" s="910"/>
      <c r="U829" s="49">
        <f t="shared" si="78"/>
        <v>0</v>
      </c>
      <c r="V829" s="913"/>
      <c r="W829" s="151">
        <f t="shared" si="80"/>
        <v>206</v>
      </c>
      <c r="X829" s="908"/>
    </row>
    <row r="830" spans="1:24" x14ac:dyDescent="0.25">
      <c r="A830" s="871"/>
      <c r="B830" s="872"/>
      <c r="C830" s="93" t="s">
        <v>607</v>
      </c>
      <c r="D830" s="93"/>
      <c r="E830" s="93"/>
      <c r="F830" s="270" t="s">
        <v>37</v>
      </c>
      <c r="G830" s="270"/>
      <c r="H830" s="270"/>
      <c r="I830" s="104">
        <v>10</v>
      </c>
      <c r="J830" s="270"/>
      <c r="K830" s="155">
        <f t="shared" si="82"/>
        <v>10</v>
      </c>
      <c r="L830" s="270"/>
      <c r="M830" s="270"/>
      <c r="N830" s="270"/>
      <c r="O830" s="270"/>
      <c r="P830" s="153">
        <f t="shared" si="83"/>
        <v>0</v>
      </c>
      <c r="Q830" s="154">
        <f t="shared" si="81"/>
        <v>10</v>
      </c>
      <c r="R830" s="270">
        <v>39.67</v>
      </c>
      <c r="S830" s="45">
        <f t="shared" si="77"/>
        <v>396.70000000000005</v>
      </c>
      <c r="T830" s="910"/>
      <c r="U830" s="49">
        <f t="shared" si="78"/>
        <v>0</v>
      </c>
      <c r="V830" s="913"/>
      <c r="W830" s="151">
        <f t="shared" si="80"/>
        <v>396.70000000000005</v>
      </c>
      <c r="X830" s="908"/>
    </row>
    <row r="831" spans="1:24" x14ac:dyDescent="0.25">
      <c r="A831" s="871"/>
      <c r="B831" s="872"/>
      <c r="C831" s="93" t="s">
        <v>485</v>
      </c>
      <c r="D831" s="93"/>
      <c r="E831" s="93"/>
      <c r="F831" s="270" t="s">
        <v>37</v>
      </c>
      <c r="G831" s="270"/>
      <c r="H831" s="270"/>
      <c r="I831" s="104">
        <v>2</v>
      </c>
      <c r="J831" s="270"/>
      <c r="K831" s="155">
        <f t="shared" si="82"/>
        <v>2</v>
      </c>
      <c r="L831" s="270"/>
      <c r="M831" s="270"/>
      <c r="N831" s="270"/>
      <c r="O831" s="270"/>
      <c r="P831" s="153">
        <f t="shared" si="83"/>
        <v>0</v>
      </c>
      <c r="Q831" s="154">
        <f t="shared" si="81"/>
        <v>2</v>
      </c>
      <c r="R831" s="270">
        <v>9.42</v>
      </c>
      <c r="S831" s="45">
        <f t="shared" si="77"/>
        <v>18.84</v>
      </c>
      <c r="T831" s="911"/>
      <c r="U831" s="49">
        <f t="shared" si="78"/>
        <v>0</v>
      </c>
      <c r="V831" s="914"/>
      <c r="W831" s="151">
        <f t="shared" si="80"/>
        <v>18.84</v>
      </c>
      <c r="X831" s="908"/>
    </row>
    <row r="832" spans="1:24" ht="22.5" customHeight="1" x14ac:dyDescent="0.25">
      <c r="A832" s="871">
        <v>46</v>
      </c>
      <c r="B832" s="888" t="s">
        <v>19</v>
      </c>
      <c r="C832" s="888"/>
      <c r="D832" s="274"/>
      <c r="E832" s="274"/>
      <c r="F832" s="924" t="s">
        <v>759</v>
      </c>
      <c r="G832" s="924"/>
      <c r="H832" s="924"/>
      <c r="I832" s="924"/>
      <c r="J832" s="924"/>
      <c r="K832" s="924"/>
      <c r="L832" s="924"/>
      <c r="M832" s="924"/>
      <c r="N832" s="924"/>
      <c r="O832" s="924"/>
      <c r="P832" s="924"/>
      <c r="Q832" s="924"/>
      <c r="R832" s="270">
        <v>14350</v>
      </c>
      <c r="S832" s="45">
        <f t="shared" si="77"/>
        <v>0</v>
      </c>
      <c r="T832" s="172"/>
      <c r="U832" s="49">
        <f t="shared" si="78"/>
        <v>0</v>
      </c>
      <c r="V832" s="173"/>
      <c r="W832" s="151">
        <f t="shared" si="80"/>
        <v>0</v>
      </c>
      <c r="X832" s="908">
        <v>19800</v>
      </c>
    </row>
    <row r="833" spans="1:24" ht="23.25" customHeight="1" x14ac:dyDescent="0.25">
      <c r="A833" s="871"/>
      <c r="B833" s="888"/>
      <c r="C833" s="888"/>
      <c r="D833" s="274"/>
      <c r="E833" s="274"/>
      <c r="F833" s="924" t="s">
        <v>758</v>
      </c>
      <c r="G833" s="924"/>
      <c r="H833" s="924"/>
      <c r="I833" s="924"/>
      <c r="J833" s="924"/>
      <c r="K833" s="924"/>
      <c r="L833" s="924"/>
      <c r="M833" s="924"/>
      <c r="N833" s="924"/>
      <c r="O833" s="924"/>
      <c r="P833" s="924"/>
      <c r="Q833" s="924"/>
      <c r="R833" s="270">
        <v>2120</v>
      </c>
      <c r="S833" s="45">
        <f t="shared" si="77"/>
        <v>0</v>
      </c>
      <c r="T833" s="172"/>
      <c r="U833" s="49">
        <f t="shared" si="78"/>
        <v>0</v>
      </c>
      <c r="V833" s="173"/>
      <c r="W833" s="151">
        <f t="shared" si="80"/>
        <v>0</v>
      </c>
      <c r="X833" s="908"/>
    </row>
    <row r="834" spans="1:24" ht="15.75" x14ac:dyDescent="0.25">
      <c r="A834" s="871">
        <v>47</v>
      </c>
      <c r="B834" s="872" t="s">
        <v>20</v>
      </c>
      <c r="C834" s="97" t="s">
        <v>38</v>
      </c>
      <c r="D834" s="97"/>
      <c r="E834" s="97"/>
      <c r="F834" s="270" t="s">
        <v>37</v>
      </c>
      <c r="G834" s="119">
        <v>50</v>
      </c>
      <c r="H834" s="86">
        <v>100</v>
      </c>
      <c r="I834" s="270">
        <v>60</v>
      </c>
      <c r="J834" s="270">
        <v>20</v>
      </c>
      <c r="K834" s="155">
        <f t="shared" ref="K834:K839" si="84">SUM(G834:J834)</f>
        <v>230</v>
      </c>
      <c r="L834" s="270"/>
      <c r="M834" s="270">
        <v>400</v>
      </c>
      <c r="N834" s="270"/>
      <c r="O834" s="270"/>
      <c r="P834" s="153">
        <f t="shared" ref="P834:P839" si="85">SUM(L834:O834)</f>
        <v>400</v>
      </c>
      <c r="Q834" s="154">
        <f t="shared" ref="Q834:Q839" si="86">K834+P834</f>
        <v>630</v>
      </c>
      <c r="R834" s="270">
        <v>0.8</v>
      </c>
      <c r="S834" s="45">
        <f t="shared" si="77"/>
        <v>184</v>
      </c>
      <c r="T834" s="909">
        <f>SUM(S834:S839)</f>
        <v>818.75</v>
      </c>
      <c r="U834" s="49">
        <f t="shared" si="78"/>
        <v>320</v>
      </c>
      <c r="V834" s="912">
        <f>SUM(U834:U839)</f>
        <v>1206.8</v>
      </c>
      <c r="W834" s="151">
        <f t="shared" si="80"/>
        <v>504</v>
      </c>
      <c r="X834" s="908">
        <f>SUM(W834:W839)</f>
        <v>2025.55</v>
      </c>
    </row>
    <row r="835" spans="1:24" ht="15.75" x14ac:dyDescent="0.25">
      <c r="A835" s="871"/>
      <c r="B835" s="872"/>
      <c r="C835" s="97" t="s">
        <v>39</v>
      </c>
      <c r="D835" s="97"/>
      <c r="E835" s="97"/>
      <c r="F835" s="270" t="s">
        <v>37</v>
      </c>
      <c r="G835" s="119">
        <v>250</v>
      </c>
      <c r="H835" s="86">
        <v>200</v>
      </c>
      <c r="I835" s="270">
        <v>200</v>
      </c>
      <c r="J835" s="270">
        <v>120</v>
      </c>
      <c r="K835" s="155">
        <f t="shared" si="84"/>
        <v>770</v>
      </c>
      <c r="L835" s="270"/>
      <c r="M835" s="270">
        <v>1000</v>
      </c>
      <c r="N835" s="270"/>
      <c r="O835" s="270"/>
      <c r="P835" s="153">
        <f t="shared" si="85"/>
        <v>1000</v>
      </c>
      <c r="Q835" s="154">
        <f t="shared" si="86"/>
        <v>1770</v>
      </c>
      <c r="R835" s="270">
        <v>0.25</v>
      </c>
      <c r="S835" s="45">
        <f t="shared" si="77"/>
        <v>192.5</v>
      </c>
      <c r="T835" s="910"/>
      <c r="U835" s="49">
        <f t="shared" si="78"/>
        <v>250</v>
      </c>
      <c r="V835" s="913"/>
      <c r="W835" s="151">
        <f t="shared" si="80"/>
        <v>442.5</v>
      </c>
      <c r="X835" s="908"/>
    </row>
    <row r="836" spans="1:24" ht="15.75" x14ac:dyDescent="0.25">
      <c r="A836" s="871"/>
      <c r="B836" s="872"/>
      <c r="C836" s="97" t="s">
        <v>40</v>
      </c>
      <c r="D836" s="97"/>
      <c r="E836" s="97"/>
      <c r="F836" s="270" t="s">
        <v>37</v>
      </c>
      <c r="G836" s="119">
        <v>400</v>
      </c>
      <c r="H836" s="86">
        <v>360</v>
      </c>
      <c r="I836" s="270">
        <v>350</v>
      </c>
      <c r="J836" s="270">
        <v>240</v>
      </c>
      <c r="K836" s="155">
        <f t="shared" si="84"/>
        <v>1350</v>
      </c>
      <c r="L836" s="270"/>
      <c r="M836" s="270">
        <v>1440</v>
      </c>
      <c r="N836" s="270"/>
      <c r="O836" s="270"/>
      <c r="P836" s="153">
        <f t="shared" si="85"/>
        <v>1440</v>
      </c>
      <c r="Q836" s="154">
        <f t="shared" si="86"/>
        <v>2790</v>
      </c>
      <c r="R836" s="270">
        <v>0.22</v>
      </c>
      <c r="S836" s="45">
        <f t="shared" si="77"/>
        <v>297</v>
      </c>
      <c r="T836" s="910"/>
      <c r="U836" s="49">
        <f t="shared" si="78"/>
        <v>316.8</v>
      </c>
      <c r="V836" s="913"/>
      <c r="W836" s="151">
        <f t="shared" si="80"/>
        <v>613.79999999999995</v>
      </c>
      <c r="X836" s="908"/>
    </row>
    <row r="837" spans="1:24" ht="15.75" x14ac:dyDescent="0.25">
      <c r="A837" s="871"/>
      <c r="B837" s="872"/>
      <c r="C837" s="97" t="s">
        <v>760</v>
      </c>
      <c r="D837" s="97"/>
      <c r="E837" s="97"/>
      <c r="F837" s="270" t="s">
        <v>37</v>
      </c>
      <c r="G837" s="270">
        <v>20</v>
      </c>
      <c r="H837" s="86">
        <v>10</v>
      </c>
      <c r="I837" s="270"/>
      <c r="J837" s="270">
        <v>4</v>
      </c>
      <c r="K837" s="155">
        <f t="shared" si="84"/>
        <v>34</v>
      </c>
      <c r="L837" s="270"/>
      <c r="M837" s="270">
        <v>50</v>
      </c>
      <c r="N837" s="270"/>
      <c r="O837" s="270"/>
      <c r="P837" s="153">
        <f t="shared" si="85"/>
        <v>50</v>
      </c>
      <c r="Q837" s="154">
        <f t="shared" si="86"/>
        <v>84</v>
      </c>
      <c r="R837" s="270">
        <v>1</v>
      </c>
      <c r="S837" s="45">
        <f>R837*K837</f>
        <v>34</v>
      </c>
      <c r="T837" s="910"/>
      <c r="U837" s="49">
        <f t="shared" si="78"/>
        <v>50</v>
      </c>
      <c r="V837" s="913"/>
      <c r="W837" s="151">
        <f>S837+U837</f>
        <v>84</v>
      </c>
      <c r="X837" s="908"/>
    </row>
    <row r="838" spans="1:24" ht="15.75" x14ac:dyDescent="0.25">
      <c r="A838" s="871"/>
      <c r="B838" s="872"/>
      <c r="C838" s="97" t="s">
        <v>44</v>
      </c>
      <c r="D838" s="97"/>
      <c r="E838" s="97"/>
      <c r="F838" s="270" t="s">
        <v>37</v>
      </c>
      <c r="G838" s="270">
        <v>20</v>
      </c>
      <c r="H838" s="86">
        <v>15</v>
      </c>
      <c r="I838" s="270">
        <v>10</v>
      </c>
      <c r="J838" s="270">
        <v>10</v>
      </c>
      <c r="K838" s="155">
        <f t="shared" si="84"/>
        <v>55</v>
      </c>
      <c r="L838" s="270"/>
      <c r="M838" s="270">
        <v>60</v>
      </c>
      <c r="N838" s="270"/>
      <c r="O838" s="270"/>
      <c r="P838" s="153">
        <f t="shared" si="85"/>
        <v>60</v>
      </c>
      <c r="Q838" s="154">
        <f t="shared" si="86"/>
        <v>115</v>
      </c>
      <c r="R838" s="270">
        <v>0.75</v>
      </c>
      <c r="S838" s="45">
        <f>R838*K838</f>
        <v>41.25</v>
      </c>
      <c r="T838" s="910"/>
      <c r="U838" s="49">
        <f t="shared" si="78"/>
        <v>45</v>
      </c>
      <c r="V838" s="913"/>
      <c r="W838" s="151">
        <f>S838+U838</f>
        <v>86.25</v>
      </c>
      <c r="X838" s="908"/>
    </row>
    <row r="839" spans="1:24" ht="15.75" x14ac:dyDescent="0.25">
      <c r="A839" s="871"/>
      <c r="B839" s="872"/>
      <c r="C839" s="97" t="s">
        <v>41</v>
      </c>
      <c r="D839" s="97"/>
      <c r="E839" s="97"/>
      <c r="F839" s="270" t="s">
        <v>37</v>
      </c>
      <c r="G839" s="270"/>
      <c r="H839" s="86">
        <v>120</v>
      </c>
      <c r="I839" s="270"/>
      <c r="J839" s="270">
        <v>20</v>
      </c>
      <c r="K839" s="155">
        <f t="shared" si="84"/>
        <v>140</v>
      </c>
      <c r="L839" s="270"/>
      <c r="M839" s="270">
        <v>450</v>
      </c>
      <c r="N839" s="270"/>
      <c r="O839" s="270"/>
      <c r="P839" s="153">
        <f t="shared" si="85"/>
        <v>450</v>
      </c>
      <c r="Q839" s="154">
        <f t="shared" si="86"/>
        <v>590</v>
      </c>
      <c r="R839" s="270">
        <v>0.5</v>
      </c>
      <c r="S839" s="45">
        <f>R839*K839</f>
        <v>70</v>
      </c>
      <c r="T839" s="911"/>
      <c r="U839" s="49">
        <f t="shared" si="78"/>
        <v>225</v>
      </c>
      <c r="V839" s="914"/>
      <c r="W839" s="151">
        <f>S839+U839</f>
        <v>295</v>
      </c>
      <c r="X839" s="908"/>
    </row>
    <row r="840" spans="1:24" ht="15" customHeight="1" x14ac:dyDescent="0.25">
      <c r="A840" s="868">
        <v>48</v>
      </c>
      <c r="B840" s="856" t="s">
        <v>1451</v>
      </c>
      <c r="C840" s="92" t="s">
        <v>282</v>
      </c>
      <c r="D840" s="92"/>
      <c r="E840" s="92"/>
      <c r="F840" s="274" t="s">
        <v>37</v>
      </c>
      <c r="G840" s="270"/>
      <c r="H840" s="270"/>
      <c r="I840" s="270">
        <v>3</v>
      </c>
      <c r="J840" s="270"/>
      <c r="K840" s="155">
        <f>J840+I840+H840+G840</f>
        <v>3</v>
      </c>
      <c r="L840" s="270"/>
      <c r="M840" s="270"/>
      <c r="N840" s="270">
        <v>12</v>
      </c>
      <c r="O840" s="270"/>
      <c r="P840" s="153">
        <f>O840+N840+M840+L840</f>
        <v>12</v>
      </c>
      <c r="Q840" s="154">
        <f>P840+K840</f>
        <v>15</v>
      </c>
      <c r="R840" s="152">
        <v>252</v>
      </c>
      <c r="S840" s="45">
        <f>R840*K840</f>
        <v>756</v>
      </c>
      <c r="T840" s="909">
        <f>SUM(S840:S909)</f>
        <v>25480.14</v>
      </c>
      <c r="U840" s="49">
        <f>R840*P840</f>
        <v>3024</v>
      </c>
      <c r="V840" s="912">
        <f>SUM(U840:U909)</f>
        <v>151659.92000000004</v>
      </c>
      <c r="W840" s="151">
        <f>R840*Q840</f>
        <v>3780</v>
      </c>
      <c r="X840" s="915">
        <f>SUM(W840:W909)</f>
        <v>177140.06</v>
      </c>
    </row>
    <row r="841" spans="1:24" x14ac:dyDescent="0.25">
      <c r="A841" s="869"/>
      <c r="B841" s="857"/>
      <c r="C841" s="92" t="s">
        <v>281</v>
      </c>
      <c r="D841" s="92"/>
      <c r="E841" s="92"/>
      <c r="F841" s="274" t="s">
        <v>37</v>
      </c>
      <c r="G841" s="270"/>
      <c r="H841" s="270"/>
      <c r="I841" s="270">
        <v>10</v>
      </c>
      <c r="J841" s="270"/>
      <c r="K841" s="155">
        <f t="shared" ref="K841:K904" si="87">J841+I841+H841+G841</f>
        <v>10</v>
      </c>
      <c r="L841" s="270"/>
      <c r="M841" s="270"/>
      <c r="N841" s="270">
        <v>20</v>
      </c>
      <c r="O841" s="270"/>
      <c r="P841" s="153">
        <f t="shared" ref="P841:P904" si="88">O841+N841+M841+L841</f>
        <v>20</v>
      </c>
      <c r="Q841" s="154">
        <f t="shared" ref="Q841:Q904" si="89">P841+K841</f>
        <v>30</v>
      </c>
      <c r="R841" s="152">
        <v>2.29</v>
      </c>
      <c r="S841" s="45">
        <f t="shared" ref="S841:S904" si="90">R841*K841</f>
        <v>22.9</v>
      </c>
      <c r="T841" s="910"/>
      <c r="U841" s="49">
        <f t="shared" ref="U841:U904" si="91">R841*P841</f>
        <v>45.8</v>
      </c>
      <c r="V841" s="913"/>
      <c r="W841" s="151">
        <f t="shared" ref="W841:W904" si="92">R841*Q841</f>
        <v>68.7</v>
      </c>
      <c r="X841" s="916"/>
    </row>
    <row r="842" spans="1:24" x14ac:dyDescent="0.25">
      <c r="A842" s="869"/>
      <c r="B842" s="857"/>
      <c r="C842" s="92" t="s">
        <v>283</v>
      </c>
      <c r="D842" s="92"/>
      <c r="E842" s="92"/>
      <c r="F842" s="274" t="s">
        <v>37</v>
      </c>
      <c r="G842" s="270"/>
      <c r="H842" s="270"/>
      <c r="I842" s="270">
        <v>15</v>
      </c>
      <c r="J842" s="270"/>
      <c r="K842" s="155">
        <f t="shared" si="87"/>
        <v>15</v>
      </c>
      <c r="L842" s="270"/>
      <c r="M842" s="270"/>
      <c r="N842" s="270">
        <v>26</v>
      </c>
      <c r="O842" s="270"/>
      <c r="P842" s="153">
        <f t="shared" si="88"/>
        <v>26</v>
      </c>
      <c r="Q842" s="154">
        <f t="shared" si="89"/>
        <v>41</v>
      </c>
      <c r="R842" s="152">
        <v>6.85</v>
      </c>
      <c r="S842" s="45">
        <f t="shared" si="90"/>
        <v>102.75</v>
      </c>
      <c r="T842" s="910"/>
      <c r="U842" s="49">
        <f t="shared" si="91"/>
        <v>178.1</v>
      </c>
      <c r="V842" s="913"/>
      <c r="W842" s="151">
        <f t="shared" si="92"/>
        <v>280.84999999999997</v>
      </c>
      <c r="X842" s="916"/>
    </row>
    <row r="843" spans="1:24" x14ac:dyDescent="0.25">
      <c r="A843" s="869"/>
      <c r="B843" s="857"/>
      <c r="C843" s="92" t="s">
        <v>284</v>
      </c>
      <c r="D843" s="92"/>
      <c r="E843" s="92"/>
      <c r="F843" s="274" t="s">
        <v>37</v>
      </c>
      <c r="G843" s="270"/>
      <c r="H843" s="270"/>
      <c r="I843" s="270">
        <v>30</v>
      </c>
      <c r="J843" s="270"/>
      <c r="K843" s="155">
        <f t="shared" si="87"/>
        <v>30</v>
      </c>
      <c r="L843" s="270"/>
      <c r="M843" s="270"/>
      <c r="N843" s="270">
        <v>60</v>
      </c>
      <c r="O843" s="270"/>
      <c r="P843" s="153">
        <f t="shared" si="88"/>
        <v>60</v>
      </c>
      <c r="Q843" s="154">
        <f t="shared" si="89"/>
        <v>90</v>
      </c>
      <c r="R843" s="152">
        <v>4.76</v>
      </c>
      <c r="S843" s="45">
        <f t="shared" si="90"/>
        <v>142.79999999999998</v>
      </c>
      <c r="T843" s="910"/>
      <c r="U843" s="49">
        <f t="shared" si="91"/>
        <v>285.59999999999997</v>
      </c>
      <c r="V843" s="913"/>
      <c r="W843" s="151">
        <f t="shared" si="92"/>
        <v>428.4</v>
      </c>
      <c r="X843" s="916"/>
    </row>
    <row r="844" spans="1:24" x14ac:dyDescent="0.25">
      <c r="A844" s="869"/>
      <c r="B844" s="857"/>
      <c r="C844" s="92" t="s">
        <v>285</v>
      </c>
      <c r="D844" s="92"/>
      <c r="E844" s="92"/>
      <c r="F844" s="274" t="s">
        <v>37</v>
      </c>
      <c r="G844" s="270"/>
      <c r="H844" s="270"/>
      <c r="I844" s="270">
        <v>30</v>
      </c>
      <c r="J844" s="270"/>
      <c r="K844" s="155">
        <f t="shared" si="87"/>
        <v>30</v>
      </c>
      <c r="L844" s="270"/>
      <c r="M844" s="270"/>
      <c r="N844" s="270">
        <v>60</v>
      </c>
      <c r="O844" s="270"/>
      <c r="P844" s="153">
        <f t="shared" si="88"/>
        <v>60</v>
      </c>
      <c r="Q844" s="154">
        <f t="shared" si="89"/>
        <v>90</v>
      </c>
      <c r="R844" s="152">
        <v>8.02</v>
      </c>
      <c r="S844" s="45">
        <f t="shared" si="90"/>
        <v>240.6</v>
      </c>
      <c r="T844" s="910"/>
      <c r="U844" s="49">
        <f t="shared" si="91"/>
        <v>481.2</v>
      </c>
      <c r="V844" s="913"/>
      <c r="W844" s="151">
        <f t="shared" si="92"/>
        <v>721.8</v>
      </c>
      <c r="X844" s="916"/>
    </row>
    <row r="845" spans="1:24" x14ac:dyDescent="0.25">
      <c r="A845" s="869"/>
      <c r="B845" s="857"/>
      <c r="C845" s="92" t="s">
        <v>286</v>
      </c>
      <c r="D845" s="92"/>
      <c r="E845" s="92"/>
      <c r="F845" s="274" t="s">
        <v>37</v>
      </c>
      <c r="G845" s="270"/>
      <c r="H845" s="270"/>
      <c r="I845" s="270">
        <v>24</v>
      </c>
      <c r="J845" s="270"/>
      <c r="K845" s="155">
        <f t="shared" si="87"/>
        <v>24</v>
      </c>
      <c r="L845" s="270"/>
      <c r="M845" s="270"/>
      <c r="N845" s="270">
        <v>36</v>
      </c>
      <c r="O845" s="270"/>
      <c r="P845" s="153">
        <f t="shared" si="88"/>
        <v>36</v>
      </c>
      <c r="Q845" s="154">
        <f t="shared" si="89"/>
        <v>60</v>
      </c>
      <c r="R845" s="152">
        <v>101.31</v>
      </c>
      <c r="S845" s="45">
        <f t="shared" si="90"/>
        <v>2431.44</v>
      </c>
      <c r="T845" s="910"/>
      <c r="U845" s="49">
        <f t="shared" si="91"/>
        <v>3647.16</v>
      </c>
      <c r="V845" s="913"/>
      <c r="W845" s="151">
        <f t="shared" si="92"/>
        <v>6078.6</v>
      </c>
      <c r="X845" s="916"/>
    </row>
    <row r="846" spans="1:24" x14ac:dyDescent="0.25">
      <c r="A846" s="869"/>
      <c r="B846" s="857"/>
      <c r="C846" s="92" t="s">
        <v>287</v>
      </c>
      <c r="D846" s="92"/>
      <c r="E846" s="92"/>
      <c r="F846" s="274" t="s">
        <v>37</v>
      </c>
      <c r="G846" s="270"/>
      <c r="H846" s="270"/>
      <c r="I846" s="270">
        <v>10</v>
      </c>
      <c r="J846" s="270"/>
      <c r="K846" s="155">
        <f t="shared" si="87"/>
        <v>10</v>
      </c>
      <c r="L846" s="270"/>
      <c r="M846" s="270"/>
      <c r="N846" s="270">
        <v>10</v>
      </c>
      <c r="O846" s="270"/>
      <c r="P846" s="153">
        <f t="shared" si="88"/>
        <v>10</v>
      </c>
      <c r="Q846" s="154">
        <f t="shared" si="89"/>
        <v>20</v>
      </c>
      <c r="R846" s="152">
        <v>4.41</v>
      </c>
      <c r="S846" s="45">
        <f t="shared" si="90"/>
        <v>44.1</v>
      </c>
      <c r="T846" s="910"/>
      <c r="U846" s="49">
        <f t="shared" si="91"/>
        <v>44.1</v>
      </c>
      <c r="V846" s="913"/>
      <c r="W846" s="151">
        <f t="shared" si="92"/>
        <v>88.2</v>
      </c>
      <c r="X846" s="916"/>
    </row>
    <row r="847" spans="1:24" x14ac:dyDescent="0.25">
      <c r="A847" s="869"/>
      <c r="B847" s="857"/>
      <c r="C847" s="92" t="s">
        <v>288</v>
      </c>
      <c r="D847" s="92"/>
      <c r="E847" s="92"/>
      <c r="F847" s="274" t="s">
        <v>37</v>
      </c>
      <c r="G847" s="270"/>
      <c r="H847" s="270"/>
      <c r="I847" s="270">
        <v>10</v>
      </c>
      <c r="J847" s="270"/>
      <c r="K847" s="155">
        <f t="shared" si="87"/>
        <v>10</v>
      </c>
      <c r="L847" s="270"/>
      <c r="M847" s="270"/>
      <c r="N847" s="270">
        <v>10</v>
      </c>
      <c r="O847" s="270"/>
      <c r="P847" s="153">
        <f t="shared" si="88"/>
        <v>10</v>
      </c>
      <c r="Q847" s="154">
        <f t="shared" si="89"/>
        <v>20</v>
      </c>
      <c r="R847" s="152">
        <v>4.41</v>
      </c>
      <c r="S847" s="45">
        <f t="shared" si="90"/>
        <v>44.1</v>
      </c>
      <c r="T847" s="910"/>
      <c r="U847" s="49">
        <f t="shared" si="91"/>
        <v>44.1</v>
      </c>
      <c r="V847" s="913"/>
      <c r="W847" s="151">
        <f t="shared" si="92"/>
        <v>88.2</v>
      </c>
      <c r="X847" s="916"/>
    </row>
    <row r="848" spans="1:24" x14ac:dyDescent="0.25">
      <c r="A848" s="869"/>
      <c r="B848" s="857"/>
      <c r="C848" s="92" t="s">
        <v>289</v>
      </c>
      <c r="D848" s="92"/>
      <c r="E848" s="92"/>
      <c r="F848" s="274" t="s">
        <v>37</v>
      </c>
      <c r="G848" s="270"/>
      <c r="H848" s="270"/>
      <c r="I848" s="270">
        <v>50</v>
      </c>
      <c r="J848" s="270"/>
      <c r="K848" s="155">
        <f t="shared" si="87"/>
        <v>50</v>
      </c>
      <c r="L848" s="270"/>
      <c r="M848" s="270"/>
      <c r="N848" s="270">
        <v>50</v>
      </c>
      <c r="O848" s="270"/>
      <c r="P848" s="153">
        <f t="shared" si="88"/>
        <v>50</v>
      </c>
      <c r="Q848" s="154">
        <f t="shared" si="89"/>
        <v>100</v>
      </c>
      <c r="R848" s="152">
        <v>2.12</v>
      </c>
      <c r="S848" s="45">
        <f t="shared" si="90"/>
        <v>106</v>
      </c>
      <c r="T848" s="910"/>
      <c r="U848" s="49">
        <f t="shared" si="91"/>
        <v>106</v>
      </c>
      <c r="V848" s="913"/>
      <c r="W848" s="151">
        <f t="shared" si="92"/>
        <v>212</v>
      </c>
      <c r="X848" s="916"/>
    </row>
    <row r="849" spans="1:24" x14ac:dyDescent="0.25">
      <c r="A849" s="869"/>
      <c r="B849" s="857"/>
      <c r="C849" s="92" t="s">
        <v>290</v>
      </c>
      <c r="D849" s="92"/>
      <c r="E849" s="92"/>
      <c r="F849" s="274" t="s">
        <v>37</v>
      </c>
      <c r="G849" s="270"/>
      <c r="H849" s="270"/>
      <c r="I849" s="270">
        <v>10</v>
      </c>
      <c r="J849" s="270"/>
      <c r="K849" s="155">
        <f t="shared" si="87"/>
        <v>10</v>
      </c>
      <c r="L849" s="270"/>
      <c r="M849" s="270"/>
      <c r="N849" s="270">
        <v>10</v>
      </c>
      <c r="O849" s="270"/>
      <c r="P849" s="153">
        <f t="shared" si="88"/>
        <v>10</v>
      </c>
      <c r="Q849" s="154">
        <f t="shared" si="89"/>
        <v>20</v>
      </c>
      <c r="R849" s="152">
        <v>1.76</v>
      </c>
      <c r="S849" s="45">
        <f t="shared" si="90"/>
        <v>17.600000000000001</v>
      </c>
      <c r="T849" s="910"/>
      <c r="U849" s="49">
        <f t="shared" si="91"/>
        <v>17.600000000000001</v>
      </c>
      <c r="V849" s="913"/>
      <c r="W849" s="151">
        <f t="shared" si="92"/>
        <v>35.200000000000003</v>
      </c>
      <c r="X849" s="916"/>
    </row>
    <row r="850" spans="1:24" x14ac:dyDescent="0.25">
      <c r="A850" s="869"/>
      <c r="B850" s="857"/>
      <c r="C850" s="92" t="s">
        <v>291</v>
      </c>
      <c r="D850" s="92"/>
      <c r="E850" s="92"/>
      <c r="F850" s="274" t="s">
        <v>37</v>
      </c>
      <c r="G850" s="270"/>
      <c r="H850" s="270"/>
      <c r="I850" s="119">
        <v>60</v>
      </c>
      <c r="J850" s="270"/>
      <c r="K850" s="155">
        <f t="shared" si="87"/>
        <v>60</v>
      </c>
      <c r="L850" s="270"/>
      <c r="M850" s="270"/>
      <c r="N850" s="270">
        <v>120</v>
      </c>
      <c r="O850" s="270"/>
      <c r="P850" s="153">
        <f t="shared" si="88"/>
        <v>120</v>
      </c>
      <c r="Q850" s="154">
        <f t="shared" si="89"/>
        <v>180</v>
      </c>
      <c r="R850" s="152">
        <v>11.47</v>
      </c>
      <c r="S850" s="45">
        <f t="shared" si="90"/>
        <v>688.2</v>
      </c>
      <c r="T850" s="910"/>
      <c r="U850" s="49">
        <f t="shared" si="91"/>
        <v>1376.4</v>
      </c>
      <c r="V850" s="913"/>
      <c r="W850" s="151">
        <f t="shared" si="92"/>
        <v>2064.6</v>
      </c>
      <c r="X850" s="916"/>
    </row>
    <row r="851" spans="1:24" x14ac:dyDescent="0.25">
      <c r="A851" s="869"/>
      <c r="B851" s="857"/>
      <c r="C851" s="92" t="s">
        <v>496</v>
      </c>
      <c r="D851" s="92"/>
      <c r="E851" s="92"/>
      <c r="F851" s="274" t="s">
        <v>37</v>
      </c>
      <c r="G851" s="270"/>
      <c r="H851" s="270"/>
      <c r="I851" s="270">
        <v>6</v>
      </c>
      <c r="J851" s="270"/>
      <c r="K851" s="155">
        <f t="shared" si="87"/>
        <v>6</v>
      </c>
      <c r="L851" s="270"/>
      <c r="M851" s="270"/>
      <c r="N851" s="270">
        <v>0</v>
      </c>
      <c r="O851" s="270"/>
      <c r="P851" s="153">
        <f t="shared" si="88"/>
        <v>0</v>
      </c>
      <c r="Q851" s="154">
        <f t="shared" si="89"/>
        <v>6</v>
      </c>
      <c r="R851" s="152">
        <v>12</v>
      </c>
      <c r="S851" s="45">
        <f t="shared" si="90"/>
        <v>72</v>
      </c>
      <c r="T851" s="910"/>
      <c r="U851" s="49">
        <f t="shared" si="91"/>
        <v>0</v>
      </c>
      <c r="V851" s="913"/>
      <c r="W851" s="151">
        <f t="shared" si="92"/>
        <v>72</v>
      </c>
      <c r="X851" s="916"/>
    </row>
    <row r="852" spans="1:24" x14ac:dyDescent="0.25">
      <c r="A852" s="869"/>
      <c r="B852" s="857"/>
      <c r="C852" s="92" t="s">
        <v>292</v>
      </c>
      <c r="D852" s="92"/>
      <c r="E852" s="92"/>
      <c r="F852" s="274" t="s">
        <v>37</v>
      </c>
      <c r="G852" s="270"/>
      <c r="H852" s="270"/>
      <c r="I852" s="270">
        <v>10</v>
      </c>
      <c r="J852" s="270"/>
      <c r="K852" s="155">
        <f t="shared" si="87"/>
        <v>10</v>
      </c>
      <c r="L852" s="270"/>
      <c r="M852" s="270"/>
      <c r="N852" s="270">
        <v>10</v>
      </c>
      <c r="O852" s="270"/>
      <c r="P852" s="153">
        <f t="shared" si="88"/>
        <v>10</v>
      </c>
      <c r="Q852" s="154">
        <f t="shared" si="89"/>
        <v>20</v>
      </c>
      <c r="R852" s="152">
        <v>1.76</v>
      </c>
      <c r="S852" s="45">
        <f t="shared" si="90"/>
        <v>17.600000000000001</v>
      </c>
      <c r="T852" s="910"/>
      <c r="U852" s="49">
        <f t="shared" si="91"/>
        <v>17.600000000000001</v>
      </c>
      <c r="V852" s="913"/>
      <c r="W852" s="151">
        <f t="shared" si="92"/>
        <v>35.200000000000003</v>
      </c>
      <c r="X852" s="916"/>
    </row>
    <row r="853" spans="1:24" x14ac:dyDescent="0.25">
      <c r="A853" s="869"/>
      <c r="B853" s="857"/>
      <c r="C853" s="92" t="s">
        <v>293</v>
      </c>
      <c r="D853" s="92"/>
      <c r="E853" s="92"/>
      <c r="F853" s="274" t="s">
        <v>37</v>
      </c>
      <c r="G853" s="270"/>
      <c r="H853" s="270"/>
      <c r="I853" s="270">
        <v>10</v>
      </c>
      <c r="J853" s="270"/>
      <c r="K853" s="155">
        <f t="shared" si="87"/>
        <v>10</v>
      </c>
      <c r="L853" s="270"/>
      <c r="M853" s="270"/>
      <c r="N853" s="270">
        <v>10</v>
      </c>
      <c r="O853" s="270"/>
      <c r="P853" s="153">
        <f t="shared" si="88"/>
        <v>10</v>
      </c>
      <c r="Q853" s="154">
        <f t="shared" si="89"/>
        <v>20</v>
      </c>
      <c r="R853" s="152">
        <v>4.8499999999999996</v>
      </c>
      <c r="S853" s="45">
        <f t="shared" si="90"/>
        <v>48.5</v>
      </c>
      <c r="T853" s="910"/>
      <c r="U853" s="49">
        <f t="shared" si="91"/>
        <v>48.5</v>
      </c>
      <c r="V853" s="913"/>
      <c r="W853" s="151">
        <f t="shared" si="92"/>
        <v>97</v>
      </c>
      <c r="X853" s="916"/>
    </row>
    <row r="854" spans="1:24" x14ac:dyDescent="0.25">
      <c r="A854" s="869"/>
      <c r="B854" s="857"/>
      <c r="C854" s="92" t="s">
        <v>294</v>
      </c>
      <c r="D854" s="92"/>
      <c r="E854" s="92"/>
      <c r="F854" s="274" t="s">
        <v>37</v>
      </c>
      <c r="G854" s="270"/>
      <c r="H854" s="270"/>
      <c r="I854" s="270">
        <v>10</v>
      </c>
      <c r="J854" s="270"/>
      <c r="K854" s="155">
        <f t="shared" si="87"/>
        <v>10</v>
      </c>
      <c r="L854" s="270"/>
      <c r="M854" s="270"/>
      <c r="N854" s="270">
        <v>10</v>
      </c>
      <c r="O854" s="270"/>
      <c r="P854" s="153">
        <f t="shared" si="88"/>
        <v>10</v>
      </c>
      <c r="Q854" s="154">
        <f t="shared" si="89"/>
        <v>20</v>
      </c>
      <c r="R854" s="152">
        <v>1.76</v>
      </c>
      <c r="S854" s="45">
        <f t="shared" si="90"/>
        <v>17.600000000000001</v>
      </c>
      <c r="T854" s="910"/>
      <c r="U854" s="49">
        <f t="shared" si="91"/>
        <v>17.600000000000001</v>
      </c>
      <c r="V854" s="913"/>
      <c r="W854" s="151">
        <f t="shared" si="92"/>
        <v>35.200000000000003</v>
      </c>
      <c r="X854" s="916"/>
    </row>
    <row r="855" spans="1:24" x14ac:dyDescent="0.25">
      <c r="A855" s="869"/>
      <c r="B855" s="857"/>
      <c r="C855" s="92" t="s">
        <v>295</v>
      </c>
      <c r="D855" s="92"/>
      <c r="E855" s="92"/>
      <c r="F855" s="274" t="s">
        <v>37</v>
      </c>
      <c r="G855" s="270"/>
      <c r="H855" s="270"/>
      <c r="I855" s="270">
        <v>10</v>
      </c>
      <c r="J855" s="270"/>
      <c r="K855" s="155">
        <f t="shared" si="87"/>
        <v>10</v>
      </c>
      <c r="L855" s="270"/>
      <c r="M855" s="270"/>
      <c r="N855" s="270">
        <v>10</v>
      </c>
      <c r="O855" s="270"/>
      <c r="P855" s="153">
        <f t="shared" si="88"/>
        <v>10</v>
      </c>
      <c r="Q855" s="154">
        <f t="shared" si="89"/>
        <v>20</v>
      </c>
      <c r="R855" s="152">
        <v>2.12</v>
      </c>
      <c r="S855" s="45">
        <f t="shared" si="90"/>
        <v>21.200000000000003</v>
      </c>
      <c r="T855" s="910"/>
      <c r="U855" s="49">
        <f t="shared" si="91"/>
        <v>21.200000000000003</v>
      </c>
      <c r="V855" s="913"/>
      <c r="W855" s="151">
        <f t="shared" si="92"/>
        <v>42.400000000000006</v>
      </c>
      <c r="X855" s="916"/>
    </row>
    <row r="856" spans="1:24" x14ac:dyDescent="0.25">
      <c r="A856" s="869"/>
      <c r="B856" s="857"/>
      <c r="C856" s="92" t="s">
        <v>296</v>
      </c>
      <c r="D856" s="92"/>
      <c r="E856" s="92"/>
      <c r="F856" s="274" t="s">
        <v>37</v>
      </c>
      <c r="G856" s="270"/>
      <c r="H856" s="270"/>
      <c r="I856" s="270">
        <v>10</v>
      </c>
      <c r="J856" s="270"/>
      <c r="K856" s="155">
        <f t="shared" si="87"/>
        <v>10</v>
      </c>
      <c r="L856" s="270"/>
      <c r="M856" s="270"/>
      <c r="N856" s="270">
        <v>10</v>
      </c>
      <c r="O856" s="270"/>
      <c r="P856" s="153">
        <f t="shared" si="88"/>
        <v>10</v>
      </c>
      <c r="Q856" s="154">
        <f t="shared" si="89"/>
        <v>20</v>
      </c>
      <c r="R856" s="152">
        <v>3.2</v>
      </c>
      <c r="S856" s="45">
        <f t="shared" si="90"/>
        <v>32</v>
      </c>
      <c r="T856" s="910"/>
      <c r="U856" s="49">
        <f t="shared" si="91"/>
        <v>32</v>
      </c>
      <c r="V856" s="913"/>
      <c r="W856" s="151">
        <f t="shared" si="92"/>
        <v>64</v>
      </c>
      <c r="X856" s="916"/>
    </row>
    <row r="857" spans="1:24" x14ac:dyDescent="0.25">
      <c r="A857" s="869"/>
      <c r="B857" s="857"/>
      <c r="C857" s="92" t="s">
        <v>1452</v>
      </c>
      <c r="D857" s="92"/>
      <c r="E857" s="92"/>
      <c r="F857" s="274" t="s">
        <v>37</v>
      </c>
      <c r="G857" s="270"/>
      <c r="H857" s="270"/>
      <c r="I857" s="270">
        <v>6</v>
      </c>
      <c r="J857" s="270"/>
      <c r="K857" s="155">
        <f t="shared" si="87"/>
        <v>6</v>
      </c>
      <c r="L857" s="270"/>
      <c r="M857" s="270"/>
      <c r="N857" s="270">
        <v>8</v>
      </c>
      <c r="O857" s="270"/>
      <c r="P857" s="153">
        <f t="shared" si="88"/>
        <v>8</v>
      </c>
      <c r="Q857" s="154">
        <f t="shared" si="89"/>
        <v>14</v>
      </c>
      <c r="R857" s="152">
        <v>32.08</v>
      </c>
      <c r="S857" s="45">
        <f t="shared" si="90"/>
        <v>192.48</v>
      </c>
      <c r="T857" s="910"/>
      <c r="U857" s="49">
        <f>R857*P857</f>
        <v>256.64</v>
      </c>
      <c r="V857" s="913"/>
      <c r="W857" s="151">
        <f t="shared" si="92"/>
        <v>449.12</v>
      </c>
      <c r="X857" s="916"/>
    </row>
    <row r="858" spans="1:24" x14ac:dyDescent="0.25">
      <c r="A858" s="869"/>
      <c r="B858" s="857"/>
      <c r="C858" s="92" t="s">
        <v>297</v>
      </c>
      <c r="D858" s="92"/>
      <c r="E858" s="92"/>
      <c r="F858" s="274" t="s">
        <v>37</v>
      </c>
      <c r="G858" s="270"/>
      <c r="H858" s="270"/>
      <c r="I858" s="270">
        <v>24</v>
      </c>
      <c r="J858" s="270"/>
      <c r="K858" s="155">
        <f t="shared" si="87"/>
        <v>24</v>
      </c>
      <c r="L858" s="270"/>
      <c r="M858" s="270"/>
      <c r="N858" s="270">
        <v>120</v>
      </c>
      <c r="O858" s="270"/>
      <c r="P858" s="153">
        <f t="shared" si="88"/>
        <v>120</v>
      </c>
      <c r="Q858" s="154">
        <f t="shared" si="89"/>
        <v>144</v>
      </c>
      <c r="R858" s="152">
        <v>1.76</v>
      </c>
      <c r="S858" s="45">
        <f t="shared" si="90"/>
        <v>42.24</v>
      </c>
      <c r="T858" s="910"/>
      <c r="U858" s="49">
        <f t="shared" si="91"/>
        <v>211.2</v>
      </c>
      <c r="V858" s="913"/>
      <c r="W858" s="151">
        <f t="shared" si="92"/>
        <v>253.44</v>
      </c>
      <c r="X858" s="916"/>
    </row>
    <row r="859" spans="1:24" x14ac:dyDescent="0.25">
      <c r="A859" s="869"/>
      <c r="B859" s="857"/>
      <c r="C859" s="92" t="s">
        <v>298</v>
      </c>
      <c r="D859" s="92"/>
      <c r="E859" s="92"/>
      <c r="F859" s="274" t="s">
        <v>37</v>
      </c>
      <c r="G859" s="270"/>
      <c r="H859" s="270"/>
      <c r="I859" s="270">
        <v>50</v>
      </c>
      <c r="J859" s="270"/>
      <c r="K859" s="155">
        <f t="shared" si="87"/>
        <v>50</v>
      </c>
      <c r="L859" s="270"/>
      <c r="M859" s="270"/>
      <c r="N859" s="270">
        <v>100</v>
      </c>
      <c r="O859" s="270"/>
      <c r="P859" s="153">
        <f t="shared" si="88"/>
        <v>100</v>
      </c>
      <c r="Q859" s="154">
        <f t="shared" si="89"/>
        <v>150</v>
      </c>
      <c r="R859" s="152">
        <v>1.85</v>
      </c>
      <c r="S859" s="45">
        <f t="shared" si="90"/>
        <v>92.5</v>
      </c>
      <c r="T859" s="910"/>
      <c r="U859" s="49">
        <f t="shared" si="91"/>
        <v>185</v>
      </c>
      <c r="V859" s="913"/>
      <c r="W859" s="151">
        <f t="shared" si="92"/>
        <v>277.5</v>
      </c>
      <c r="X859" s="916"/>
    </row>
    <row r="860" spans="1:24" x14ac:dyDescent="0.25">
      <c r="A860" s="869"/>
      <c r="B860" s="857"/>
      <c r="C860" s="92" t="s">
        <v>299</v>
      </c>
      <c r="D860" s="92"/>
      <c r="E860" s="92"/>
      <c r="F860" s="274" t="s">
        <v>37</v>
      </c>
      <c r="G860" s="270"/>
      <c r="H860" s="270"/>
      <c r="I860" s="270"/>
      <c r="J860" s="270"/>
      <c r="K860" s="155">
        <f t="shared" si="87"/>
        <v>0</v>
      </c>
      <c r="L860" s="270"/>
      <c r="M860" s="270"/>
      <c r="N860" s="270">
        <v>3</v>
      </c>
      <c r="O860" s="270"/>
      <c r="P860" s="153">
        <f t="shared" si="88"/>
        <v>3</v>
      </c>
      <c r="Q860" s="154">
        <f t="shared" si="89"/>
        <v>3</v>
      </c>
      <c r="R860" s="152">
        <v>10000</v>
      </c>
      <c r="S860" s="45">
        <f t="shared" si="90"/>
        <v>0</v>
      </c>
      <c r="T860" s="910"/>
      <c r="U860" s="49">
        <f t="shared" si="91"/>
        <v>30000</v>
      </c>
      <c r="V860" s="913"/>
      <c r="W860" s="151">
        <f t="shared" si="92"/>
        <v>30000</v>
      </c>
      <c r="X860" s="916"/>
    </row>
    <row r="861" spans="1:24" x14ac:dyDescent="0.25">
      <c r="A861" s="869"/>
      <c r="B861" s="857"/>
      <c r="C861" s="92" t="s">
        <v>300</v>
      </c>
      <c r="D861" s="92"/>
      <c r="E861" s="92"/>
      <c r="F861" s="274" t="s">
        <v>37</v>
      </c>
      <c r="G861" s="270"/>
      <c r="H861" s="270"/>
      <c r="I861" s="270"/>
      <c r="J861" s="270"/>
      <c r="K861" s="155">
        <f t="shared" si="87"/>
        <v>0</v>
      </c>
      <c r="L861" s="270"/>
      <c r="M861" s="270"/>
      <c r="N861" s="270">
        <v>3</v>
      </c>
      <c r="O861" s="270"/>
      <c r="P861" s="153">
        <f t="shared" si="88"/>
        <v>3</v>
      </c>
      <c r="Q861" s="154">
        <f t="shared" si="89"/>
        <v>3</v>
      </c>
      <c r="R861" s="152">
        <v>10000</v>
      </c>
      <c r="S861" s="45">
        <f t="shared" si="90"/>
        <v>0</v>
      </c>
      <c r="T861" s="910"/>
      <c r="U861" s="49">
        <f t="shared" si="91"/>
        <v>30000</v>
      </c>
      <c r="V861" s="913"/>
      <c r="W861" s="151">
        <f t="shared" si="92"/>
        <v>30000</v>
      </c>
      <c r="X861" s="916"/>
    </row>
    <row r="862" spans="1:24" x14ac:dyDescent="0.25">
      <c r="A862" s="869"/>
      <c r="B862" s="857"/>
      <c r="C862" s="92" t="s">
        <v>301</v>
      </c>
      <c r="D862" s="92"/>
      <c r="E862" s="92"/>
      <c r="F862" s="274" t="s">
        <v>37</v>
      </c>
      <c r="G862" s="270"/>
      <c r="H862" s="270"/>
      <c r="I862" s="270">
        <v>2</v>
      </c>
      <c r="J862" s="270"/>
      <c r="K862" s="155">
        <f t="shared" si="87"/>
        <v>2</v>
      </c>
      <c r="L862" s="270"/>
      <c r="M862" s="270"/>
      <c r="N862" s="270">
        <v>12</v>
      </c>
      <c r="O862" s="270"/>
      <c r="P862" s="153">
        <f t="shared" si="88"/>
        <v>12</v>
      </c>
      <c r="Q862" s="154">
        <f t="shared" si="89"/>
        <v>14</v>
      </c>
      <c r="R862" s="152">
        <v>320.8</v>
      </c>
      <c r="S862" s="45">
        <f t="shared" si="90"/>
        <v>641.6</v>
      </c>
      <c r="T862" s="910"/>
      <c r="U862" s="49">
        <f t="shared" si="91"/>
        <v>3849.6000000000004</v>
      </c>
      <c r="V862" s="913"/>
      <c r="W862" s="151">
        <f t="shared" si="92"/>
        <v>4491.2</v>
      </c>
      <c r="X862" s="916"/>
    </row>
    <row r="863" spans="1:24" x14ac:dyDescent="0.25">
      <c r="A863" s="869"/>
      <c r="B863" s="857"/>
      <c r="C863" s="92" t="s">
        <v>302</v>
      </c>
      <c r="D863" s="92"/>
      <c r="E863" s="92"/>
      <c r="F863" s="274" t="s">
        <v>37</v>
      </c>
      <c r="G863" s="270"/>
      <c r="H863" s="270"/>
      <c r="I863" s="270"/>
      <c r="J863" s="270"/>
      <c r="K863" s="155">
        <f t="shared" si="87"/>
        <v>0</v>
      </c>
      <c r="L863" s="270"/>
      <c r="M863" s="270"/>
      <c r="N863" s="270">
        <v>2</v>
      </c>
      <c r="O863" s="270"/>
      <c r="P863" s="153">
        <f t="shared" si="88"/>
        <v>2</v>
      </c>
      <c r="Q863" s="154">
        <f t="shared" si="89"/>
        <v>2</v>
      </c>
      <c r="R863" s="152">
        <v>6247.16</v>
      </c>
      <c r="S863" s="45">
        <f t="shared" si="90"/>
        <v>0</v>
      </c>
      <c r="T863" s="910"/>
      <c r="U863" s="49">
        <f t="shared" si="91"/>
        <v>12494.32</v>
      </c>
      <c r="V863" s="913"/>
      <c r="W863" s="151">
        <f t="shared" si="92"/>
        <v>12494.32</v>
      </c>
      <c r="X863" s="916"/>
    </row>
    <row r="864" spans="1:24" x14ac:dyDescent="0.25">
      <c r="A864" s="869"/>
      <c r="B864" s="857"/>
      <c r="C864" s="92" t="s">
        <v>303</v>
      </c>
      <c r="D864" s="92"/>
      <c r="E864" s="92"/>
      <c r="F864" s="274" t="s">
        <v>37</v>
      </c>
      <c r="G864" s="270"/>
      <c r="H864" s="270"/>
      <c r="I864" s="270">
        <v>20</v>
      </c>
      <c r="J864" s="270"/>
      <c r="K864" s="155">
        <f t="shared" si="87"/>
        <v>20</v>
      </c>
      <c r="L864" s="270"/>
      <c r="M864" s="270"/>
      <c r="N864" s="270">
        <v>20</v>
      </c>
      <c r="O864" s="270"/>
      <c r="P864" s="153">
        <f t="shared" si="88"/>
        <v>20</v>
      </c>
      <c r="Q864" s="154">
        <f t="shared" si="89"/>
        <v>40</v>
      </c>
      <c r="R864" s="152">
        <v>4.24</v>
      </c>
      <c r="S864" s="45">
        <f t="shared" si="90"/>
        <v>84.800000000000011</v>
      </c>
      <c r="T864" s="910"/>
      <c r="U864" s="49">
        <f t="shared" si="91"/>
        <v>84.800000000000011</v>
      </c>
      <c r="V864" s="913"/>
      <c r="W864" s="151">
        <f t="shared" si="92"/>
        <v>169.60000000000002</v>
      </c>
      <c r="X864" s="916"/>
    </row>
    <row r="865" spans="1:24" x14ac:dyDescent="0.25">
      <c r="A865" s="869"/>
      <c r="B865" s="857"/>
      <c r="C865" s="92" t="s">
        <v>304</v>
      </c>
      <c r="D865" s="92"/>
      <c r="E865" s="92"/>
      <c r="F865" s="274" t="s">
        <v>37</v>
      </c>
      <c r="G865" s="270"/>
      <c r="H865" s="270"/>
      <c r="I865" s="270">
        <v>12</v>
      </c>
      <c r="J865" s="270"/>
      <c r="K865" s="155">
        <f t="shared" si="87"/>
        <v>12</v>
      </c>
      <c r="L865" s="270"/>
      <c r="M865" s="270"/>
      <c r="N865" s="270">
        <v>36</v>
      </c>
      <c r="O865" s="270"/>
      <c r="P865" s="153">
        <f t="shared" si="88"/>
        <v>36</v>
      </c>
      <c r="Q865" s="154">
        <f t="shared" si="89"/>
        <v>48</v>
      </c>
      <c r="R865" s="152">
        <v>10.58</v>
      </c>
      <c r="S865" s="45">
        <f t="shared" si="90"/>
        <v>126.96000000000001</v>
      </c>
      <c r="T865" s="910"/>
      <c r="U865" s="49">
        <f t="shared" si="91"/>
        <v>380.88</v>
      </c>
      <c r="V865" s="913"/>
      <c r="W865" s="151">
        <f t="shared" si="92"/>
        <v>507.84000000000003</v>
      </c>
      <c r="X865" s="916"/>
    </row>
    <row r="866" spans="1:24" x14ac:dyDescent="0.25">
      <c r="A866" s="869"/>
      <c r="B866" s="857"/>
      <c r="C866" s="92" t="s">
        <v>305</v>
      </c>
      <c r="D866" s="92"/>
      <c r="E866" s="92"/>
      <c r="F866" s="274" t="s">
        <v>37</v>
      </c>
      <c r="G866" s="270"/>
      <c r="H866" s="270"/>
      <c r="I866" s="270">
        <v>12</v>
      </c>
      <c r="J866" s="270"/>
      <c r="K866" s="155">
        <f t="shared" si="87"/>
        <v>12</v>
      </c>
      <c r="L866" s="270"/>
      <c r="M866" s="270"/>
      <c r="N866" s="270">
        <v>24</v>
      </c>
      <c r="O866" s="270"/>
      <c r="P866" s="153">
        <f t="shared" si="88"/>
        <v>24</v>
      </c>
      <c r="Q866" s="154">
        <f t="shared" si="89"/>
        <v>36</v>
      </c>
      <c r="R866" s="152">
        <v>10.58</v>
      </c>
      <c r="S866" s="45">
        <f t="shared" si="90"/>
        <v>126.96000000000001</v>
      </c>
      <c r="T866" s="910"/>
      <c r="U866" s="49">
        <f t="shared" si="91"/>
        <v>253.92000000000002</v>
      </c>
      <c r="V866" s="913"/>
      <c r="W866" s="151">
        <f t="shared" si="92"/>
        <v>380.88</v>
      </c>
      <c r="X866" s="916"/>
    </row>
    <row r="867" spans="1:24" x14ac:dyDescent="0.25">
      <c r="A867" s="869"/>
      <c r="B867" s="857"/>
      <c r="C867" s="92" t="s">
        <v>306</v>
      </c>
      <c r="D867" s="92"/>
      <c r="E867" s="92"/>
      <c r="F867" s="274" t="s">
        <v>37</v>
      </c>
      <c r="G867" s="270"/>
      <c r="H867" s="270"/>
      <c r="I867" s="270">
        <v>1</v>
      </c>
      <c r="J867" s="270"/>
      <c r="K867" s="155">
        <f t="shared" si="87"/>
        <v>1</v>
      </c>
      <c r="L867" s="270"/>
      <c r="M867" s="270"/>
      <c r="N867" s="270">
        <v>5</v>
      </c>
      <c r="O867" s="270"/>
      <c r="P867" s="153">
        <f t="shared" si="88"/>
        <v>5</v>
      </c>
      <c r="Q867" s="154">
        <f t="shared" si="89"/>
        <v>6</v>
      </c>
      <c r="R867" s="152">
        <v>84.69</v>
      </c>
      <c r="S867" s="45">
        <f t="shared" si="90"/>
        <v>84.69</v>
      </c>
      <c r="T867" s="910"/>
      <c r="U867" s="49">
        <f t="shared" si="91"/>
        <v>423.45</v>
      </c>
      <c r="V867" s="913"/>
      <c r="W867" s="151">
        <f t="shared" si="92"/>
        <v>508.14</v>
      </c>
      <c r="X867" s="916"/>
    </row>
    <row r="868" spans="1:24" x14ac:dyDescent="0.25">
      <c r="A868" s="869"/>
      <c r="B868" s="857"/>
      <c r="C868" s="92" t="s">
        <v>307</v>
      </c>
      <c r="D868" s="92"/>
      <c r="E868" s="92"/>
      <c r="F868" s="274" t="s">
        <v>37</v>
      </c>
      <c r="G868" s="270"/>
      <c r="H868" s="270"/>
      <c r="I868" s="270">
        <v>20</v>
      </c>
      <c r="J868" s="270"/>
      <c r="K868" s="155">
        <f t="shared" si="87"/>
        <v>20</v>
      </c>
      <c r="L868" s="270"/>
      <c r="M868" s="270"/>
      <c r="N868" s="270">
        <v>100</v>
      </c>
      <c r="O868" s="270"/>
      <c r="P868" s="153">
        <f t="shared" si="88"/>
        <v>100</v>
      </c>
      <c r="Q868" s="154">
        <f t="shared" si="89"/>
        <v>120</v>
      </c>
      <c r="R868" s="152">
        <v>10.58</v>
      </c>
      <c r="S868" s="45">
        <f t="shared" si="90"/>
        <v>211.6</v>
      </c>
      <c r="T868" s="910"/>
      <c r="U868" s="49">
        <f t="shared" si="91"/>
        <v>1058</v>
      </c>
      <c r="V868" s="913"/>
      <c r="W868" s="151">
        <f t="shared" si="92"/>
        <v>1269.5999999999999</v>
      </c>
      <c r="X868" s="916"/>
    </row>
    <row r="869" spans="1:24" x14ac:dyDescent="0.25">
      <c r="A869" s="869"/>
      <c r="B869" s="857"/>
      <c r="C869" s="92" t="s">
        <v>308</v>
      </c>
      <c r="D869" s="92"/>
      <c r="E869" s="92"/>
      <c r="F869" s="274" t="s">
        <v>37</v>
      </c>
      <c r="G869" s="270"/>
      <c r="H869" s="270"/>
      <c r="I869" s="270">
        <v>15</v>
      </c>
      <c r="J869" s="270"/>
      <c r="K869" s="155">
        <f t="shared" si="87"/>
        <v>15</v>
      </c>
      <c r="L869" s="270"/>
      <c r="M869" s="270"/>
      <c r="N869" s="270">
        <v>0</v>
      </c>
      <c r="O869" s="270"/>
      <c r="P869" s="153">
        <f t="shared" si="88"/>
        <v>0</v>
      </c>
      <c r="Q869" s="154">
        <f t="shared" si="89"/>
        <v>15</v>
      </c>
      <c r="R869" s="152">
        <v>1.76</v>
      </c>
      <c r="S869" s="45">
        <f t="shared" si="90"/>
        <v>26.4</v>
      </c>
      <c r="T869" s="910"/>
      <c r="U869" s="49">
        <f t="shared" si="91"/>
        <v>0</v>
      </c>
      <c r="V869" s="913"/>
      <c r="W869" s="151">
        <f t="shared" si="92"/>
        <v>26.4</v>
      </c>
      <c r="X869" s="916"/>
    </row>
    <row r="870" spans="1:24" x14ac:dyDescent="0.25">
      <c r="A870" s="869"/>
      <c r="B870" s="857"/>
      <c r="C870" s="92" t="s">
        <v>309</v>
      </c>
      <c r="D870" s="92"/>
      <c r="E870" s="92"/>
      <c r="F870" s="274" t="s">
        <v>37</v>
      </c>
      <c r="G870" s="270"/>
      <c r="H870" s="270"/>
      <c r="I870" s="270">
        <v>10</v>
      </c>
      <c r="J870" s="270"/>
      <c r="K870" s="155">
        <f t="shared" si="87"/>
        <v>10</v>
      </c>
      <c r="L870" s="270"/>
      <c r="M870" s="270"/>
      <c r="N870" s="270">
        <v>10</v>
      </c>
      <c r="O870" s="270"/>
      <c r="P870" s="153">
        <f t="shared" si="88"/>
        <v>10</v>
      </c>
      <c r="Q870" s="154">
        <f t="shared" si="89"/>
        <v>20</v>
      </c>
      <c r="R870" s="152">
        <v>4.41</v>
      </c>
      <c r="S870" s="45">
        <f t="shared" si="90"/>
        <v>44.1</v>
      </c>
      <c r="T870" s="910"/>
      <c r="U870" s="49">
        <f t="shared" si="91"/>
        <v>44.1</v>
      </c>
      <c r="V870" s="913"/>
      <c r="W870" s="151">
        <f t="shared" si="92"/>
        <v>88.2</v>
      </c>
      <c r="X870" s="916"/>
    </row>
    <row r="871" spans="1:24" x14ac:dyDescent="0.25">
      <c r="A871" s="869"/>
      <c r="B871" s="857"/>
      <c r="C871" s="92" t="s">
        <v>310</v>
      </c>
      <c r="D871" s="92"/>
      <c r="E871" s="92"/>
      <c r="F871" s="274" t="s">
        <v>37</v>
      </c>
      <c r="G871" s="270"/>
      <c r="H871" s="270"/>
      <c r="I871" s="270">
        <v>10</v>
      </c>
      <c r="J871" s="270"/>
      <c r="K871" s="155">
        <f t="shared" si="87"/>
        <v>10</v>
      </c>
      <c r="L871" s="270"/>
      <c r="M871" s="270"/>
      <c r="N871" s="270">
        <v>10</v>
      </c>
      <c r="O871" s="270"/>
      <c r="P871" s="153">
        <f t="shared" si="88"/>
        <v>10</v>
      </c>
      <c r="Q871" s="154">
        <f t="shared" si="89"/>
        <v>20</v>
      </c>
      <c r="R871" s="152">
        <v>1.76</v>
      </c>
      <c r="S871" s="45">
        <f t="shared" si="90"/>
        <v>17.600000000000001</v>
      </c>
      <c r="T871" s="910"/>
      <c r="U871" s="49">
        <f t="shared" si="91"/>
        <v>17.600000000000001</v>
      </c>
      <c r="V871" s="913"/>
      <c r="W871" s="151">
        <f t="shared" si="92"/>
        <v>35.200000000000003</v>
      </c>
      <c r="X871" s="916"/>
    </row>
    <row r="872" spans="1:24" x14ac:dyDescent="0.25">
      <c r="A872" s="869"/>
      <c r="B872" s="857"/>
      <c r="C872" s="92" t="s">
        <v>311</v>
      </c>
      <c r="D872" s="92"/>
      <c r="E872" s="92"/>
      <c r="F872" s="274" t="s">
        <v>37</v>
      </c>
      <c r="G872" s="270"/>
      <c r="H872" s="270"/>
      <c r="I872" s="270">
        <v>10</v>
      </c>
      <c r="J872" s="270"/>
      <c r="K872" s="155">
        <f t="shared" si="87"/>
        <v>10</v>
      </c>
      <c r="L872" s="270"/>
      <c r="M872" s="270"/>
      <c r="N872" s="270">
        <v>10</v>
      </c>
      <c r="O872" s="270"/>
      <c r="P872" s="153">
        <f t="shared" si="88"/>
        <v>10</v>
      </c>
      <c r="Q872" s="154">
        <f t="shared" si="89"/>
        <v>20</v>
      </c>
      <c r="R872" s="152">
        <v>7.06</v>
      </c>
      <c r="S872" s="45">
        <f t="shared" si="90"/>
        <v>70.599999999999994</v>
      </c>
      <c r="T872" s="910"/>
      <c r="U872" s="49">
        <f>R872*P872</f>
        <v>70.599999999999994</v>
      </c>
      <c r="V872" s="913"/>
      <c r="W872" s="151">
        <f t="shared" si="92"/>
        <v>141.19999999999999</v>
      </c>
      <c r="X872" s="916"/>
    </row>
    <row r="873" spans="1:24" x14ac:dyDescent="0.25">
      <c r="A873" s="869"/>
      <c r="B873" s="857"/>
      <c r="C873" s="92" t="s">
        <v>312</v>
      </c>
      <c r="D873" s="92"/>
      <c r="E873" s="92"/>
      <c r="F873" s="274" t="s">
        <v>37</v>
      </c>
      <c r="G873" s="270"/>
      <c r="H873" s="270"/>
      <c r="I873" s="270">
        <v>1</v>
      </c>
      <c r="J873" s="270"/>
      <c r="K873" s="155">
        <f t="shared" si="87"/>
        <v>1</v>
      </c>
      <c r="L873" s="270"/>
      <c r="M873" s="270"/>
      <c r="N873" s="270">
        <v>4</v>
      </c>
      <c r="O873" s="270"/>
      <c r="P873" s="153">
        <f t="shared" si="88"/>
        <v>4</v>
      </c>
      <c r="Q873" s="154">
        <f t="shared" si="89"/>
        <v>5</v>
      </c>
      <c r="R873" s="152">
        <v>1642.93</v>
      </c>
      <c r="S873" s="45">
        <f t="shared" si="90"/>
        <v>1642.93</v>
      </c>
      <c r="T873" s="910"/>
      <c r="U873" s="49">
        <f t="shared" si="91"/>
        <v>6571.72</v>
      </c>
      <c r="V873" s="913"/>
      <c r="W873" s="151">
        <f t="shared" si="92"/>
        <v>8214.65</v>
      </c>
      <c r="X873" s="916"/>
    </row>
    <row r="874" spans="1:24" x14ac:dyDescent="0.25">
      <c r="A874" s="869"/>
      <c r="B874" s="857"/>
      <c r="C874" s="92" t="s">
        <v>313</v>
      </c>
      <c r="D874" s="92"/>
      <c r="E874" s="92"/>
      <c r="F874" s="274" t="s">
        <v>37</v>
      </c>
      <c r="G874" s="270"/>
      <c r="H874" s="270"/>
      <c r="I874" s="270">
        <v>20</v>
      </c>
      <c r="J874" s="270"/>
      <c r="K874" s="155">
        <f t="shared" si="87"/>
        <v>20</v>
      </c>
      <c r="L874" s="270"/>
      <c r="M874" s="270"/>
      <c r="N874" s="270">
        <v>20</v>
      </c>
      <c r="O874" s="270"/>
      <c r="P874" s="153">
        <f t="shared" si="88"/>
        <v>20</v>
      </c>
      <c r="Q874" s="154">
        <f t="shared" si="89"/>
        <v>40</v>
      </c>
      <c r="R874" s="152">
        <v>12.35</v>
      </c>
      <c r="S874" s="45">
        <f t="shared" si="90"/>
        <v>247</v>
      </c>
      <c r="T874" s="910"/>
      <c r="U874" s="49">
        <f t="shared" si="91"/>
        <v>247</v>
      </c>
      <c r="V874" s="913"/>
      <c r="W874" s="151">
        <f t="shared" si="92"/>
        <v>494</v>
      </c>
      <c r="X874" s="916"/>
    </row>
    <row r="875" spans="1:24" x14ac:dyDescent="0.25">
      <c r="A875" s="869"/>
      <c r="B875" s="857"/>
      <c r="C875" s="92" t="s">
        <v>314</v>
      </c>
      <c r="D875" s="92"/>
      <c r="E875" s="92"/>
      <c r="F875" s="274" t="s">
        <v>37</v>
      </c>
      <c r="G875" s="270"/>
      <c r="H875" s="270"/>
      <c r="I875" s="270">
        <v>12</v>
      </c>
      <c r="J875" s="270"/>
      <c r="K875" s="155">
        <f t="shared" si="87"/>
        <v>12</v>
      </c>
      <c r="L875" s="270"/>
      <c r="M875" s="270"/>
      <c r="N875" s="270">
        <v>0</v>
      </c>
      <c r="O875" s="270"/>
      <c r="P875" s="153">
        <f t="shared" si="88"/>
        <v>0</v>
      </c>
      <c r="Q875" s="154">
        <f t="shared" si="89"/>
        <v>12</v>
      </c>
      <c r="R875" s="152">
        <v>15.88</v>
      </c>
      <c r="S875" s="45">
        <f t="shared" si="90"/>
        <v>190.56</v>
      </c>
      <c r="T875" s="910"/>
      <c r="U875" s="49">
        <f t="shared" si="91"/>
        <v>0</v>
      </c>
      <c r="V875" s="913"/>
      <c r="W875" s="151">
        <f t="shared" si="92"/>
        <v>190.56</v>
      </c>
      <c r="X875" s="916"/>
    </row>
    <row r="876" spans="1:24" x14ac:dyDescent="0.25">
      <c r="A876" s="869"/>
      <c r="B876" s="857"/>
      <c r="C876" s="92" t="s">
        <v>315</v>
      </c>
      <c r="D876" s="92"/>
      <c r="E876" s="92"/>
      <c r="F876" s="274" t="s">
        <v>37</v>
      </c>
      <c r="G876" s="270"/>
      <c r="H876" s="270"/>
      <c r="I876" s="270">
        <v>12</v>
      </c>
      <c r="J876" s="270"/>
      <c r="K876" s="155">
        <f t="shared" si="87"/>
        <v>12</v>
      </c>
      <c r="L876" s="270"/>
      <c r="M876" s="270"/>
      <c r="N876" s="270">
        <v>36</v>
      </c>
      <c r="O876" s="270"/>
      <c r="P876" s="153">
        <f t="shared" si="88"/>
        <v>36</v>
      </c>
      <c r="Q876" s="154">
        <f t="shared" si="89"/>
        <v>48</v>
      </c>
      <c r="R876" s="152">
        <v>50</v>
      </c>
      <c r="S876" s="45">
        <f t="shared" si="90"/>
        <v>600</v>
      </c>
      <c r="T876" s="910"/>
      <c r="U876" s="49">
        <f t="shared" si="91"/>
        <v>1800</v>
      </c>
      <c r="V876" s="913"/>
      <c r="W876" s="151">
        <f t="shared" si="92"/>
        <v>2400</v>
      </c>
      <c r="X876" s="916"/>
    </row>
    <row r="877" spans="1:24" x14ac:dyDescent="0.25">
      <c r="A877" s="869"/>
      <c r="B877" s="857"/>
      <c r="C877" s="92" t="s">
        <v>316</v>
      </c>
      <c r="D877" s="92"/>
      <c r="E877" s="92"/>
      <c r="F877" s="274" t="s">
        <v>37</v>
      </c>
      <c r="G877" s="270"/>
      <c r="H877" s="270"/>
      <c r="I877" s="270">
        <v>30</v>
      </c>
      <c r="J877" s="270"/>
      <c r="K877" s="155">
        <f t="shared" si="87"/>
        <v>30</v>
      </c>
      <c r="L877" s="270"/>
      <c r="M877" s="270"/>
      <c r="N877" s="270">
        <v>60</v>
      </c>
      <c r="O877" s="270"/>
      <c r="P877" s="153">
        <f t="shared" si="88"/>
        <v>60</v>
      </c>
      <c r="Q877" s="154">
        <f t="shared" si="89"/>
        <v>90</v>
      </c>
      <c r="R877" s="152">
        <v>2.12</v>
      </c>
      <c r="S877" s="45">
        <f t="shared" si="90"/>
        <v>63.6</v>
      </c>
      <c r="T877" s="910"/>
      <c r="U877" s="49">
        <f t="shared" si="91"/>
        <v>127.2</v>
      </c>
      <c r="V877" s="913"/>
      <c r="W877" s="151">
        <f t="shared" si="92"/>
        <v>190.8</v>
      </c>
      <c r="X877" s="916"/>
    </row>
    <row r="878" spans="1:24" x14ac:dyDescent="0.25">
      <c r="A878" s="869"/>
      <c r="B878" s="857"/>
      <c r="C878" s="92" t="s">
        <v>317</v>
      </c>
      <c r="D878" s="92"/>
      <c r="E878" s="92"/>
      <c r="F878" s="274" t="s">
        <v>37</v>
      </c>
      <c r="G878" s="270"/>
      <c r="H878" s="270"/>
      <c r="I878" s="270">
        <v>20</v>
      </c>
      <c r="J878" s="270"/>
      <c r="K878" s="155">
        <f t="shared" si="87"/>
        <v>20</v>
      </c>
      <c r="L878" s="270"/>
      <c r="M878" s="270"/>
      <c r="N878" s="270">
        <v>30</v>
      </c>
      <c r="O878" s="270"/>
      <c r="P878" s="153">
        <f t="shared" si="88"/>
        <v>30</v>
      </c>
      <c r="Q878" s="154">
        <f t="shared" si="89"/>
        <v>50</v>
      </c>
      <c r="R878" s="152">
        <v>1.59</v>
      </c>
      <c r="S878" s="45">
        <f t="shared" si="90"/>
        <v>31.8</v>
      </c>
      <c r="T878" s="910"/>
      <c r="U878" s="49">
        <f t="shared" si="91"/>
        <v>47.7</v>
      </c>
      <c r="V878" s="913"/>
      <c r="W878" s="151">
        <f t="shared" si="92"/>
        <v>79.5</v>
      </c>
      <c r="X878" s="916"/>
    </row>
    <row r="879" spans="1:24" x14ac:dyDescent="0.25">
      <c r="A879" s="869"/>
      <c r="B879" s="857"/>
      <c r="C879" s="92" t="s">
        <v>318</v>
      </c>
      <c r="D879" s="92"/>
      <c r="E879" s="92"/>
      <c r="F879" s="274" t="s">
        <v>37</v>
      </c>
      <c r="G879" s="270"/>
      <c r="H879" s="270"/>
      <c r="I879" s="270">
        <v>2</v>
      </c>
      <c r="J879" s="270"/>
      <c r="K879" s="155">
        <f t="shared" si="87"/>
        <v>2</v>
      </c>
      <c r="L879" s="270"/>
      <c r="M879" s="270"/>
      <c r="N879" s="270">
        <v>100</v>
      </c>
      <c r="O879" s="270"/>
      <c r="P879" s="153">
        <f t="shared" si="88"/>
        <v>100</v>
      </c>
      <c r="Q879" s="154">
        <f t="shared" si="89"/>
        <v>102</v>
      </c>
      <c r="R879" s="152">
        <v>1.94</v>
      </c>
      <c r="S879" s="45">
        <f t="shared" si="90"/>
        <v>3.88</v>
      </c>
      <c r="T879" s="910"/>
      <c r="U879" s="49">
        <f t="shared" si="91"/>
        <v>194</v>
      </c>
      <c r="V879" s="913"/>
      <c r="W879" s="151">
        <f t="shared" si="92"/>
        <v>197.88</v>
      </c>
      <c r="X879" s="916"/>
    </row>
    <row r="880" spans="1:24" ht="30" x14ac:dyDescent="0.25">
      <c r="A880" s="869"/>
      <c r="B880" s="857"/>
      <c r="C880" s="92" t="s">
        <v>1453</v>
      </c>
      <c r="D880" s="92"/>
      <c r="E880" s="92"/>
      <c r="F880" s="274" t="s">
        <v>37</v>
      </c>
      <c r="G880" s="270"/>
      <c r="H880" s="270"/>
      <c r="I880" s="270">
        <v>1</v>
      </c>
      <c r="J880" s="270"/>
      <c r="K880" s="155">
        <f t="shared" si="87"/>
        <v>1</v>
      </c>
      <c r="L880" s="270"/>
      <c r="M880" s="270"/>
      <c r="N880" s="270">
        <v>3</v>
      </c>
      <c r="O880" s="270"/>
      <c r="P880" s="153">
        <f t="shared" si="88"/>
        <v>3</v>
      </c>
      <c r="Q880" s="154">
        <f t="shared" si="89"/>
        <v>4</v>
      </c>
      <c r="R880" s="152">
        <v>371.45</v>
      </c>
      <c r="S880" s="45">
        <f t="shared" si="90"/>
        <v>371.45</v>
      </c>
      <c r="T880" s="910"/>
      <c r="U880" s="49">
        <f t="shared" si="91"/>
        <v>1114.3499999999999</v>
      </c>
      <c r="V880" s="913"/>
      <c r="W880" s="151">
        <f t="shared" si="92"/>
        <v>1485.8</v>
      </c>
      <c r="X880" s="916"/>
    </row>
    <row r="881" spans="1:24" x14ac:dyDescent="0.25">
      <c r="A881" s="869"/>
      <c r="B881" s="857"/>
      <c r="C881" s="92" t="s">
        <v>319</v>
      </c>
      <c r="D881" s="92"/>
      <c r="E881" s="92"/>
      <c r="F881" s="274" t="s">
        <v>37</v>
      </c>
      <c r="G881" s="270"/>
      <c r="H881" s="270"/>
      <c r="I881" s="119">
        <v>3</v>
      </c>
      <c r="J881" s="270"/>
      <c r="K881" s="155">
        <f t="shared" si="87"/>
        <v>3</v>
      </c>
      <c r="L881" s="270"/>
      <c r="M881" s="270"/>
      <c r="N881" s="270">
        <v>6</v>
      </c>
      <c r="O881" s="270"/>
      <c r="P881" s="153">
        <f t="shared" si="88"/>
        <v>6</v>
      </c>
      <c r="Q881" s="154">
        <f t="shared" si="89"/>
        <v>9</v>
      </c>
      <c r="R881" s="152">
        <v>38</v>
      </c>
      <c r="S881" s="45">
        <f t="shared" si="90"/>
        <v>114</v>
      </c>
      <c r="T881" s="910"/>
      <c r="U881" s="49">
        <f t="shared" si="91"/>
        <v>228</v>
      </c>
      <c r="V881" s="913"/>
      <c r="W881" s="151">
        <f t="shared" si="92"/>
        <v>342</v>
      </c>
      <c r="X881" s="916"/>
    </row>
    <row r="882" spans="1:24" x14ac:dyDescent="0.25">
      <c r="A882" s="869"/>
      <c r="B882" s="857"/>
      <c r="C882" s="92" t="s">
        <v>320</v>
      </c>
      <c r="D882" s="92"/>
      <c r="E882" s="92"/>
      <c r="F882" s="274" t="s">
        <v>37</v>
      </c>
      <c r="G882" s="270"/>
      <c r="H882" s="270"/>
      <c r="I882" s="119">
        <v>3</v>
      </c>
      <c r="J882" s="270"/>
      <c r="K882" s="155">
        <f t="shared" si="87"/>
        <v>3</v>
      </c>
      <c r="L882" s="270"/>
      <c r="M882" s="270"/>
      <c r="N882" s="270">
        <v>6</v>
      </c>
      <c r="O882" s="270"/>
      <c r="P882" s="153">
        <f t="shared" si="88"/>
        <v>6</v>
      </c>
      <c r="Q882" s="154">
        <f t="shared" si="89"/>
        <v>9</v>
      </c>
      <c r="R882" s="152">
        <v>38</v>
      </c>
      <c r="S882" s="45">
        <f t="shared" si="90"/>
        <v>114</v>
      </c>
      <c r="T882" s="910"/>
      <c r="U882" s="49">
        <f>R882*P882</f>
        <v>228</v>
      </c>
      <c r="V882" s="913"/>
      <c r="W882" s="151">
        <f t="shared" si="92"/>
        <v>342</v>
      </c>
      <c r="X882" s="916"/>
    </row>
    <row r="883" spans="1:24" x14ac:dyDescent="0.25">
      <c r="A883" s="869"/>
      <c r="B883" s="857"/>
      <c r="C883" s="92" t="s">
        <v>321</v>
      </c>
      <c r="D883" s="92"/>
      <c r="E883" s="92"/>
      <c r="F883" s="274" t="s">
        <v>37</v>
      </c>
      <c r="G883" s="270"/>
      <c r="H883" s="270"/>
      <c r="I883" s="119">
        <v>12</v>
      </c>
      <c r="J883" s="270"/>
      <c r="K883" s="155">
        <f t="shared" si="87"/>
        <v>12</v>
      </c>
      <c r="L883" s="270"/>
      <c r="M883" s="270"/>
      <c r="N883" s="270">
        <v>24</v>
      </c>
      <c r="O883" s="270"/>
      <c r="P883" s="153">
        <f t="shared" si="88"/>
        <v>24</v>
      </c>
      <c r="Q883" s="154">
        <f t="shared" si="89"/>
        <v>36</v>
      </c>
      <c r="R883" s="152">
        <v>36</v>
      </c>
      <c r="S883" s="45">
        <f t="shared" si="90"/>
        <v>432</v>
      </c>
      <c r="T883" s="910"/>
      <c r="U883" s="49">
        <f t="shared" si="91"/>
        <v>864</v>
      </c>
      <c r="V883" s="913"/>
      <c r="W883" s="151">
        <f t="shared" si="92"/>
        <v>1296</v>
      </c>
      <c r="X883" s="916"/>
    </row>
    <row r="884" spans="1:24" x14ac:dyDescent="0.25">
      <c r="A884" s="869"/>
      <c r="B884" s="857"/>
      <c r="C884" s="92" t="s">
        <v>322</v>
      </c>
      <c r="D884" s="92"/>
      <c r="E884" s="92"/>
      <c r="F884" s="274" t="s">
        <v>37</v>
      </c>
      <c r="G884" s="270"/>
      <c r="H884" s="270"/>
      <c r="I884" s="119">
        <v>12</v>
      </c>
      <c r="J884" s="270"/>
      <c r="K884" s="155">
        <f t="shared" si="87"/>
        <v>12</v>
      </c>
      <c r="L884" s="270"/>
      <c r="M884" s="270"/>
      <c r="N884" s="270">
        <v>24</v>
      </c>
      <c r="O884" s="270"/>
      <c r="P884" s="153">
        <f t="shared" si="88"/>
        <v>24</v>
      </c>
      <c r="Q884" s="154">
        <f t="shared" si="89"/>
        <v>36</v>
      </c>
      <c r="R884" s="152">
        <v>36</v>
      </c>
      <c r="S884" s="45">
        <f t="shared" si="90"/>
        <v>432</v>
      </c>
      <c r="T884" s="910"/>
      <c r="U884" s="49">
        <f t="shared" si="91"/>
        <v>864</v>
      </c>
      <c r="V884" s="913"/>
      <c r="W884" s="151">
        <f t="shared" si="92"/>
        <v>1296</v>
      </c>
      <c r="X884" s="916"/>
    </row>
    <row r="885" spans="1:24" x14ac:dyDescent="0.25">
      <c r="A885" s="869"/>
      <c r="B885" s="857"/>
      <c r="C885" s="92" t="s">
        <v>323</v>
      </c>
      <c r="D885" s="92"/>
      <c r="E885" s="92"/>
      <c r="F885" s="274" t="s">
        <v>37</v>
      </c>
      <c r="G885" s="270"/>
      <c r="H885" s="270"/>
      <c r="I885" s="119">
        <v>3</v>
      </c>
      <c r="J885" s="270"/>
      <c r="K885" s="155">
        <f t="shared" si="87"/>
        <v>3</v>
      </c>
      <c r="L885" s="270"/>
      <c r="M885" s="270"/>
      <c r="N885" s="270">
        <v>6</v>
      </c>
      <c r="O885" s="270"/>
      <c r="P885" s="153">
        <f t="shared" si="88"/>
        <v>6</v>
      </c>
      <c r="Q885" s="154">
        <f t="shared" si="89"/>
        <v>9</v>
      </c>
      <c r="R885" s="152">
        <v>36</v>
      </c>
      <c r="S885" s="45">
        <f t="shared" si="90"/>
        <v>108</v>
      </c>
      <c r="T885" s="910"/>
      <c r="U885" s="49">
        <f t="shared" si="91"/>
        <v>216</v>
      </c>
      <c r="V885" s="913"/>
      <c r="W885" s="151">
        <f t="shared" si="92"/>
        <v>324</v>
      </c>
      <c r="X885" s="916"/>
    </row>
    <row r="886" spans="1:24" x14ac:dyDescent="0.25">
      <c r="A886" s="869"/>
      <c r="B886" s="857"/>
      <c r="C886" s="92" t="s">
        <v>324</v>
      </c>
      <c r="D886" s="92"/>
      <c r="E886" s="92"/>
      <c r="F886" s="274" t="s">
        <v>37</v>
      </c>
      <c r="G886" s="270"/>
      <c r="H886" s="270"/>
      <c r="I886" s="119">
        <v>3</v>
      </c>
      <c r="J886" s="270"/>
      <c r="K886" s="155">
        <f t="shared" si="87"/>
        <v>3</v>
      </c>
      <c r="L886" s="270"/>
      <c r="M886" s="270"/>
      <c r="N886" s="270">
        <v>6</v>
      </c>
      <c r="O886" s="270"/>
      <c r="P886" s="153">
        <f t="shared" si="88"/>
        <v>6</v>
      </c>
      <c r="Q886" s="154">
        <f t="shared" si="89"/>
        <v>9</v>
      </c>
      <c r="R886" s="152">
        <v>36</v>
      </c>
      <c r="S886" s="45">
        <f t="shared" si="90"/>
        <v>108</v>
      </c>
      <c r="T886" s="910"/>
      <c r="U886" s="49">
        <f t="shared" si="91"/>
        <v>216</v>
      </c>
      <c r="V886" s="913"/>
      <c r="W886" s="151">
        <f t="shared" si="92"/>
        <v>324</v>
      </c>
      <c r="X886" s="916"/>
    </row>
    <row r="887" spans="1:24" x14ac:dyDescent="0.25">
      <c r="A887" s="869"/>
      <c r="B887" s="857"/>
      <c r="C887" s="92" t="s">
        <v>325</v>
      </c>
      <c r="D887" s="92"/>
      <c r="E887" s="92"/>
      <c r="F887" s="274" t="s">
        <v>37</v>
      </c>
      <c r="G887" s="270"/>
      <c r="H887" s="270"/>
      <c r="I887" s="119">
        <v>3</v>
      </c>
      <c r="J887" s="270"/>
      <c r="K887" s="155">
        <f t="shared" si="87"/>
        <v>3</v>
      </c>
      <c r="L887" s="270"/>
      <c r="M887" s="270"/>
      <c r="N887" s="270">
        <v>6</v>
      </c>
      <c r="O887" s="270"/>
      <c r="P887" s="153">
        <f t="shared" si="88"/>
        <v>6</v>
      </c>
      <c r="Q887" s="154">
        <f t="shared" si="89"/>
        <v>9</v>
      </c>
      <c r="R887" s="152">
        <v>36</v>
      </c>
      <c r="S887" s="45">
        <f t="shared" si="90"/>
        <v>108</v>
      </c>
      <c r="T887" s="910"/>
      <c r="U887" s="49">
        <f t="shared" si="91"/>
        <v>216</v>
      </c>
      <c r="V887" s="913"/>
      <c r="W887" s="151">
        <f t="shared" si="92"/>
        <v>324</v>
      </c>
      <c r="X887" s="916"/>
    </row>
    <row r="888" spans="1:24" x14ac:dyDescent="0.25">
      <c r="A888" s="869"/>
      <c r="B888" s="857"/>
      <c r="C888" s="92" t="s">
        <v>326</v>
      </c>
      <c r="D888" s="92"/>
      <c r="E888" s="92"/>
      <c r="F888" s="274" t="s">
        <v>37</v>
      </c>
      <c r="G888" s="270"/>
      <c r="H888" s="270"/>
      <c r="I888" s="119">
        <v>3</v>
      </c>
      <c r="J888" s="270"/>
      <c r="K888" s="155">
        <f t="shared" si="87"/>
        <v>3</v>
      </c>
      <c r="L888" s="270"/>
      <c r="M888" s="270"/>
      <c r="N888" s="270">
        <v>6</v>
      </c>
      <c r="O888" s="270"/>
      <c r="P888" s="153">
        <f t="shared" si="88"/>
        <v>6</v>
      </c>
      <c r="Q888" s="154">
        <f t="shared" si="89"/>
        <v>9</v>
      </c>
      <c r="R888" s="152">
        <v>36</v>
      </c>
      <c r="S888" s="45">
        <f t="shared" si="90"/>
        <v>108</v>
      </c>
      <c r="T888" s="910"/>
      <c r="U888" s="49">
        <f t="shared" si="91"/>
        <v>216</v>
      </c>
      <c r="V888" s="913"/>
      <c r="W888" s="151">
        <f t="shared" si="92"/>
        <v>324</v>
      </c>
      <c r="X888" s="916"/>
    </row>
    <row r="889" spans="1:24" x14ac:dyDescent="0.25">
      <c r="A889" s="869"/>
      <c r="B889" s="857"/>
      <c r="C889" s="92" t="s">
        <v>327</v>
      </c>
      <c r="D889" s="92"/>
      <c r="E889" s="92"/>
      <c r="F889" s="274" t="s">
        <v>37</v>
      </c>
      <c r="G889" s="270"/>
      <c r="H889" s="270"/>
      <c r="I889" s="270">
        <v>18</v>
      </c>
      <c r="J889" s="270"/>
      <c r="K889" s="155">
        <f t="shared" si="87"/>
        <v>18</v>
      </c>
      <c r="L889" s="270"/>
      <c r="M889" s="270"/>
      <c r="N889" s="270">
        <v>36</v>
      </c>
      <c r="O889" s="270"/>
      <c r="P889" s="153">
        <f t="shared" si="88"/>
        <v>36</v>
      </c>
      <c r="Q889" s="154">
        <f t="shared" si="89"/>
        <v>54</v>
      </c>
      <c r="R889" s="152">
        <v>71</v>
      </c>
      <c r="S889" s="45">
        <f t="shared" si="90"/>
        <v>1278</v>
      </c>
      <c r="T889" s="910"/>
      <c r="U889" s="49">
        <f t="shared" si="91"/>
        <v>2556</v>
      </c>
      <c r="V889" s="913"/>
      <c r="W889" s="151">
        <f t="shared" si="92"/>
        <v>3834</v>
      </c>
      <c r="X889" s="916"/>
    </row>
    <row r="890" spans="1:24" x14ac:dyDescent="0.25">
      <c r="A890" s="869"/>
      <c r="B890" s="857"/>
      <c r="C890" s="92" t="s">
        <v>328</v>
      </c>
      <c r="D890" s="92"/>
      <c r="E890" s="92"/>
      <c r="F890" s="274" t="s">
        <v>37</v>
      </c>
      <c r="G890" s="270"/>
      <c r="H890" s="270"/>
      <c r="I890" s="270">
        <v>18</v>
      </c>
      <c r="J890" s="270"/>
      <c r="K890" s="155">
        <f t="shared" si="87"/>
        <v>18</v>
      </c>
      <c r="L890" s="270"/>
      <c r="M890" s="270"/>
      <c r="N890" s="270">
        <v>36</v>
      </c>
      <c r="O890" s="270"/>
      <c r="P890" s="153">
        <f t="shared" si="88"/>
        <v>36</v>
      </c>
      <c r="Q890" s="154">
        <f t="shared" si="89"/>
        <v>54</v>
      </c>
      <c r="R890" s="152">
        <v>71</v>
      </c>
      <c r="S890" s="45">
        <f t="shared" si="90"/>
        <v>1278</v>
      </c>
      <c r="T890" s="910"/>
      <c r="U890" s="49">
        <f t="shared" si="91"/>
        <v>2556</v>
      </c>
      <c r="V890" s="913"/>
      <c r="W890" s="151">
        <f t="shared" si="92"/>
        <v>3834</v>
      </c>
      <c r="X890" s="916"/>
    </row>
    <row r="891" spans="1:24" x14ac:dyDescent="0.25">
      <c r="A891" s="869"/>
      <c r="B891" s="857"/>
      <c r="C891" s="93" t="s">
        <v>329</v>
      </c>
      <c r="D891" s="93"/>
      <c r="E891" s="93"/>
      <c r="F891" s="274" t="s">
        <v>37</v>
      </c>
      <c r="G891" s="270"/>
      <c r="H891" s="270"/>
      <c r="I891" s="270">
        <v>40</v>
      </c>
      <c r="J891" s="270"/>
      <c r="K891" s="155">
        <f t="shared" si="87"/>
        <v>40</v>
      </c>
      <c r="L891" s="270"/>
      <c r="M891" s="270"/>
      <c r="N891" s="270">
        <v>40</v>
      </c>
      <c r="O891" s="270"/>
      <c r="P891" s="153">
        <f t="shared" si="88"/>
        <v>40</v>
      </c>
      <c r="Q891" s="154">
        <f t="shared" si="89"/>
        <v>80</v>
      </c>
      <c r="R891" s="152">
        <v>5</v>
      </c>
      <c r="S891" s="45">
        <f t="shared" si="90"/>
        <v>200</v>
      </c>
      <c r="T891" s="910"/>
      <c r="U891" s="49">
        <f t="shared" si="91"/>
        <v>200</v>
      </c>
      <c r="V891" s="913"/>
      <c r="W891" s="151">
        <f t="shared" si="92"/>
        <v>400</v>
      </c>
      <c r="X891" s="916"/>
    </row>
    <row r="892" spans="1:24" x14ac:dyDescent="0.25">
      <c r="A892" s="869"/>
      <c r="B892" s="857"/>
      <c r="C892" s="93" t="s">
        <v>330</v>
      </c>
      <c r="D892" s="93"/>
      <c r="E892" s="93"/>
      <c r="F892" s="274" t="s">
        <v>37</v>
      </c>
      <c r="G892" s="270"/>
      <c r="H892" s="270"/>
      <c r="I892" s="270">
        <v>12</v>
      </c>
      <c r="J892" s="270"/>
      <c r="K892" s="155">
        <f t="shared" si="87"/>
        <v>12</v>
      </c>
      <c r="L892" s="270"/>
      <c r="M892" s="270"/>
      <c r="N892" s="270">
        <v>24</v>
      </c>
      <c r="O892" s="270"/>
      <c r="P892" s="153">
        <f t="shared" si="88"/>
        <v>24</v>
      </c>
      <c r="Q892" s="154">
        <f t="shared" si="89"/>
        <v>36</v>
      </c>
      <c r="R892" s="152">
        <v>200</v>
      </c>
      <c r="S892" s="45">
        <f t="shared" si="90"/>
        <v>2400</v>
      </c>
      <c r="T892" s="910"/>
      <c r="U892" s="49">
        <f t="shared" si="91"/>
        <v>4800</v>
      </c>
      <c r="V892" s="913"/>
      <c r="W892" s="151">
        <f t="shared" si="92"/>
        <v>7200</v>
      </c>
      <c r="X892" s="916"/>
    </row>
    <row r="893" spans="1:24" x14ac:dyDescent="0.25">
      <c r="A893" s="869"/>
      <c r="B893" s="857"/>
      <c r="C893" s="93" t="s">
        <v>331</v>
      </c>
      <c r="D893" s="93"/>
      <c r="E893" s="93"/>
      <c r="F893" s="274" t="s">
        <v>37</v>
      </c>
      <c r="G893" s="270"/>
      <c r="H893" s="270"/>
      <c r="I893" s="270">
        <v>12</v>
      </c>
      <c r="J893" s="270"/>
      <c r="K893" s="155">
        <f t="shared" si="87"/>
        <v>12</v>
      </c>
      <c r="L893" s="270"/>
      <c r="M893" s="270"/>
      <c r="N893" s="270">
        <v>36</v>
      </c>
      <c r="O893" s="270"/>
      <c r="P893" s="153">
        <f t="shared" si="88"/>
        <v>36</v>
      </c>
      <c r="Q893" s="154">
        <f t="shared" si="89"/>
        <v>48</v>
      </c>
      <c r="R893" s="152">
        <v>200</v>
      </c>
      <c r="S893" s="45">
        <f t="shared" si="90"/>
        <v>2400</v>
      </c>
      <c r="T893" s="910"/>
      <c r="U893" s="49">
        <f t="shared" si="91"/>
        <v>7200</v>
      </c>
      <c r="V893" s="913"/>
      <c r="W893" s="151">
        <f t="shared" si="92"/>
        <v>9600</v>
      </c>
      <c r="X893" s="916"/>
    </row>
    <row r="894" spans="1:24" x14ac:dyDescent="0.25">
      <c r="A894" s="869"/>
      <c r="B894" s="857"/>
      <c r="C894" s="93" t="s">
        <v>332</v>
      </c>
      <c r="D894" s="93"/>
      <c r="E894" s="93"/>
      <c r="F894" s="274" t="s">
        <v>37</v>
      </c>
      <c r="G894" s="270"/>
      <c r="H894" s="270"/>
      <c r="I894" s="270">
        <v>10</v>
      </c>
      <c r="J894" s="270"/>
      <c r="K894" s="155">
        <f t="shared" si="87"/>
        <v>10</v>
      </c>
      <c r="L894" s="270"/>
      <c r="M894" s="270"/>
      <c r="N894" s="270">
        <v>10</v>
      </c>
      <c r="O894" s="270"/>
      <c r="P894" s="153">
        <f t="shared" si="88"/>
        <v>10</v>
      </c>
      <c r="Q894" s="154">
        <f t="shared" si="89"/>
        <v>20</v>
      </c>
      <c r="R894" s="152">
        <v>5</v>
      </c>
      <c r="S894" s="45">
        <f t="shared" si="90"/>
        <v>50</v>
      </c>
      <c r="T894" s="910"/>
      <c r="U894" s="49">
        <f>R894*P894</f>
        <v>50</v>
      </c>
      <c r="V894" s="913"/>
      <c r="W894" s="151">
        <f t="shared" si="92"/>
        <v>100</v>
      </c>
      <c r="X894" s="916"/>
    </row>
    <row r="895" spans="1:24" x14ac:dyDescent="0.25">
      <c r="A895" s="869"/>
      <c r="B895" s="857"/>
      <c r="C895" s="93" t="s">
        <v>339</v>
      </c>
      <c r="D895" s="93"/>
      <c r="E895" s="93"/>
      <c r="F895" s="274" t="s">
        <v>37</v>
      </c>
      <c r="G895" s="270"/>
      <c r="H895" s="270"/>
      <c r="I895" s="270">
        <v>10</v>
      </c>
      <c r="J895" s="270"/>
      <c r="K895" s="155">
        <f t="shared" si="87"/>
        <v>10</v>
      </c>
      <c r="L895" s="270"/>
      <c r="M895" s="270"/>
      <c r="N895" s="270">
        <v>10</v>
      </c>
      <c r="O895" s="270"/>
      <c r="P895" s="153">
        <f t="shared" si="88"/>
        <v>10</v>
      </c>
      <c r="Q895" s="154">
        <f t="shared" si="89"/>
        <v>20</v>
      </c>
      <c r="R895" s="152">
        <v>5</v>
      </c>
      <c r="S895" s="45">
        <f t="shared" si="90"/>
        <v>50</v>
      </c>
      <c r="T895" s="910"/>
      <c r="U895" s="49">
        <f t="shared" si="91"/>
        <v>50</v>
      </c>
      <c r="V895" s="913"/>
      <c r="W895" s="151">
        <f t="shared" si="92"/>
        <v>100</v>
      </c>
      <c r="X895" s="916"/>
    </row>
    <row r="896" spans="1:24" x14ac:dyDescent="0.25">
      <c r="A896" s="869"/>
      <c r="B896" s="857"/>
      <c r="C896" s="93" t="s">
        <v>340</v>
      </c>
      <c r="D896" s="93"/>
      <c r="E896" s="93"/>
      <c r="F896" s="274" t="s">
        <v>37</v>
      </c>
      <c r="G896" s="270"/>
      <c r="H896" s="270"/>
      <c r="I896" s="270">
        <v>10</v>
      </c>
      <c r="J896" s="270"/>
      <c r="K896" s="155">
        <f t="shared" si="87"/>
        <v>10</v>
      </c>
      <c r="L896" s="270"/>
      <c r="M896" s="270"/>
      <c r="N896" s="270">
        <v>10</v>
      </c>
      <c r="O896" s="270"/>
      <c r="P896" s="153">
        <f t="shared" si="88"/>
        <v>10</v>
      </c>
      <c r="Q896" s="154">
        <f t="shared" si="89"/>
        <v>20</v>
      </c>
      <c r="R896" s="152">
        <v>5</v>
      </c>
      <c r="S896" s="45">
        <f t="shared" si="90"/>
        <v>50</v>
      </c>
      <c r="T896" s="910"/>
      <c r="U896" s="49">
        <f t="shared" si="91"/>
        <v>50</v>
      </c>
      <c r="V896" s="913"/>
      <c r="W896" s="151">
        <f t="shared" si="92"/>
        <v>100</v>
      </c>
      <c r="X896" s="916"/>
    </row>
    <row r="897" spans="1:24" x14ac:dyDescent="0.25">
      <c r="A897" s="869"/>
      <c r="B897" s="857"/>
      <c r="C897" s="93" t="s">
        <v>333</v>
      </c>
      <c r="D897" s="93"/>
      <c r="E897" s="93"/>
      <c r="F897" s="274" t="s">
        <v>37</v>
      </c>
      <c r="G897" s="270"/>
      <c r="H897" s="270"/>
      <c r="I897" s="270">
        <v>6</v>
      </c>
      <c r="J897" s="270"/>
      <c r="K897" s="155">
        <f t="shared" si="87"/>
        <v>6</v>
      </c>
      <c r="L897" s="270"/>
      <c r="M897" s="270"/>
      <c r="N897" s="270">
        <v>6</v>
      </c>
      <c r="O897" s="270"/>
      <c r="P897" s="153">
        <f t="shared" si="88"/>
        <v>6</v>
      </c>
      <c r="Q897" s="154">
        <f t="shared" si="89"/>
        <v>12</v>
      </c>
      <c r="R897" s="152">
        <v>5</v>
      </c>
      <c r="S897" s="45">
        <f t="shared" si="90"/>
        <v>30</v>
      </c>
      <c r="T897" s="910"/>
      <c r="U897" s="49">
        <f t="shared" si="91"/>
        <v>30</v>
      </c>
      <c r="V897" s="913"/>
      <c r="W897" s="151">
        <f t="shared" si="92"/>
        <v>60</v>
      </c>
      <c r="X897" s="916"/>
    </row>
    <row r="898" spans="1:24" x14ac:dyDescent="0.25">
      <c r="A898" s="869"/>
      <c r="B898" s="857"/>
      <c r="C898" s="93" t="s">
        <v>334</v>
      </c>
      <c r="D898" s="93"/>
      <c r="E898" s="93"/>
      <c r="F898" s="274" t="s">
        <v>37</v>
      </c>
      <c r="G898" s="270"/>
      <c r="H898" s="270"/>
      <c r="I898" s="119">
        <v>60</v>
      </c>
      <c r="J898" s="270"/>
      <c r="K898" s="155">
        <f t="shared" si="87"/>
        <v>60</v>
      </c>
      <c r="L898" s="270"/>
      <c r="M898" s="270"/>
      <c r="N898" s="270">
        <v>120</v>
      </c>
      <c r="O898" s="270"/>
      <c r="P898" s="153">
        <f t="shared" si="88"/>
        <v>120</v>
      </c>
      <c r="Q898" s="154">
        <f t="shared" si="89"/>
        <v>180</v>
      </c>
      <c r="R898" s="152">
        <v>9.8000000000000007</v>
      </c>
      <c r="S898" s="45">
        <f t="shared" si="90"/>
        <v>588</v>
      </c>
      <c r="T898" s="910"/>
      <c r="U898" s="49">
        <f t="shared" si="91"/>
        <v>1176</v>
      </c>
      <c r="V898" s="913"/>
      <c r="W898" s="151">
        <f t="shared" si="92"/>
        <v>1764.0000000000002</v>
      </c>
      <c r="X898" s="916"/>
    </row>
    <row r="899" spans="1:24" x14ac:dyDescent="0.25">
      <c r="A899" s="869"/>
      <c r="B899" s="857"/>
      <c r="C899" s="93" t="s">
        <v>335</v>
      </c>
      <c r="D899" s="93"/>
      <c r="E899" s="93"/>
      <c r="F899" s="274" t="s">
        <v>37</v>
      </c>
      <c r="G899" s="270"/>
      <c r="H899" s="270"/>
      <c r="I899" s="119">
        <v>60</v>
      </c>
      <c r="J899" s="270"/>
      <c r="K899" s="155">
        <f t="shared" si="87"/>
        <v>60</v>
      </c>
      <c r="L899" s="270"/>
      <c r="M899" s="270"/>
      <c r="N899" s="270">
        <v>120</v>
      </c>
      <c r="O899" s="270"/>
      <c r="P899" s="153">
        <f t="shared" si="88"/>
        <v>120</v>
      </c>
      <c r="Q899" s="154">
        <f t="shared" si="89"/>
        <v>180</v>
      </c>
      <c r="R899" s="152">
        <v>23</v>
      </c>
      <c r="S899" s="45">
        <f t="shared" si="90"/>
        <v>1380</v>
      </c>
      <c r="T899" s="910"/>
      <c r="U899" s="49">
        <f t="shared" si="91"/>
        <v>2760</v>
      </c>
      <c r="V899" s="913"/>
      <c r="W899" s="151">
        <f t="shared" si="92"/>
        <v>4140</v>
      </c>
      <c r="X899" s="916"/>
    </row>
    <row r="900" spans="1:24" x14ac:dyDescent="0.25">
      <c r="A900" s="869"/>
      <c r="B900" s="857"/>
      <c r="C900" s="93" t="s">
        <v>336</v>
      </c>
      <c r="D900" s="93"/>
      <c r="E900" s="93"/>
      <c r="F900" s="274" t="s">
        <v>37</v>
      </c>
      <c r="G900" s="270"/>
      <c r="H900" s="270"/>
      <c r="I900" s="119">
        <v>60</v>
      </c>
      <c r="J900" s="270"/>
      <c r="K900" s="155">
        <f t="shared" si="87"/>
        <v>60</v>
      </c>
      <c r="L900" s="270"/>
      <c r="M900" s="270"/>
      <c r="N900" s="270">
        <v>120</v>
      </c>
      <c r="O900" s="270"/>
      <c r="P900" s="153">
        <f t="shared" si="88"/>
        <v>120</v>
      </c>
      <c r="Q900" s="154">
        <f t="shared" si="89"/>
        <v>180</v>
      </c>
      <c r="R900" s="152">
        <v>23</v>
      </c>
      <c r="S900" s="45">
        <f t="shared" si="90"/>
        <v>1380</v>
      </c>
      <c r="T900" s="910"/>
      <c r="U900" s="49">
        <f t="shared" si="91"/>
        <v>2760</v>
      </c>
      <c r="V900" s="913"/>
      <c r="W900" s="151">
        <f t="shared" si="92"/>
        <v>4140</v>
      </c>
      <c r="X900" s="916"/>
    </row>
    <row r="901" spans="1:24" x14ac:dyDescent="0.25">
      <c r="A901" s="869"/>
      <c r="B901" s="857"/>
      <c r="C901" s="93" t="s">
        <v>337</v>
      </c>
      <c r="D901" s="93"/>
      <c r="E901" s="93"/>
      <c r="F901" s="274" t="s">
        <v>37</v>
      </c>
      <c r="G901" s="270"/>
      <c r="H901" s="270"/>
      <c r="I901" s="119">
        <v>60</v>
      </c>
      <c r="J901" s="270"/>
      <c r="K901" s="155">
        <f t="shared" si="87"/>
        <v>60</v>
      </c>
      <c r="L901" s="270"/>
      <c r="M901" s="270"/>
      <c r="N901" s="270">
        <v>120</v>
      </c>
      <c r="O901" s="270"/>
      <c r="P901" s="153">
        <f t="shared" si="88"/>
        <v>120</v>
      </c>
      <c r="Q901" s="154">
        <f t="shared" si="89"/>
        <v>180</v>
      </c>
      <c r="R901" s="152">
        <v>23</v>
      </c>
      <c r="S901" s="45">
        <f t="shared" si="90"/>
        <v>1380</v>
      </c>
      <c r="T901" s="910"/>
      <c r="U901" s="49">
        <f t="shared" si="91"/>
        <v>2760</v>
      </c>
      <c r="V901" s="913"/>
      <c r="W901" s="151">
        <f t="shared" si="92"/>
        <v>4140</v>
      </c>
      <c r="X901" s="916"/>
    </row>
    <row r="902" spans="1:24" x14ac:dyDescent="0.25">
      <c r="A902" s="869"/>
      <c r="B902" s="857"/>
      <c r="C902" s="93" t="s">
        <v>338</v>
      </c>
      <c r="D902" s="93"/>
      <c r="E902" s="93"/>
      <c r="F902" s="274" t="s">
        <v>37</v>
      </c>
      <c r="G902" s="270"/>
      <c r="H902" s="270"/>
      <c r="I902" s="119">
        <v>60</v>
      </c>
      <c r="J902" s="270"/>
      <c r="K902" s="155">
        <f t="shared" si="87"/>
        <v>60</v>
      </c>
      <c r="L902" s="270"/>
      <c r="M902" s="270"/>
      <c r="N902" s="270">
        <v>120</v>
      </c>
      <c r="O902" s="270"/>
      <c r="P902" s="153">
        <f t="shared" si="88"/>
        <v>120</v>
      </c>
      <c r="Q902" s="154">
        <f t="shared" si="89"/>
        <v>180</v>
      </c>
      <c r="R902" s="152">
        <v>26.8</v>
      </c>
      <c r="S902" s="45">
        <f t="shared" si="90"/>
        <v>1608</v>
      </c>
      <c r="T902" s="910"/>
      <c r="U902" s="49">
        <f t="shared" si="91"/>
        <v>3216</v>
      </c>
      <c r="V902" s="913"/>
      <c r="W902" s="151">
        <f t="shared" si="92"/>
        <v>4824</v>
      </c>
      <c r="X902" s="916"/>
    </row>
    <row r="903" spans="1:24" x14ac:dyDescent="0.25">
      <c r="A903" s="869"/>
      <c r="B903" s="857"/>
      <c r="C903" s="93" t="s">
        <v>1454</v>
      </c>
      <c r="D903" s="93"/>
      <c r="E903" s="93"/>
      <c r="F903" s="274" t="s">
        <v>37</v>
      </c>
      <c r="G903" s="270"/>
      <c r="H903" s="270"/>
      <c r="I903" s="270">
        <v>3</v>
      </c>
      <c r="J903" s="270"/>
      <c r="K903" s="155">
        <f t="shared" si="87"/>
        <v>3</v>
      </c>
      <c r="L903" s="270"/>
      <c r="M903" s="270"/>
      <c r="N903" s="270">
        <v>4</v>
      </c>
      <c r="O903" s="270"/>
      <c r="P903" s="153">
        <f t="shared" si="88"/>
        <v>4</v>
      </c>
      <c r="Q903" s="154">
        <f t="shared" si="89"/>
        <v>7</v>
      </c>
      <c r="R903" s="152">
        <v>55</v>
      </c>
      <c r="S903" s="45">
        <f t="shared" si="90"/>
        <v>165</v>
      </c>
      <c r="T903" s="910"/>
      <c r="U903" s="49">
        <f t="shared" si="91"/>
        <v>220</v>
      </c>
      <c r="V903" s="913"/>
      <c r="W903" s="151">
        <f t="shared" si="92"/>
        <v>385</v>
      </c>
      <c r="X903" s="916"/>
    </row>
    <row r="904" spans="1:24" x14ac:dyDescent="0.25">
      <c r="A904" s="869"/>
      <c r="B904" s="857"/>
      <c r="C904" s="149" t="s">
        <v>1980</v>
      </c>
      <c r="D904" s="149"/>
      <c r="E904" s="149"/>
      <c r="F904" s="274" t="s">
        <v>37</v>
      </c>
      <c r="G904" s="270"/>
      <c r="H904" s="270"/>
      <c r="I904" s="270"/>
      <c r="J904" s="270"/>
      <c r="K904" s="155">
        <f t="shared" si="87"/>
        <v>0</v>
      </c>
      <c r="L904" s="270"/>
      <c r="M904" s="270"/>
      <c r="N904" s="270">
        <v>3</v>
      </c>
      <c r="O904" s="270"/>
      <c r="P904" s="153">
        <f t="shared" si="88"/>
        <v>3</v>
      </c>
      <c r="Q904" s="154">
        <f t="shared" si="89"/>
        <v>3</v>
      </c>
      <c r="R904" s="152">
        <v>2500</v>
      </c>
      <c r="S904" s="45">
        <f t="shared" si="90"/>
        <v>0</v>
      </c>
      <c r="T904" s="910"/>
      <c r="U904" s="49">
        <f t="shared" si="91"/>
        <v>7500</v>
      </c>
      <c r="V904" s="913"/>
      <c r="W904" s="151">
        <f t="shared" si="92"/>
        <v>7500</v>
      </c>
      <c r="X904" s="916"/>
    </row>
    <row r="905" spans="1:24" x14ac:dyDescent="0.25">
      <c r="A905" s="869"/>
      <c r="B905" s="857"/>
      <c r="C905" s="149" t="s">
        <v>1981</v>
      </c>
      <c r="D905" s="149"/>
      <c r="E905" s="149"/>
      <c r="F905" s="274" t="s">
        <v>37</v>
      </c>
      <c r="G905" s="270"/>
      <c r="H905" s="270"/>
      <c r="I905" s="270"/>
      <c r="J905" s="270"/>
      <c r="K905" s="155">
        <f>J905+I905+H905+G905</f>
        <v>0</v>
      </c>
      <c r="L905" s="270"/>
      <c r="M905" s="270"/>
      <c r="N905" s="270">
        <v>36</v>
      </c>
      <c r="O905" s="270"/>
      <c r="P905" s="153">
        <f t="shared" ref="P905:P916" si="93">O905+N905+M905+L905</f>
        <v>36</v>
      </c>
      <c r="Q905" s="154">
        <f t="shared" ref="Q905:Q924" si="94">P905+K905</f>
        <v>36</v>
      </c>
      <c r="R905" s="152">
        <v>271.08</v>
      </c>
      <c r="S905" s="45">
        <f t="shared" ref="S905:S968" si="95">R905*K905</f>
        <v>0</v>
      </c>
      <c r="T905" s="910"/>
      <c r="U905" s="49">
        <f t="shared" ref="U905:U968" si="96">R905*P905</f>
        <v>9758.8799999999992</v>
      </c>
      <c r="V905" s="913"/>
      <c r="W905" s="151">
        <f t="shared" ref="W905:W914" si="97">R905*Q905</f>
        <v>9758.8799999999992</v>
      </c>
      <c r="X905" s="916"/>
    </row>
    <row r="906" spans="1:24" x14ac:dyDescent="0.25">
      <c r="A906" s="869"/>
      <c r="B906" s="857"/>
      <c r="C906" s="149" t="s">
        <v>1982</v>
      </c>
      <c r="D906" s="149"/>
      <c r="E906" s="149"/>
      <c r="F906" s="274" t="s">
        <v>37</v>
      </c>
      <c r="G906" s="270"/>
      <c r="H906" s="270"/>
      <c r="I906" s="270"/>
      <c r="J906" s="270"/>
      <c r="K906" s="155">
        <f>J906+I906+H906+G906</f>
        <v>0</v>
      </c>
      <c r="L906" s="270"/>
      <c r="M906" s="270"/>
      <c r="N906" s="270">
        <v>10</v>
      </c>
      <c r="O906" s="270"/>
      <c r="P906" s="153">
        <f t="shared" si="93"/>
        <v>10</v>
      </c>
      <c r="Q906" s="154">
        <f t="shared" si="94"/>
        <v>10</v>
      </c>
      <c r="R906" s="152">
        <v>95</v>
      </c>
      <c r="S906" s="45">
        <f t="shared" si="95"/>
        <v>0</v>
      </c>
      <c r="T906" s="910"/>
      <c r="U906" s="49">
        <f t="shared" si="96"/>
        <v>950</v>
      </c>
      <c r="V906" s="913"/>
      <c r="W906" s="151">
        <f t="shared" si="97"/>
        <v>950</v>
      </c>
      <c r="X906" s="916"/>
    </row>
    <row r="907" spans="1:24" x14ac:dyDescent="0.25">
      <c r="A907" s="869"/>
      <c r="B907" s="857"/>
      <c r="C907" s="149" t="s">
        <v>1983</v>
      </c>
      <c r="D907" s="149"/>
      <c r="E907" s="149"/>
      <c r="F907" s="274" t="s">
        <v>37</v>
      </c>
      <c r="G907" s="270"/>
      <c r="H907" s="270"/>
      <c r="I907" s="270"/>
      <c r="J907" s="270"/>
      <c r="K907" s="155">
        <f>J907+I907+H907+G907</f>
        <v>0</v>
      </c>
      <c r="L907" s="270"/>
      <c r="M907" s="270"/>
      <c r="N907" s="270">
        <v>10</v>
      </c>
      <c r="O907" s="270"/>
      <c r="P907" s="153">
        <f t="shared" si="93"/>
        <v>10</v>
      </c>
      <c r="Q907" s="154">
        <f t="shared" si="94"/>
        <v>10</v>
      </c>
      <c r="R907" s="152">
        <v>25</v>
      </c>
      <c r="S907" s="45">
        <f t="shared" si="95"/>
        <v>0</v>
      </c>
      <c r="T907" s="910"/>
      <c r="U907" s="49">
        <f t="shared" si="96"/>
        <v>250</v>
      </c>
      <c r="V907" s="913"/>
      <c r="W907" s="151">
        <f t="shared" si="97"/>
        <v>250</v>
      </c>
      <c r="X907" s="916"/>
    </row>
    <row r="908" spans="1:24" x14ac:dyDescent="0.25">
      <c r="A908" s="869"/>
      <c r="B908" s="857"/>
      <c r="C908" s="149" t="s">
        <v>1984</v>
      </c>
      <c r="D908" s="149"/>
      <c r="E908" s="149"/>
      <c r="F908" s="274" t="s">
        <v>37</v>
      </c>
      <c r="G908" s="270"/>
      <c r="H908" s="270"/>
      <c r="I908" s="270"/>
      <c r="J908" s="270"/>
      <c r="K908" s="155">
        <f>J908+I908+H908+G908</f>
        <v>0</v>
      </c>
      <c r="L908" s="270"/>
      <c r="M908" s="270"/>
      <c r="N908" s="270">
        <v>20</v>
      </c>
      <c r="O908" s="270"/>
      <c r="P908" s="153">
        <f t="shared" si="93"/>
        <v>20</v>
      </c>
      <c r="Q908" s="154">
        <f t="shared" si="94"/>
        <v>20</v>
      </c>
      <c r="R908" s="152">
        <v>25</v>
      </c>
      <c r="S908" s="45">
        <f t="shared" si="95"/>
        <v>0</v>
      </c>
      <c r="T908" s="910"/>
      <c r="U908" s="49">
        <f t="shared" si="96"/>
        <v>500</v>
      </c>
      <c r="V908" s="913"/>
      <c r="W908" s="151">
        <f t="shared" si="97"/>
        <v>500</v>
      </c>
      <c r="X908" s="916"/>
    </row>
    <row r="909" spans="1:24" x14ac:dyDescent="0.25">
      <c r="A909" s="870"/>
      <c r="B909" s="858"/>
      <c r="C909" s="149" t="s">
        <v>1985</v>
      </c>
      <c r="D909" s="149"/>
      <c r="E909" s="149"/>
      <c r="F909" s="274" t="s">
        <v>37</v>
      </c>
      <c r="G909" s="270"/>
      <c r="H909" s="270"/>
      <c r="I909" s="270"/>
      <c r="J909" s="270"/>
      <c r="K909" s="155">
        <f>J909+I909+H909+G909</f>
        <v>0</v>
      </c>
      <c r="L909" s="270"/>
      <c r="M909" s="270"/>
      <c r="N909" s="270">
        <v>1</v>
      </c>
      <c r="O909" s="270"/>
      <c r="P909" s="153">
        <f t="shared" si="93"/>
        <v>1</v>
      </c>
      <c r="Q909" s="154">
        <f t="shared" si="94"/>
        <v>1</v>
      </c>
      <c r="R909" s="152">
        <v>450</v>
      </c>
      <c r="S909" s="45">
        <f t="shared" si="95"/>
        <v>0</v>
      </c>
      <c r="T909" s="911"/>
      <c r="U909" s="49">
        <f t="shared" si="96"/>
        <v>450</v>
      </c>
      <c r="V909" s="914"/>
      <c r="W909" s="151">
        <f t="shared" si="97"/>
        <v>450</v>
      </c>
      <c r="X909" s="917"/>
    </row>
    <row r="910" spans="1:24" x14ac:dyDescent="0.25">
      <c r="A910" s="871">
        <v>49</v>
      </c>
      <c r="B910" s="872" t="s">
        <v>1920</v>
      </c>
      <c r="C910" s="92" t="s">
        <v>497</v>
      </c>
      <c r="D910" s="92"/>
      <c r="E910" s="92"/>
      <c r="F910" s="274" t="s">
        <v>37</v>
      </c>
      <c r="G910" s="270"/>
      <c r="H910" s="270"/>
      <c r="I910" s="270">
        <v>0</v>
      </c>
      <c r="J910" s="270"/>
      <c r="K910" s="155">
        <v>0</v>
      </c>
      <c r="L910" s="270"/>
      <c r="M910" s="270"/>
      <c r="N910" s="270">
        <v>3</v>
      </c>
      <c r="O910" s="270"/>
      <c r="P910" s="153">
        <f t="shared" si="93"/>
        <v>3</v>
      </c>
      <c r="Q910" s="154">
        <f t="shared" si="94"/>
        <v>3</v>
      </c>
      <c r="R910" s="152">
        <v>40000</v>
      </c>
      <c r="S910" s="45">
        <f t="shared" si="95"/>
        <v>0</v>
      </c>
      <c r="T910" s="909">
        <f>SUM(S910:S914)</f>
        <v>2000</v>
      </c>
      <c r="U910" s="49">
        <f t="shared" si="96"/>
        <v>120000</v>
      </c>
      <c r="V910" s="912">
        <f>SUM(U910:U914)</f>
        <v>145314.23999999999</v>
      </c>
      <c r="W910" s="151">
        <f t="shared" si="97"/>
        <v>120000</v>
      </c>
      <c r="X910" s="908">
        <f>SUM(W910:W914)</f>
        <v>147314.23999999999</v>
      </c>
    </row>
    <row r="911" spans="1:24" x14ac:dyDescent="0.25">
      <c r="A911" s="871"/>
      <c r="B911" s="872"/>
      <c r="C911" s="92" t="s">
        <v>498</v>
      </c>
      <c r="D911" s="92"/>
      <c r="E911" s="92"/>
      <c r="F911" s="274" t="s">
        <v>37</v>
      </c>
      <c r="G911" s="270"/>
      <c r="H911" s="270"/>
      <c r="I911" s="270">
        <v>0</v>
      </c>
      <c r="J911" s="270"/>
      <c r="K911" s="155">
        <v>0</v>
      </c>
      <c r="L911" s="270"/>
      <c r="M911" s="270"/>
      <c r="N911" s="270">
        <v>8</v>
      </c>
      <c r="O911" s="270"/>
      <c r="P911" s="153">
        <f t="shared" si="93"/>
        <v>8</v>
      </c>
      <c r="Q911" s="154">
        <f t="shared" si="94"/>
        <v>8</v>
      </c>
      <c r="R911" s="152">
        <v>1058.78</v>
      </c>
      <c r="S911" s="45">
        <f t="shared" si="95"/>
        <v>0</v>
      </c>
      <c r="T911" s="910"/>
      <c r="U911" s="49">
        <f t="shared" si="96"/>
        <v>8470.24</v>
      </c>
      <c r="V911" s="913"/>
      <c r="W911" s="151">
        <f t="shared" si="97"/>
        <v>8470.24</v>
      </c>
      <c r="X911" s="908"/>
    </row>
    <row r="912" spans="1:24" x14ac:dyDescent="0.25">
      <c r="A912" s="871"/>
      <c r="B912" s="872"/>
      <c r="C912" s="92" t="s">
        <v>499</v>
      </c>
      <c r="D912" s="92"/>
      <c r="E912" s="92"/>
      <c r="F912" s="274" t="s">
        <v>37</v>
      </c>
      <c r="G912" s="270"/>
      <c r="H912" s="270"/>
      <c r="I912" s="270">
        <v>0</v>
      </c>
      <c r="J912" s="270"/>
      <c r="K912" s="155">
        <v>0</v>
      </c>
      <c r="L912" s="270"/>
      <c r="M912" s="270"/>
      <c r="N912" s="270">
        <v>8</v>
      </c>
      <c r="O912" s="270"/>
      <c r="P912" s="153">
        <f t="shared" si="93"/>
        <v>8</v>
      </c>
      <c r="Q912" s="154">
        <f t="shared" si="94"/>
        <v>8</v>
      </c>
      <c r="R912" s="152">
        <v>1418</v>
      </c>
      <c r="S912" s="45">
        <f t="shared" si="95"/>
        <v>0</v>
      </c>
      <c r="T912" s="910"/>
      <c r="U912" s="49">
        <f t="shared" si="96"/>
        <v>11344</v>
      </c>
      <c r="V912" s="913"/>
      <c r="W912" s="151">
        <f t="shared" si="97"/>
        <v>11344</v>
      </c>
      <c r="X912" s="908"/>
    </row>
    <row r="913" spans="1:24" x14ac:dyDescent="0.25">
      <c r="A913" s="871"/>
      <c r="B913" s="872"/>
      <c r="C913" s="92" t="s">
        <v>500</v>
      </c>
      <c r="D913" s="92"/>
      <c r="E913" s="92"/>
      <c r="F913" s="274" t="s">
        <v>37</v>
      </c>
      <c r="G913" s="270"/>
      <c r="H913" s="270"/>
      <c r="I913" s="270">
        <v>2</v>
      </c>
      <c r="J913" s="270"/>
      <c r="K913" s="155">
        <v>0</v>
      </c>
      <c r="L913" s="270"/>
      <c r="M913" s="270"/>
      <c r="N913" s="270">
        <v>2</v>
      </c>
      <c r="O913" s="270"/>
      <c r="P913" s="153">
        <f t="shared" si="93"/>
        <v>2</v>
      </c>
      <c r="Q913" s="154">
        <f t="shared" si="94"/>
        <v>2</v>
      </c>
      <c r="R913" s="152">
        <v>750</v>
      </c>
      <c r="S913" s="45">
        <f t="shared" si="95"/>
        <v>0</v>
      </c>
      <c r="T913" s="910"/>
      <c r="U913" s="49">
        <f t="shared" si="96"/>
        <v>1500</v>
      </c>
      <c r="V913" s="913"/>
      <c r="W913" s="151">
        <f t="shared" si="97"/>
        <v>1500</v>
      </c>
      <c r="X913" s="908"/>
    </row>
    <row r="914" spans="1:24" x14ac:dyDescent="0.25">
      <c r="A914" s="871"/>
      <c r="B914" s="872"/>
      <c r="C914" s="92" t="s">
        <v>494</v>
      </c>
      <c r="D914" s="92"/>
      <c r="E914" s="92"/>
      <c r="F914" s="274" t="s">
        <v>37</v>
      </c>
      <c r="G914" s="270"/>
      <c r="H914" s="270"/>
      <c r="I914" s="270">
        <v>1</v>
      </c>
      <c r="J914" s="270"/>
      <c r="K914" s="155">
        <v>1</v>
      </c>
      <c r="L914" s="270"/>
      <c r="M914" s="270"/>
      <c r="N914" s="270">
        <v>2</v>
      </c>
      <c r="O914" s="270"/>
      <c r="P914" s="153">
        <f t="shared" si="93"/>
        <v>2</v>
      </c>
      <c r="Q914" s="154">
        <f t="shared" si="94"/>
        <v>3</v>
      </c>
      <c r="R914" s="152">
        <v>2000</v>
      </c>
      <c r="S914" s="45">
        <f t="shared" si="95"/>
        <v>2000</v>
      </c>
      <c r="T914" s="911"/>
      <c r="U914" s="49">
        <f t="shared" si="96"/>
        <v>4000</v>
      </c>
      <c r="V914" s="914"/>
      <c r="W914" s="151">
        <f t="shared" si="97"/>
        <v>6000</v>
      </c>
      <c r="X914" s="908"/>
    </row>
    <row r="915" spans="1:24" x14ac:dyDescent="0.25">
      <c r="A915" s="871">
        <v>50</v>
      </c>
      <c r="B915" s="872" t="s">
        <v>21</v>
      </c>
      <c r="C915" s="97" t="s">
        <v>150</v>
      </c>
      <c r="D915" s="97"/>
      <c r="E915" s="97"/>
      <c r="F915" s="274" t="s">
        <v>37</v>
      </c>
      <c r="G915" s="270"/>
      <c r="H915" s="131">
        <v>5</v>
      </c>
      <c r="I915" s="270">
        <v>6</v>
      </c>
      <c r="J915" s="270"/>
      <c r="K915" s="155">
        <f>SUM(G915:J915)</f>
        <v>11</v>
      </c>
      <c r="L915" s="270"/>
      <c r="M915" s="270">
        <v>20</v>
      </c>
      <c r="N915" s="270"/>
      <c r="O915" s="270"/>
      <c r="P915" s="153">
        <f t="shared" si="93"/>
        <v>20</v>
      </c>
      <c r="Q915" s="154">
        <f t="shared" si="94"/>
        <v>31</v>
      </c>
      <c r="R915" s="270">
        <v>94</v>
      </c>
      <c r="S915" s="45">
        <f t="shared" si="95"/>
        <v>1034</v>
      </c>
      <c r="T915" s="909">
        <f>SUM(S915:S920)</f>
        <v>5160.12</v>
      </c>
      <c r="U915" s="49">
        <f t="shared" si="96"/>
        <v>1880</v>
      </c>
      <c r="V915" s="912">
        <f>SUM(U915:U920)</f>
        <v>4204.9800000000005</v>
      </c>
      <c r="W915" s="151">
        <f t="shared" ref="W915:W978" si="98">S915+U915</f>
        <v>2914</v>
      </c>
      <c r="X915" s="908">
        <f>SUM(W915:W920)</f>
        <v>9365.1</v>
      </c>
    </row>
    <row r="916" spans="1:24" x14ac:dyDescent="0.25">
      <c r="A916" s="871"/>
      <c r="B916" s="872"/>
      <c r="C916" s="97" t="s">
        <v>1628</v>
      </c>
      <c r="D916" s="97"/>
      <c r="E916" s="97"/>
      <c r="F916" s="274" t="s">
        <v>37</v>
      </c>
      <c r="G916" s="270"/>
      <c r="H916" s="132">
        <v>2</v>
      </c>
      <c r="I916" s="270">
        <v>15</v>
      </c>
      <c r="J916" s="270"/>
      <c r="K916" s="155">
        <f t="shared" ref="K916:K940" si="99">SUM(G916:J916)</f>
        <v>17</v>
      </c>
      <c r="L916" s="270"/>
      <c r="M916" s="270">
        <v>20</v>
      </c>
      <c r="N916" s="270"/>
      <c r="O916" s="270"/>
      <c r="P916" s="153">
        <f t="shared" si="93"/>
        <v>20</v>
      </c>
      <c r="Q916" s="154">
        <f t="shared" si="94"/>
        <v>37</v>
      </c>
      <c r="R916" s="270">
        <v>94</v>
      </c>
      <c r="S916" s="45">
        <f t="shared" si="95"/>
        <v>1598</v>
      </c>
      <c r="T916" s="910"/>
      <c r="U916" s="49">
        <f t="shared" si="96"/>
        <v>1880</v>
      </c>
      <c r="V916" s="913"/>
      <c r="W916" s="151">
        <f t="shared" si="98"/>
        <v>3478</v>
      </c>
      <c r="X916" s="908"/>
    </row>
    <row r="917" spans="1:24" ht="30" x14ac:dyDescent="0.25">
      <c r="A917" s="871"/>
      <c r="B917" s="872"/>
      <c r="C917" s="93" t="s">
        <v>502</v>
      </c>
      <c r="D917" s="156" t="s">
        <v>1997</v>
      </c>
      <c r="E917" s="93" t="s">
        <v>2032</v>
      </c>
      <c r="F917" s="274" t="s">
        <v>37</v>
      </c>
      <c r="G917" s="270"/>
      <c r="H917" s="131"/>
      <c r="I917" s="270">
        <v>10</v>
      </c>
      <c r="J917" s="270"/>
      <c r="K917" s="155">
        <f t="shared" si="99"/>
        <v>10</v>
      </c>
      <c r="L917" s="270"/>
      <c r="M917" s="270"/>
      <c r="N917" s="270"/>
      <c r="O917" s="270"/>
      <c r="P917" s="153">
        <f t="shared" ref="P917:P940" si="100">SUM(L917:O917)</f>
        <v>0</v>
      </c>
      <c r="Q917" s="154">
        <f t="shared" si="94"/>
        <v>10</v>
      </c>
      <c r="R917" s="270">
        <v>36</v>
      </c>
      <c r="S917" s="45">
        <f t="shared" si="95"/>
        <v>360</v>
      </c>
      <c r="T917" s="910"/>
      <c r="U917" s="49">
        <f t="shared" si="96"/>
        <v>0</v>
      </c>
      <c r="V917" s="913"/>
      <c r="W917" s="151">
        <f t="shared" si="98"/>
        <v>360</v>
      </c>
      <c r="X917" s="908"/>
    </row>
    <row r="918" spans="1:24" x14ac:dyDescent="0.25">
      <c r="A918" s="871"/>
      <c r="B918" s="872"/>
      <c r="C918" s="93" t="s">
        <v>503</v>
      </c>
      <c r="D918" s="93"/>
      <c r="E918" s="93"/>
      <c r="F918" s="274" t="s">
        <v>37</v>
      </c>
      <c r="G918" s="270"/>
      <c r="H918" s="270"/>
      <c r="I918" s="270">
        <v>5</v>
      </c>
      <c r="J918" s="270"/>
      <c r="K918" s="155">
        <f t="shared" si="99"/>
        <v>5</v>
      </c>
      <c r="L918" s="270"/>
      <c r="M918" s="270"/>
      <c r="N918" s="270"/>
      <c r="O918" s="270"/>
      <c r="P918" s="153">
        <f t="shared" si="100"/>
        <v>0</v>
      </c>
      <c r="Q918" s="154">
        <f t="shared" si="94"/>
        <v>5</v>
      </c>
      <c r="R918" s="270">
        <v>221</v>
      </c>
      <c r="S918" s="45">
        <f t="shared" si="95"/>
        <v>1105</v>
      </c>
      <c r="T918" s="910"/>
      <c r="U918" s="49">
        <f t="shared" si="96"/>
        <v>0</v>
      </c>
      <c r="V918" s="913"/>
      <c r="W918" s="151">
        <f t="shared" si="98"/>
        <v>1105</v>
      </c>
      <c r="X918" s="908"/>
    </row>
    <row r="919" spans="1:24" ht="29.25" customHeight="1" x14ac:dyDescent="0.25">
      <c r="A919" s="871"/>
      <c r="B919" s="872"/>
      <c r="C919" s="93" t="s">
        <v>1760</v>
      </c>
      <c r="D919" s="156" t="s">
        <v>1997</v>
      </c>
      <c r="E919" s="93" t="s">
        <v>2032</v>
      </c>
      <c r="F919" s="274" t="s">
        <v>37</v>
      </c>
      <c r="G919" s="270"/>
      <c r="H919" s="270"/>
      <c r="I919" s="270">
        <v>8</v>
      </c>
      <c r="J919" s="270"/>
      <c r="K919" s="155">
        <f t="shared" si="99"/>
        <v>8</v>
      </c>
      <c r="L919" s="270"/>
      <c r="M919" s="270"/>
      <c r="N919" s="119">
        <v>2</v>
      </c>
      <c r="O919" s="270"/>
      <c r="P919" s="153">
        <f t="shared" si="100"/>
        <v>2</v>
      </c>
      <c r="Q919" s="154">
        <f t="shared" si="94"/>
        <v>10</v>
      </c>
      <c r="R919" s="270">
        <v>68.89</v>
      </c>
      <c r="S919" s="45">
        <f t="shared" si="95"/>
        <v>551.12</v>
      </c>
      <c r="T919" s="910"/>
      <c r="U919" s="49">
        <f t="shared" si="96"/>
        <v>137.78</v>
      </c>
      <c r="V919" s="913"/>
      <c r="W919" s="151">
        <f t="shared" si="98"/>
        <v>688.9</v>
      </c>
      <c r="X919" s="908"/>
    </row>
    <row r="920" spans="1:24" x14ac:dyDescent="0.25">
      <c r="A920" s="871"/>
      <c r="B920" s="872"/>
      <c r="C920" s="97" t="s">
        <v>501</v>
      </c>
      <c r="D920" s="97"/>
      <c r="E920" s="97"/>
      <c r="F920" s="274" t="s">
        <v>37</v>
      </c>
      <c r="G920" s="270"/>
      <c r="H920" s="270"/>
      <c r="I920" s="270">
        <v>40</v>
      </c>
      <c r="J920" s="270"/>
      <c r="K920" s="155">
        <f t="shared" si="99"/>
        <v>40</v>
      </c>
      <c r="L920" s="270"/>
      <c r="M920" s="270"/>
      <c r="N920" s="270">
        <v>24</v>
      </c>
      <c r="O920" s="270"/>
      <c r="P920" s="153">
        <f t="shared" si="100"/>
        <v>24</v>
      </c>
      <c r="Q920" s="154">
        <f t="shared" si="94"/>
        <v>64</v>
      </c>
      <c r="R920" s="152">
        <v>12.8</v>
      </c>
      <c r="S920" s="45">
        <f t="shared" si="95"/>
        <v>512</v>
      </c>
      <c r="T920" s="911"/>
      <c r="U920" s="49">
        <f t="shared" si="96"/>
        <v>307.20000000000005</v>
      </c>
      <c r="V920" s="914"/>
      <c r="W920" s="151">
        <f t="shared" si="98"/>
        <v>819.2</v>
      </c>
      <c r="X920" s="908"/>
    </row>
    <row r="921" spans="1:24" ht="15.75" customHeight="1" x14ac:dyDescent="0.25">
      <c r="A921" s="871">
        <v>51</v>
      </c>
      <c r="B921" s="872" t="s">
        <v>22</v>
      </c>
      <c r="C921" s="93" t="s">
        <v>603</v>
      </c>
      <c r="D921" s="93"/>
      <c r="E921" s="93"/>
      <c r="F921" s="274" t="s">
        <v>37</v>
      </c>
      <c r="G921" s="270">
        <v>2</v>
      </c>
      <c r="H921" s="270">
        <v>3</v>
      </c>
      <c r="I921" s="270"/>
      <c r="J921" s="270"/>
      <c r="K921" s="155">
        <f t="shared" si="99"/>
        <v>5</v>
      </c>
      <c r="L921" s="270"/>
      <c r="M921" s="270">
        <v>15</v>
      </c>
      <c r="N921" s="270"/>
      <c r="O921" s="270"/>
      <c r="P921" s="153">
        <f t="shared" si="100"/>
        <v>15</v>
      </c>
      <c r="Q921" s="154">
        <f t="shared" si="94"/>
        <v>20</v>
      </c>
      <c r="R921" s="270">
        <v>40</v>
      </c>
      <c r="S921" s="45">
        <f t="shared" si="95"/>
        <v>200</v>
      </c>
      <c r="T921" s="909">
        <f>SUM(S921:S924)</f>
        <v>2240</v>
      </c>
      <c r="U921" s="49">
        <f t="shared" si="96"/>
        <v>600</v>
      </c>
      <c r="V921" s="912">
        <f>SUM(U921:U924)</f>
        <v>4800</v>
      </c>
      <c r="W921" s="151">
        <f t="shared" si="98"/>
        <v>800</v>
      </c>
      <c r="X921" s="908">
        <f>SUM(W921:W924)</f>
        <v>7040</v>
      </c>
    </row>
    <row r="922" spans="1:24" x14ac:dyDescent="0.25">
      <c r="A922" s="871"/>
      <c r="B922" s="872"/>
      <c r="C922" s="93" t="s">
        <v>604</v>
      </c>
      <c r="D922" s="93"/>
      <c r="E922" s="93"/>
      <c r="F922" s="274" t="s">
        <v>37</v>
      </c>
      <c r="G922" s="270">
        <v>2</v>
      </c>
      <c r="H922" s="270">
        <v>2</v>
      </c>
      <c r="I922" s="270"/>
      <c r="J922" s="270"/>
      <c r="K922" s="155">
        <f t="shared" si="99"/>
        <v>4</v>
      </c>
      <c r="L922" s="270"/>
      <c r="M922" s="270">
        <v>10</v>
      </c>
      <c r="N922" s="270"/>
      <c r="O922" s="270"/>
      <c r="P922" s="153">
        <f t="shared" si="100"/>
        <v>10</v>
      </c>
      <c r="Q922" s="154">
        <f t="shared" si="94"/>
        <v>14</v>
      </c>
      <c r="R922" s="270">
        <v>40</v>
      </c>
      <c r="S922" s="45">
        <f t="shared" si="95"/>
        <v>160</v>
      </c>
      <c r="T922" s="910"/>
      <c r="U922" s="49">
        <f t="shared" si="96"/>
        <v>400</v>
      </c>
      <c r="V922" s="913"/>
      <c r="W922" s="151">
        <f t="shared" si="98"/>
        <v>560</v>
      </c>
      <c r="X922" s="908"/>
    </row>
    <row r="923" spans="1:24" x14ac:dyDescent="0.25">
      <c r="A923" s="871"/>
      <c r="B923" s="872"/>
      <c r="C923" s="97" t="s">
        <v>84</v>
      </c>
      <c r="D923" s="97"/>
      <c r="E923" s="97"/>
      <c r="F923" s="274" t="s">
        <v>37</v>
      </c>
      <c r="G923" s="270"/>
      <c r="H923" s="270">
        <v>20</v>
      </c>
      <c r="I923" s="270">
        <v>8</v>
      </c>
      <c r="J923" s="270"/>
      <c r="K923" s="155">
        <f t="shared" si="99"/>
        <v>28</v>
      </c>
      <c r="L923" s="270"/>
      <c r="M923" s="270">
        <v>80</v>
      </c>
      <c r="N923" s="270"/>
      <c r="O923" s="270"/>
      <c r="P923" s="153">
        <f t="shared" si="100"/>
        <v>80</v>
      </c>
      <c r="Q923" s="154">
        <f t="shared" si="94"/>
        <v>108</v>
      </c>
      <c r="R923" s="270">
        <v>40</v>
      </c>
      <c r="S923" s="45">
        <f t="shared" si="95"/>
        <v>1120</v>
      </c>
      <c r="T923" s="910"/>
      <c r="U923" s="49">
        <f t="shared" si="96"/>
        <v>3200</v>
      </c>
      <c r="V923" s="913"/>
      <c r="W923" s="151">
        <f t="shared" si="98"/>
        <v>4320</v>
      </c>
      <c r="X923" s="908"/>
    </row>
    <row r="924" spans="1:24" x14ac:dyDescent="0.25">
      <c r="A924" s="871"/>
      <c r="B924" s="872"/>
      <c r="C924" s="97" t="s">
        <v>85</v>
      </c>
      <c r="D924" s="97"/>
      <c r="E924" s="97"/>
      <c r="F924" s="274" t="s">
        <v>37</v>
      </c>
      <c r="G924" s="270"/>
      <c r="H924" s="270">
        <v>4</v>
      </c>
      <c r="I924" s="270">
        <v>15</v>
      </c>
      <c r="J924" s="270"/>
      <c r="K924" s="155">
        <f t="shared" si="99"/>
        <v>19</v>
      </c>
      <c r="L924" s="270"/>
      <c r="M924" s="270">
        <v>15</v>
      </c>
      <c r="N924" s="270"/>
      <c r="O924" s="270"/>
      <c r="P924" s="153">
        <f t="shared" si="100"/>
        <v>15</v>
      </c>
      <c r="Q924" s="154">
        <f t="shared" si="94"/>
        <v>34</v>
      </c>
      <c r="R924" s="270">
        <v>40</v>
      </c>
      <c r="S924" s="45">
        <f t="shared" si="95"/>
        <v>760</v>
      </c>
      <c r="T924" s="911"/>
      <c r="U924" s="49">
        <f t="shared" si="96"/>
        <v>600</v>
      </c>
      <c r="V924" s="914"/>
      <c r="W924" s="151">
        <f t="shared" si="98"/>
        <v>1360</v>
      </c>
      <c r="X924" s="908"/>
    </row>
    <row r="925" spans="1:24" ht="17.25" customHeight="1" x14ac:dyDescent="0.25">
      <c r="A925" s="871">
        <v>52</v>
      </c>
      <c r="B925" s="872" t="s">
        <v>23</v>
      </c>
      <c r="C925" s="100" t="s">
        <v>761</v>
      </c>
      <c r="D925" s="100"/>
      <c r="E925" s="100"/>
      <c r="F925" s="274" t="s">
        <v>37</v>
      </c>
      <c r="G925" s="122">
        <v>80</v>
      </c>
      <c r="H925" s="270"/>
      <c r="I925" s="270"/>
      <c r="J925" s="270"/>
      <c r="K925" s="155">
        <f t="shared" si="99"/>
        <v>80</v>
      </c>
      <c r="L925" s="270"/>
      <c r="M925" s="270"/>
      <c r="N925" s="270"/>
      <c r="O925" s="270"/>
      <c r="P925" s="153">
        <f t="shared" si="100"/>
        <v>0</v>
      </c>
      <c r="Q925" s="154">
        <f t="shared" ref="Q925:Q940" si="101">K925+P925</f>
        <v>80</v>
      </c>
      <c r="R925" s="270">
        <v>11</v>
      </c>
      <c r="S925" s="45">
        <f t="shared" si="95"/>
        <v>880</v>
      </c>
      <c r="T925" s="909">
        <f>SUM(S925:S927)</f>
        <v>5360</v>
      </c>
      <c r="U925" s="49">
        <f t="shared" si="96"/>
        <v>0</v>
      </c>
      <c r="V925" s="912">
        <f>SUM(U925:U927)</f>
        <v>0</v>
      </c>
      <c r="W925" s="151">
        <f t="shared" si="98"/>
        <v>880</v>
      </c>
      <c r="X925" s="908">
        <f>SUM(W925:W927)</f>
        <v>5360</v>
      </c>
    </row>
    <row r="926" spans="1:24" x14ac:dyDescent="0.25">
      <c r="A926" s="871"/>
      <c r="B926" s="872"/>
      <c r="C926" s="100" t="s">
        <v>762</v>
      </c>
      <c r="D926" s="100"/>
      <c r="E926" s="100"/>
      <c r="F926" s="274" t="s">
        <v>37</v>
      </c>
      <c r="G926" s="123">
        <v>80</v>
      </c>
      <c r="H926" s="270"/>
      <c r="I926" s="270"/>
      <c r="J926" s="270"/>
      <c r="K926" s="155">
        <f t="shared" si="99"/>
        <v>80</v>
      </c>
      <c r="L926" s="270"/>
      <c r="M926" s="270"/>
      <c r="N926" s="270"/>
      <c r="O926" s="270"/>
      <c r="P926" s="153">
        <f t="shared" si="100"/>
        <v>0</v>
      </c>
      <c r="Q926" s="154">
        <f t="shared" si="101"/>
        <v>80</v>
      </c>
      <c r="R926" s="270">
        <v>11</v>
      </c>
      <c r="S926" s="45">
        <f t="shared" si="95"/>
        <v>880</v>
      </c>
      <c r="T926" s="910"/>
      <c r="U926" s="49">
        <f t="shared" si="96"/>
        <v>0</v>
      </c>
      <c r="V926" s="913"/>
      <c r="W926" s="151">
        <f t="shared" si="98"/>
        <v>880</v>
      </c>
      <c r="X926" s="908"/>
    </row>
    <row r="927" spans="1:24" x14ac:dyDescent="0.25">
      <c r="A927" s="871"/>
      <c r="B927" s="872"/>
      <c r="C927" s="100" t="s">
        <v>763</v>
      </c>
      <c r="D927" s="100"/>
      <c r="E927" s="100"/>
      <c r="F927" s="274" t="s">
        <v>37</v>
      </c>
      <c r="G927" s="122">
        <v>2000</v>
      </c>
      <c r="H927" s="270"/>
      <c r="I927" s="270"/>
      <c r="J927" s="270"/>
      <c r="K927" s="155">
        <f t="shared" si="99"/>
        <v>2000</v>
      </c>
      <c r="L927" s="270"/>
      <c r="M927" s="270"/>
      <c r="N927" s="270"/>
      <c r="O927" s="270"/>
      <c r="P927" s="153">
        <f t="shared" si="100"/>
        <v>0</v>
      </c>
      <c r="Q927" s="154">
        <f t="shared" si="101"/>
        <v>2000</v>
      </c>
      <c r="R927" s="270">
        <v>1.8</v>
      </c>
      <c r="S927" s="45">
        <f t="shared" si="95"/>
        <v>3600</v>
      </c>
      <c r="T927" s="911"/>
      <c r="U927" s="49">
        <f t="shared" si="96"/>
        <v>0</v>
      </c>
      <c r="V927" s="914"/>
      <c r="W927" s="151">
        <f t="shared" si="98"/>
        <v>3600</v>
      </c>
      <c r="X927" s="908"/>
    </row>
    <row r="928" spans="1:24" ht="30" x14ac:dyDescent="0.25">
      <c r="A928" s="175">
        <v>53</v>
      </c>
      <c r="B928" s="174" t="s">
        <v>1630</v>
      </c>
      <c r="C928" s="92" t="s">
        <v>36</v>
      </c>
      <c r="D928" s="157" t="s">
        <v>2044</v>
      </c>
      <c r="E928" s="92" t="s">
        <v>2041</v>
      </c>
      <c r="F928" s="274" t="s">
        <v>37</v>
      </c>
      <c r="G928" s="270"/>
      <c r="H928" s="270">
        <v>7500</v>
      </c>
      <c r="I928" s="270"/>
      <c r="J928" s="270"/>
      <c r="K928" s="155">
        <f t="shared" si="99"/>
        <v>7500</v>
      </c>
      <c r="L928" s="270"/>
      <c r="M928" s="270">
        <v>24000</v>
      </c>
      <c r="N928" s="270"/>
      <c r="O928" s="270"/>
      <c r="P928" s="153">
        <f t="shared" si="100"/>
        <v>24000</v>
      </c>
      <c r="Q928" s="154">
        <f t="shared" si="101"/>
        <v>31500</v>
      </c>
      <c r="R928" s="152">
        <v>7.62</v>
      </c>
      <c r="S928" s="45">
        <f t="shared" si="95"/>
        <v>57150</v>
      </c>
      <c r="T928" s="172">
        <f>S928</f>
        <v>57150</v>
      </c>
      <c r="U928" s="49">
        <f t="shared" si="96"/>
        <v>182880</v>
      </c>
      <c r="V928" s="173">
        <f>U928</f>
        <v>182880</v>
      </c>
      <c r="W928" s="151">
        <f t="shared" si="98"/>
        <v>240030</v>
      </c>
      <c r="X928" s="182">
        <f>W928</f>
        <v>240030</v>
      </c>
    </row>
    <row r="929" spans="1:24" ht="30" x14ac:dyDescent="0.25">
      <c r="A929" s="871">
        <v>54</v>
      </c>
      <c r="B929" s="872" t="s">
        <v>24</v>
      </c>
      <c r="C929" s="100" t="s">
        <v>280</v>
      </c>
      <c r="D929" s="100"/>
      <c r="E929" s="100"/>
      <c r="F929" s="274" t="s">
        <v>112</v>
      </c>
      <c r="G929" s="270"/>
      <c r="H929" s="270"/>
      <c r="I929" s="270"/>
      <c r="J929" s="270"/>
      <c r="K929" s="155">
        <f t="shared" si="99"/>
        <v>0</v>
      </c>
      <c r="L929" s="270"/>
      <c r="M929" s="270"/>
      <c r="N929" s="270"/>
      <c r="O929" s="270"/>
      <c r="P929" s="153">
        <f t="shared" si="100"/>
        <v>0</v>
      </c>
      <c r="Q929" s="154">
        <f t="shared" si="101"/>
        <v>0</v>
      </c>
      <c r="R929" s="270">
        <v>0.45</v>
      </c>
      <c r="S929" s="45">
        <f t="shared" si="95"/>
        <v>0</v>
      </c>
      <c r="T929" s="909">
        <f>SUM(S929:S930)</f>
        <v>1274</v>
      </c>
      <c r="U929" s="49">
        <f t="shared" si="96"/>
        <v>0</v>
      </c>
      <c r="V929" s="912">
        <f>SUM(U929:U930)</f>
        <v>0</v>
      </c>
      <c r="W929" s="151">
        <f t="shared" si="98"/>
        <v>0</v>
      </c>
      <c r="X929" s="908">
        <f>SUM(W929:W930)</f>
        <v>1274</v>
      </c>
    </row>
    <row r="930" spans="1:24" ht="45" x14ac:dyDescent="0.25">
      <c r="A930" s="871"/>
      <c r="B930" s="872"/>
      <c r="C930" s="100" t="s">
        <v>279</v>
      </c>
      <c r="D930" s="100"/>
      <c r="E930" s="100"/>
      <c r="F930" s="274" t="s">
        <v>1631</v>
      </c>
      <c r="G930" s="270"/>
      <c r="H930" s="270"/>
      <c r="I930" s="270">
        <v>100</v>
      </c>
      <c r="J930" s="270">
        <v>30</v>
      </c>
      <c r="K930" s="155">
        <f t="shared" si="99"/>
        <v>130</v>
      </c>
      <c r="L930" s="270"/>
      <c r="M930" s="270"/>
      <c r="N930" s="270"/>
      <c r="O930" s="270"/>
      <c r="P930" s="153">
        <f t="shared" si="100"/>
        <v>0</v>
      </c>
      <c r="Q930" s="154">
        <f t="shared" si="101"/>
        <v>130</v>
      </c>
      <c r="R930" s="270">
        <v>9.8000000000000007</v>
      </c>
      <c r="S930" s="45">
        <f t="shared" si="95"/>
        <v>1274</v>
      </c>
      <c r="T930" s="911"/>
      <c r="U930" s="49">
        <f t="shared" si="96"/>
        <v>0</v>
      </c>
      <c r="V930" s="914"/>
      <c r="W930" s="151">
        <f t="shared" si="98"/>
        <v>1274</v>
      </c>
      <c r="X930" s="908"/>
    </row>
    <row r="931" spans="1:24" x14ac:dyDescent="0.25">
      <c r="A931" s="925">
        <v>55</v>
      </c>
      <c r="B931" s="926" t="s">
        <v>25</v>
      </c>
      <c r="C931" s="100" t="s">
        <v>508</v>
      </c>
      <c r="D931" s="100"/>
      <c r="E931" s="100"/>
      <c r="F931" s="270" t="s">
        <v>37</v>
      </c>
      <c r="G931" s="270"/>
      <c r="H931" s="270"/>
      <c r="I931" s="105">
        <v>10</v>
      </c>
      <c r="J931" s="270"/>
      <c r="K931" s="155">
        <f t="shared" si="99"/>
        <v>10</v>
      </c>
      <c r="L931" s="270"/>
      <c r="M931" s="270"/>
      <c r="N931" s="270"/>
      <c r="O931" s="270"/>
      <c r="P931" s="153">
        <f t="shared" si="100"/>
        <v>0</v>
      </c>
      <c r="Q931" s="154">
        <f t="shared" si="101"/>
        <v>10</v>
      </c>
      <c r="R931" s="152">
        <v>23.75</v>
      </c>
      <c r="S931" s="45">
        <f t="shared" si="95"/>
        <v>237.5</v>
      </c>
      <c r="T931" s="909">
        <f>SUM(S931:S933)</f>
        <v>3132</v>
      </c>
      <c r="U931" s="49">
        <f t="shared" si="96"/>
        <v>0</v>
      </c>
      <c r="V931" s="912">
        <f>SUM(U931:U933)</f>
        <v>0</v>
      </c>
      <c r="W931" s="151">
        <f t="shared" si="98"/>
        <v>237.5</v>
      </c>
      <c r="X931" s="908">
        <f>SUM(W931:W933)</f>
        <v>3132</v>
      </c>
    </row>
    <row r="932" spans="1:24" x14ac:dyDescent="0.25">
      <c r="A932" s="925"/>
      <c r="B932" s="926"/>
      <c r="C932" s="100" t="s">
        <v>509</v>
      </c>
      <c r="D932" s="100"/>
      <c r="E932" s="100"/>
      <c r="F932" s="270" t="s">
        <v>37</v>
      </c>
      <c r="G932" s="270"/>
      <c r="H932" s="270"/>
      <c r="I932" s="124">
        <v>60</v>
      </c>
      <c r="J932" s="270"/>
      <c r="K932" s="155">
        <f t="shared" si="99"/>
        <v>60</v>
      </c>
      <c r="L932" s="270"/>
      <c r="M932" s="270"/>
      <c r="N932" s="270"/>
      <c r="O932" s="270"/>
      <c r="P932" s="153">
        <f t="shared" si="100"/>
        <v>0</v>
      </c>
      <c r="Q932" s="154">
        <f t="shared" si="101"/>
        <v>60</v>
      </c>
      <c r="R932" s="152">
        <v>40</v>
      </c>
      <c r="S932" s="45">
        <f t="shared" si="95"/>
        <v>2400</v>
      </c>
      <c r="T932" s="910"/>
      <c r="U932" s="49">
        <f t="shared" si="96"/>
        <v>0</v>
      </c>
      <c r="V932" s="913"/>
      <c r="W932" s="151">
        <f t="shared" si="98"/>
        <v>2400</v>
      </c>
      <c r="X932" s="908"/>
    </row>
    <row r="933" spans="1:24" x14ac:dyDescent="0.25">
      <c r="A933" s="925"/>
      <c r="B933" s="926"/>
      <c r="C933" s="100" t="s">
        <v>510</v>
      </c>
      <c r="D933" s="100"/>
      <c r="E933" s="100"/>
      <c r="F933" s="270" t="s">
        <v>37</v>
      </c>
      <c r="G933" s="270"/>
      <c r="H933" s="270"/>
      <c r="I933" s="105">
        <v>10</v>
      </c>
      <c r="J933" s="270"/>
      <c r="K933" s="155">
        <f t="shared" si="99"/>
        <v>10</v>
      </c>
      <c r="L933" s="270"/>
      <c r="M933" s="270"/>
      <c r="N933" s="270"/>
      <c r="O933" s="270"/>
      <c r="P933" s="153">
        <f t="shared" si="100"/>
        <v>0</v>
      </c>
      <c r="Q933" s="154">
        <f t="shared" si="101"/>
        <v>10</v>
      </c>
      <c r="R933" s="152">
        <v>49.45</v>
      </c>
      <c r="S933" s="45">
        <f t="shared" si="95"/>
        <v>494.5</v>
      </c>
      <c r="T933" s="911"/>
      <c r="U933" s="49">
        <f t="shared" si="96"/>
        <v>0</v>
      </c>
      <c r="V933" s="914"/>
      <c r="W933" s="151">
        <f t="shared" si="98"/>
        <v>494.5</v>
      </c>
      <c r="X933" s="908"/>
    </row>
    <row r="934" spans="1:24" s="90" customFormat="1" ht="30" customHeight="1" x14ac:dyDescent="0.25">
      <c r="A934" s="871">
        <v>56</v>
      </c>
      <c r="B934" s="872" t="s">
        <v>2068</v>
      </c>
      <c r="C934" s="93" t="s">
        <v>2065</v>
      </c>
      <c r="D934" s="156" t="s">
        <v>2071</v>
      </c>
      <c r="E934" s="156" t="s">
        <v>2072</v>
      </c>
      <c r="F934" s="270" t="s">
        <v>37</v>
      </c>
      <c r="G934" s="270">
        <v>220</v>
      </c>
      <c r="H934" s="132">
        <v>80</v>
      </c>
      <c r="I934" s="270"/>
      <c r="J934" s="270"/>
      <c r="K934" s="155">
        <f t="shared" si="99"/>
        <v>300</v>
      </c>
      <c r="L934" s="270"/>
      <c r="M934" s="270">
        <v>320</v>
      </c>
      <c r="N934" s="270"/>
      <c r="O934" s="270"/>
      <c r="P934" s="153">
        <f t="shared" si="100"/>
        <v>320</v>
      </c>
      <c r="Q934" s="154">
        <f t="shared" si="101"/>
        <v>620</v>
      </c>
      <c r="R934" s="270">
        <v>4.21</v>
      </c>
      <c r="S934" s="45">
        <f t="shared" si="95"/>
        <v>1263</v>
      </c>
      <c r="T934" s="909">
        <f>SUM(S934:S940)</f>
        <v>4006.29</v>
      </c>
      <c r="U934" s="49">
        <f t="shared" si="96"/>
        <v>1347.2</v>
      </c>
      <c r="V934" s="912">
        <f>SUM(U934:U940)</f>
        <v>1347.2</v>
      </c>
      <c r="W934" s="151">
        <f t="shared" si="98"/>
        <v>2610.1999999999998</v>
      </c>
      <c r="X934" s="908">
        <f>SUM(W934:W940)</f>
        <v>5353.49</v>
      </c>
    </row>
    <row r="935" spans="1:24" s="90" customFormat="1" ht="30" customHeight="1" x14ac:dyDescent="0.25">
      <c r="A935" s="871"/>
      <c r="B935" s="872"/>
      <c r="C935" s="93" t="s">
        <v>2066</v>
      </c>
      <c r="D935" s="156" t="s">
        <v>2071</v>
      </c>
      <c r="E935" s="156" t="s">
        <v>2072</v>
      </c>
      <c r="F935" s="270" t="s">
        <v>37</v>
      </c>
      <c r="G935" s="270">
        <v>300</v>
      </c>
      <c r="H935" s="132"/>
      <c r="I935" s="270"/>
      <c r="J935" s="270"/>
      <c r="K935" s="155">
        <f t="shared" si="99"/>
        <v>300</v>
      </c>
      <c r="L935" s="270"/>
      <c r="M935" s="270"/>
      <c r="N935" s="270"/>
      <c r="O935" s="270"/>
      <c r="P935" s="153">
        <f t="shared" si="100"/>
        <v>0</v>
      </c>
      <c r="Q935" s="154">
        <f t="shared" si="101"/>
        <v>300</v>
      </c>
      <c r="R935" s="270">
        <v>4.21</v>
      </c>
      <c r="S935" s="45">
        <f t="shared" si="95"/>
        <v>1263</v>
      </c>
      <c r="T935" s="910"/>
      <c r="U935" s="49">
        <f t="shared" si="96"/>
        <v>0</v>
      </c>
      <c r="V935" s="913"/>
      <c r="W935" s="151">
        <f t="shared" si="98"/>
        <v>1263</v>
      </c>
      <c r="X935" s="908"/>
    </row>
    <row r="936" spans="1:24" s="90" customFormat="1" ht="30" customHeight="1" x14ac:dyDescent="0.25">
      <c r="A936" s="871"/>
      <c r="B936" s="872"/>
      <c r="C936" s="93" t="s">
        <v>2067</v>
      </c>
      <c r="D936" s="156" t="s">
        <v>2071</v>
      </c>
      <c r="E936" s="156" t="s">
        <v>2072</v>
      </c>
      <c r="F936" s="270" t="s">
        <v>37</v>
      </c>
      <c r="G936" s="270">
        <v>70</v>
      </c>
      <c r="H936" s="132"/>
      <c r="I936" s="270"/>
      <c r="J936" s="270"/>
      <c r="K936" s="155">
        <f t="shared" si="99"/>
        <v>70</v>
      </c>
      <c r="L936" s="270"/>
      <c r="M936" s="270"/>
      <c r="N936" s="270"/>
      <c r="O936" s="270"/>
      <c r="P936" s="153">
        <f t="shared" si="100"/>
        <v>0</v>
      </c>
      <c r="Q936" s="154">
        <f t="shared" si="101"/>
        <v>70</v>
      </c>
      <c r="R936" s="270">
        <v>5.5</v>
      </c>
      <c r="S936" s="45">
        <f t="shared" si="95"/>
        <v>385</v>
      </c>
      <c r="T936" s="910"/>
      <c r="U936" s="49">
        <f t="shared" si="96"/>
        <v>0</v>
      </c>
      <c r="V936" s="913"/>
      <c r="W936" s="151">
        <f t="shared" si="98"/>
        <v>385</v>
      </c>
      <c r="X936" s="908"/>
    </row>
    <row r="937" spans="1:24" s="90" customFormat="1" ht="30" customHeight="1" x14ac:dyDescent="0.25">
      <c r="A937" s="871"/>
      <c r="B937" s="872"/>
      <c r="C937" s="93" t="s">
        <v>2069</v>
      </c>
      <c r="D937" s="156" t="s">
        <v>2071</v>
      </c>
      <c r="E937" s="156" t="s">
        <v>2072</v>
      </c>
      <c r="F937" s="270" t="s">
        <v>37</v>
      </c>
      <c r="G937" s="270">
        <v>1300</v>
      </c>
      <c r="H937" s="132"/>
      <c r="I937" s="270"/>
      <c r="J937" s="270"/>
      <c r="K937" s="155">
        <f t="shared" si="99"/>
        <v>1300</v>
      </c>
      <c r="L937" s="270"/>
      <c r="M937" s="270"/>
      <c r="N937" s="270"/>
      <c r="O937" s="270"/>
      <c r="P937" s="153">
        <f t="shared" si="100"/>
        <v>0</v>
      </c>
      <c r="Q937" s="154">
        <f t="shared" si="101"/>
        <v>1300</v>
      </c>
      <c r="R937" s="270">
        <v>7.3300000000000004E-2</v>
      </c>
      <c r="S937" s="45">
        <f t="shared" si="95"/>
        <v>95.29</v>
      </c>
      <c r="T937" s="910"/>
      <c r="U937" s="49">
        <f t="shared" si="96"/>
        <v>0</v>
      </c>
      <c r="V937" s="913"/>
      <c r="W937" s="151">
        <f t="shared" si="98"/>
        <v>95.29</v>
      </c>
      <c r="X937" s="908"/>
    </row>
    <row r="938" spans="1:24" s="90" customFormat="1" ht="30" customHeight="1" x14ac:dyDescent="0.25">
      <c r="A938" s="871"/>
      <c r="B938" s="872"/>
      <c r="C938" s="93" t="s">
        <v>2070</v>
      </c>
      <c r="D938" s="93"/>
      <c r="E938" s="93"/>
      <c r="F938" s="270" t="s">
        <v>37</v>
      </c>
      <c r="G938" s="270"/>
      <c r="H938" s="132"/>
      <c r="I938" s="270"/>
      <c r="J938" s="270"/>
      <c r="K938" s="155">
        <f t="shared" si="99"/>
        <v>0</v>
      </c>
      <c r="L938" s="270"/>
      <c r="M938" s="270"/>
      <c r="N938" s="270"/>
      <c r="O938" s="270"/>
      <c r="P938" s="153">
        <f t="shared" si="100"/>
        <v>0</v>
      </c>
      <c r="Q938" s="154">
        <f t="shared" si="101"/>
        <v>0</v>
      </c>
      <c r="R938" s="270">
        <v>0.1</v>
      </c>
      <c r="S938" s="45">
        <f t="shared" si="95"/>
        <v>0</v>
      </c>
      <c r="T938" s="910"/>
      <c r="U938" s="49">
        <f t="shared" si="96"/>
        <v>0</v>
      </c>
      <c r="V938" s="913"/>
      <c r="W938" s="151">
        <f t="shared" si="98"/>
        <v>0</v>
      </c>
      <c r="X938" s="908"/>
    </row>
    <row r="939" spans="1:24" s="90" customFormat="1" x14ac:dyDescent="0.25">
      <c r="A939" s="871"/>
      <c r="B939" s="872"/>
      <c r="C939" s="100" t="s">
        <v>511</v>
      </c>
      <c r="D939" s="100"/>
      <c r="E939" s="100"/>
      <c r="F939" s="270" t="s">
        <v>37</v>
      </c>
      <c r="G939" s="270"/>
      <c r="H939" s="131"/>
      <c r="I939" s="270"/>
      <c r="J939" s="270"/>
      <c r="K939" s="155">
        <f t="shared" si="99"/>
        <v>0</v>
      </c>
      <c r="L939" s="270"/>
      <c r="M939" s="270"/>
      <c r="N939" s="270"/>
      <c r="O939" s="270"/>
      <c r="P939" s="153">
        <f t="shared" si="100"/>
        <v>0</v>
      </c>
      <c r="Q939" s="154">
        <f t="shared" si="101"/>
        <v>0</v>
      </c>
      <c r="R939" s="270">
        <v>698</v>
      </c>
      <c r="S939" s="45">
        <f t="shared" si="95"/>
        <v>0</v>
      </c>
      <c r="T939" s="910"/>
      <c r="U939" s="49">
        <f t="shared" si="96"/>
        <v>0</v>
      </c>
      <c r="V939" s="913"/>
      <c r="W939" s="151">
        <f t="shared" si="98"/>
        <v>0</v>
      </c>
      <c r="X939" s="908"/>
    </row>
    <row r="940" spans="1:24" s="90" customFormat="1" x14ac:dyDescent="0.25">
      <c r="A940" s="871"/>
      <c r="B940" s="872"/>
      <c r="C940" s="100" t="s">
        <v>512</v>
      </c>
      <c r="D940" s="100"/>
      <c r="E940" s="100"/>
      <c r="F940" s="270" t="s">
        <v>37</v>
      </c>
      <c r="G940" s="270"/>
      <c r="H940" s="131"/>
      <c r="I940" s="270">
        <v>40</v>
      </c>
      <c r="J940" s="270"/>
      <c r="K940" s="155">
        <f t="shared" si="99"/>
        <v>40</v>
      </c>
      <c r="L940" s="270"/>
      <c r="M940" s="270"/>
      <c r="N940" s="270"/>
      <c r="O940" s="270"/>
      <c r="P940" s="153">
        <f t="shared" si="100"/>
        <v>0</v>
      </c>
      <c r="Q940" s="154">
        <f t="shared" si="101"/>
        <v>40</v>
      </c>
      <c r="R940" s="270">
        <v>25</v>
      </c>
      <c r="S940" s="45">
        <f t="shared" si="95"/>
        <v>1000</v>
      </c>
      <c r="T940" s="911"/>
      <c r="U940" s="49">
        <f t="shared" si="96"/>
        <v>0</v>
      </c>
      <c r="V940" s="914"/>
      <c r="W940" s="151">
        <f t="shared" si="98"/>
        <v>1000</v>
      </c>
      <c r="X940" s="908"/>
    </row>
    <row r="941" spans="1:24" s="90" customFormat="1" ht="30" customHeight="1" x14ac:dyDescent="0.25">
      <c r="A941" s="871">
        <v>57</v>
      </c>
      <c r="B941" s="872" t="s">
        <v>26</v>
      </c>
      <c r="C941" s="97" t="s">
        <v>65</v>
      </c>
      <c r="D941" s="97"/>
      <c r="E941" s="97"/>
      <c r="F941" s="270" t="s">
        <v>37</v>
      </c>
      <c r="G941" s="270">
        <v>120</v>
      </c>
      <c r="H941" s="132">
        <v>80</v>
      </c>
      <c r="I941" s="270">
        <v>40</v>
      </c>
      <c r="J941" s="270">
        <v>20</v>
      </c>
      <c r="K941" s="155">
        <f>SUM(G941:J941)</f>
        <v>260</v>
      </c>
      <c r="L941" s="270"/>
      <c r="M941" s="270">
        <v>320</v>
      </c>
      <c r="N941" s="270"/>
      <c r="O941" s="270"/>
      <c r="P941" s="153">
        <f>SUM(L941:O941)</f>
        <v>320</v>
      </c>
      <c r="Q941" s="154">
        <f>P941+K941</f>
        <v>580</v>
      </c>
      <c r="R941" s="270">
        <v>0.63</v>
      </c>
      <c r="S941" s="45">
        <f t="shared" si="95"/>
        <v>163.80000000000001</v>
      </c>
      <c r="T941" s="909">
        <f>SUM(S941:S949)</f>
        <v>2908.4180000000001</v>
      </c>
      <c r="U941" s="49">
        <f t="shared" si="96"/>
        <v>201.6</v>
      </c>
      <c r="V941" s="912">
        <f>SUM(U941:U949)</f>
        <v>3760.6999999999994</v>
      </c>
      <c r="W941" s="151">
        <f t="shared" si="98"/>
        <v>365.4</v>
      </c>
      <c r="X941" s="908">
        <f>SUM(W941:W949)</f>
        <v>6669.1180000000004</v>
      </c>
    </row>
    <row r="942" spans="1:24" s="90" customFormat="1" x14ac:dyDescent="0.25">
      <c r="A942" s="871"/>
      <c r="B942" s="872"/>
      <c r="C942" s="97" t="s">
        <v>66</v>
      </c>
      <c r="D942" s="97"/>
      <c r="E942" s="97"/>
      <c r="F942" s="270" t="s">
        <v>37</v>
      </c>
      <c r="G942" s="270">
        <v>40</v>
      </c>
      <c r="H942" s="131"/>
      <c r="I942" s="270">
        <v>20</v>
      </c>
      <c r="J942" s="270"/>
      <c r="K942" s="155">
        <f t="shared" ref="K942:K949" si="102">SUM(G942:J942)</f>
        <v>60</v>
      </c>
      <c r="L942" s="270"/>
      <c r="M942" s="270"/>
      <c r="N942" s="270"/>
      <c r="O942" s="270"/>
      <c r="P942" s="153">
        <f t="shared" ref="P942:P949" si="103">SUM(L942:O942)</f>
        <v>0</v>
      </c>
      <c r="Q942" s="154">
        <f t="shared" ref="Q942:Q949" si="104">P942+K942</f>
        <v>60</v>
      </c>
      <c r="R942" s="270">
        <v>0.85399999999999998</v>
      </c>
      <c r="S942" s="45">
        <f t="shared" si="95"/>
        <v>51.24</v>
      </c>
      <c r="T942" s="910"/>
      <c r="U942" s="49">
        <f t="shared" si="96"/>
        <v>0</v>
      </c>
      <c r="V942" s="913"/>
      <c r="W942" s="151">
        <f t="shared" si="98"/>
        <v>51.24</v>
      </c>
      <c r="X942" s="908"/>
    </row>
    <row r="943" spans="1:24" s="90" customFormat="1" x14ac:dyDescent="0.25">
      <c r="A943" s="871"/>
      <c r="B943" s="872"/>
      <c r="C943" s="97" t="s">
        <v>67</v>
      </c>
      <c r="D943" s="97"/>
      <c r="E943" s="97"/>
      <c r="F943" s="270" t="s">
        <v>37</v>
      </c>
      <c r="G943" s="270"/>
      <c r="H943" s="131"/>
      <c r="I943" s="270">
        <v>30</v>
      </c>
      <c r="J943" s="270">
        <v>3</v>
      </c>
      <c r="K943" s="155">
        <f t="shared" si="102"/>
        <v>33</v>
      </c>
      <c r="L943" s="270"/>
      <c r="M943" s="270"/>
      <c r="N943" s="270"/>
      <c r="O943" s="270"/>
      <c r="P943" s="153">
        <f t="shared" si="103"/>
        <v>0</v>
      </c>
      <c r="Q943" s="154">
        <f t="shared" si="104"/>
        <v>33</v>
      </c>
      <c r="R943" s="270">
        <v>2.42</v>
      </c>
      <c r="S943" s="45">
        <f t="shared" si="95"/>
        <v>79.86</v>
      </c>
      <c r="T943" s="910"/>
      <c r="U943" s="49">
        <f t="shared" si="96"/>
        <v>0</v>
      </c>
      <c r="V943" s="913"/>
      <c r="W943" s="151">
        <f t="shared" si="98"/>
        <v>79.86</v>
      </c>
      <c r="X943" s="908"/>
    </row>
    <row r="944" spans="1:24" s="90" customFormat="1" x14ac:dyDescent="0.25">
      <c r="A944" s="871"/>
      <c r="B944" s="872"/>
      <c r="C944" s="97" t="s">
        <v>68</v>
      </c>
      <c r="D944" s="97"/>
      <c r="E944" s="97"/>
      <c r="F944" s="270" t="s">
        <v>37</v>
      </c>
      <c r="G944" s="270"/>
      <c r="H944" s="132">
        <v>80</v>
      </c>
      <c r="I944" s="270"/>
      <c r="J944" s="270"/>
      <c r="K944" s="155">
        <f t="shared" si="102"/>
        <v>80</v>
      </c>
      <c r="L944" s="270"/>
      <c r="M944" s="270">
        <v>320</v>
      </c>
      <c r="N944" s="270"/>
      <c r="O944" s="270"/>
      <c r="P944" s="153">
        <f t="shared" si="103"/>
        <v>320</v>
      </c>
      <c r="Q944" s="154">
        <f t="shared" si="104"/>
        <v>400</v>
      </c>
      <c r="R944" s="270">
        <v>9.6199999999999992</v>
      </c>
      <c r="S944" s="45">
        <f t="shared" si="95"/>
        <v>769.59999999999991</v>
      </c>
      <c r="T944" s="910"/>
      <c r="U944" s="49">
        <f t="shared" si="96"/>
        <v>3078.3999999999996</v>
      </c>
      <c r="V944" s="913"/>
      <c r="W944" s="151">
        <f t="shared" si="98"/>
        <v>3847.9999999999995</v>
      </c>
      <c r="X944" s="908"/>
    </row>
    <row r="945" spans="1:24" s="90" customFormat="1" x14ac:dyDescent="0.25">
      <c r="A945" s="871"/>
      <c r="B945" s="872"/>
      <c r="C945" s="100" t="s">
        <v>562</v>
      </c>
      <c r="D945" s="100"/>
      <c r="E945" s="100"/>
      <c r="F945" s="270" t="s">
        <v>37</v>
      </c>
      <c r="G945" s="270"/>
      <c r="H945" s="132">
        <v>15</v>
      </c>
      <c r="I945" s="105">
        <v>300</v>
      </c>
      <c r="J945" s="270">
        <v>7</v>
      </c>
      <c r="K945" s="155">
        <f t="shared" si="102"/>
        <v>322</v>
      </c>
      <c r="L945" s="270"/>
      <c r="M945" s="270">
        <v>60</v>
      </c>
      <c r="N945" s="270"/>
      <c r="O945" s="270"/>
      <c r="P945" s="153">
        <f t="shared" si="103"/>
        <v>60</v>
      </c>
      <c r="Q945" s="154">
        <f t="shared" si="104"/>
        <v>382</v>
      </c>
      <c r="R945" s="270">
        <v>1.351</v>
      </c>
      <c r="S945" s="45">
        <f t="shared" si="95"/>
        <v>435.02199999999999</v>
      </c>
      <c r="T945" s="910"/>
      <c r="U945" s="49">
        <f t="shared" si="96"/>
        <v>81.06</v>
      </c>
      <c r="V945" s="913"/>
      <c r="W945" s="151">
        <f t="shared" si="98"/>
        <v>516.08199999999999</v>
      </c>
      <c r="X945" s="908"/>
    </row>
    <row r="946" spans="1:24" s="90" customFormat="1" x14ac:dyDescent="0.25">
      <c r="A946" s="871"/>
      <c r="B946" s="872"/>
      <c r="C946" s="100" t="s">
        <v>563</v>
      </c>
      <c r="D946" s="100"/>
      <c r="E946" s="100"/>
      <c r="F946" s="270" t="s">
        <v>37</v>
      </c>
      <c r="G946" s="270"/>
      <c r="H946" s="132">
        <v>20</v>
      </c>
      <c r="I946" s="105">
        <v>500</v>
      </c>
      <c r="J946" s="270">
        <v>7</v>
      </c>
      <c r="K946" s="155">
        <f t="shared" si="102"/>
        <v>527</v>
      </c>
      <c r="L946" s="270"/>
      <c r="M946" s="270">
        <v>80</v>
      </c>
      <c r="N946" s="270"/>
      <c r="O946" s="270"/>
      <c r="P946" s="153">
        <f t="shared" si="103"/>
        <v>80</v>
      </c>
      <c r="Q946" s="154">
        <f t="shared" si="104"/>
        <v>607</v>
      </c>
      <c r="R946" s="270">
        <v>0.66800000000000004</v>
      </c>
      <c r="S946" s="45">
        <f t="shared" si="95"/>
        <v>352.036</v>
      </c>
      <c r="T946" s="910"/>
      <c r="U946" s="49">
        <f t="shared" si="96"/>
        <v>53.440000000000005</v>
      </c>
      <c r="V946" s="913"/>
      <c r="W946" s="151">
        <f t="shared" si="98"/>
        <v>405.476</v>
      </c>
      <c r="X946" s="908"/>
    </row>
    <row r="947" spans="1:24" s="90" customFormat="1" x14ac:dyDescent="0.25">
      <c r="A947" s="871"/>
      <c r="B947" s="872"/>
      <c r="C947" s="100" t="s">
        <v>618</v>
      </c>
      <c r="D947" s="100"/>
      <c r="E947" s="100"/>
      <c r="F947" s="270" t="s">
        <v>37</v>
      </c>
      <c r="G947" s="270">
        <v>20</v>
      </c>
      <c r="H947" s="132">
        <v>15</v>
      </c>
      <c r="I947" s="105"/>
      <c r="J947" s="270">
        <v>3</v>
      </c>
      <c r="K947" s="155">
        <f t="shared" si="102"/>
        <v>38</v>
      </c>
      <c r="L947" s="270"/>
      <c r="M947" s="270">
        <v>60</v>
      </c>
      <c r="N947" s="270"/>
      <c r="O947" s="270"/>
      <c r="P947" s="153">
        <f t="shared" si="103"/>
        <v>60</v>
      </c>
      <c r="Q947" s="154">
        <f t="shared" si="104"/>
        <v>98</v>
      </c>
      <c r="R947" s="270">
        <v>5.77</v>
      </c>
      <c r="S947" s="45">
        <f t="shared" si="95"/>
        <v>219.26</v>
      </c>
      <c r="T947" s="910"/>
      <c r="U947" s="49">
        <f t="shared" si="96"/>
        <v>346.2</v>
      </c>
      <c r="V947" s="913"/>
      <c r="W947" s="151">
        <f t="shared" si="98"/>
        <v>565.46</v>
      </c>
      <c r="X947" s="908"/>
    </row>
    <row r="948" spans="1:24" s="90" customFormat="1" x14ac:dyDescent="0.25">
      <c r="A948" s="871"/>
      <c r="B948" s="872"/>
      <c r="C948" s="101" t="s">
        <v>853</v>
      </c>
      <c r="D948" s="101"/>
      <c r="E948" s="101"/>
      <c r="F948" s="270" t="s">
        <v>112</v>
      </c>
      <c r="G948" s="270">
        <v>600</v>
      </c>
      <c r="H948" s="131"/>
      <c r="I948" s="105">
        <v>20</v>
      </c>
      <c r="J948" s="270">
        <v>100</v>
      </c>
      <c r="K948" s="322">
        <f>G948+H948+I948+J948</f>
        <v>720</v>
      </c>
      <c r="L948" s="270"/>
      <c r="M948" s="270"/>
      <c r="N948" s="270"/>
      <c r="O948" s="270"/>
      <c r="P948" s="153">
        <f t="shared" si="103"/>
        <v>0</v>
      </c>
      <c r="Q948" s="154">
        <f t="shared" si="104"/>
        <v>720</v>
      </c>
      <c r="R948" s="270">
        <v>0.08</v>
      </c>
      <c r="S948" s="45">
        <f t="shared" si="95"/>
        <v>57.6</v>
      </c>
      <c r="T948" s="910"/>
      <c r="U948" s="49">
        <f t="shared" si="96"/>
        <v>0</v>
      </c>
      <c r="V948" s="913"/>
      <c r="W948" s="151">
        <f t="shared" si="98"/>
        <v>57.6</v>
      </c>
      <c r="X948" s="908"/>
    </row>
    <row r="949" spans="1:24" s="90" customFormat="1" x14ac:dyDescent="0.25">
      <c r="A949" s="871"/>
      <c r="B949" s="872"/>
      <c r="C949" s="100" t="s">
        <v>573</v>
      </c>
      <c r="D949" s="100"/>
      <c r="E949" s="100"/>
      <c r="F949" s="270" t="s">
        <v>112</v>
      </c>
      <c r="G949" s="270">
        <v>120</v>
      </c>
      <c r="H949" s="131"/>
      <c r="I949" s="270"/>
      <c r="J949" s="270"/>
      <c r="K949" s="155">
        <f t="shared" si="102"/>
        <v>120</v>
      </c>
      <c r="L949" s="270"/>
      <c r="M949" s="270"/>
      <c r="N949" s="270"/>
      <c r="O949" s="270"/>
      <c r="P949" s="153">
        <f t="shared" si="103"/>
        <v>0</v>
      </c>
      <c r="Q949" s="154">
        <f t="shared" si="104"/>
        <v>120</v>
      </c>
      <c r="R949" s="270">
        <v>6.5</v>
      </c>
      <c r="S949" s="45">
        <f t="shared" si="95"/>
        <v>780</v>
      </c>
      <c r="T949" s="911"/>
      <c r="U949" s="49">
        <f t="shared" si="96"/>
        <v>0</v>
      </c>
      <c r="V949" s="914"/>
      <c r="W949" s="151">
        <f t="shared" si="98"/>
        <v>780</v>
      </c>
      <c r="X949" s="908"/>
    </row>
    <row r="950" spans="1:24" s="90" customFormat="1" x14ac:dyDescent="0.25">
      <c r="A950" s="871">
        <v>58</v>
      </c>
      <c r="B950" s="872" t="s">
        <v>1633</v>
      </c>
      <c r="C950" s="924" t="s">
        <v>2086</v>
      </c>
      <c r="D950" s="924"/>
      <c r="E950" s="924"/>
      <c r="F950" s="924"/>
      <c r="G950" s="924"/>
      <c r="H950" s="924"/>
      <c r="I950" s="924"/>
      <c r="J950" s="924"/>
      <c r="K950" s="924"/>
      <c r="L950" s="924"/>
      <c r="M950" s="924"/>
      <c r="N950" s="924"/>
      <c r="O950" s="924"/>
      <c r="P950" s="924"/>
      <c r="Q950" s="154"/>
      <c r="R950" s="270">
        <v>9250</v>
      </c>
      <c r="S950" s="45">
        <f t="shared" si="95"/>
        <v>0</v>
      </c>
      <c r="T950" s="909"/>
      <c r="U950" s="49">
        <f t="shared" si="96"/>
        <v>0</v>
      </c>
      <c r="V950" s="912"/>
      <c r="W950" s="151">
        <f t="shared" si="98"/>
        <v>0</v>
      </c>
      <c r="X950" s="908">
        <f>SUM(R950:R951)</f>
        <v>10250</v>
      </c>
    </row>
    <row r="951" spans="1:24" s="90" customFormat="1" ht="15.75" customHeight="1" x14ac:dyDescent="0.25">
      <c r="A951" s="871"/>
      <c r="B951" s="872"/>
      <c r="C951" s="924" t="s">
        <v>764</v>
      </c>
      <c r="D951" s="924"/>
      <c r="E951" s="924"/>
      <c r="F951" s="924"/>
      <c r="G951" s="924"/>
      <c r="H951" s="924"/>
      <c r="I951" s="924"/>
      <c r="J951" s="924"/>
      <c r="K951" s="924"/>
      <c r="L951" s="924"/>
      <c r="M951" s="924"/>
      <c r="N951" s="924"/>
      <c r="O951" s="924"/>
      <c r="P951" s="924"/>
      <c r="Q951" s="154"/>
      <c r="R951" s="270">
        <v>1000</v>
      </c>
      <c r="S951" s="45">
        <f t="shared" si="95"/>
        <v>0</v>
      </c>
      <c r="T951" s="911"/>
      <c r="U951" s="49">
        <f t="shared" si="96"/>
        <v>0</v>
      </c>
      <c r="V951" s="914"/>
      <c r="W951" s="151">
        <f t="shared" si="98"/>
        <v>0</v>
      </c>
      <c r="X951" s="908"/>
    </row>
    <row r="952" spans="1:24" s="90" customFormat="1" ht="15.75" customHeight="1" x14ac:dyDescent="0.25">
      <c r="A952" s="871">
        <v>59</v>
      </c>
      <c r="B952" s="872" t="s">
        <v>1634</v>
      </c>
      <c r="C952" s="93" t="s">
        <v>118</v>
      </c>
      <c r="D952" s="93"/>
      <c r="E952" s="93"/>
      <c r="F952" s="270" t="s">
        <v>37</v>
      </c>
      <c r="G952" s="103"/>
      <c r="H952" s="103"/>
      <c r="I952" s="103"/>
      <c r="J952" s="103"/>
      <c r="K952" s="103"/>
      <c r="L952" s="103"/>
      <c r="M952" s="103"/>
      <c r="N952" s="103"/>
      <c r="O952" s="103"/>
      <c r="P952" s="103"/>
      <c r="Q952" s="154"/>
      <c r="R952" s="873">
        <v>6000</v>
      </c>
      <c r="S952" s="45">
        <f t="shared" si="95"/>
        <v>0</v>
      </c>
      <c r="T952" s="909">
        <v>1200</v>
      </c>
      <c r="U952" s="49">
        <f t="shared" si="96"/>
        <v>0</v>
      </c>
      <c r="V952" s="912">
        <v>4800</v>
      </c>
      <c r="W952" s="151">
        <f t="shared" si="98"/>
        <v>0</v>
      </c>
      <c r="X952" s="908">
        <v>6000</v>
      </c>
    </row>
    <row r="953" spans="1:24" s="90" customFormat="1" ht="15.75" customHeight="1" x14ac:dyDescent="0.25">
      <c r="A953" s="871"/>
      <c r="B953" s="872"/>
      <c r="C953" s="93" t="s">
        <v>119</v>
      </c>
      <c r="D953" s="93"/>
      <c r="E953" s="93"/>
      <c r="F953" s="270" t="s">
        <v>37</v>
      </c>
      <c r="G953" s="103"/>
      <c r="H953" s="103"/>
      <c r="I953" s="103"/>
      <c r="J953" s="103"/>
      <c r="K953" s="103"/>
      <c r="L953" s="103"/>
      <c r="M953" s="103"/>
      <c r="N953" s="103"/>
      <c r="O953" s="103"/>
      <c r="P953" s="103"/>
      <c r="Q953" s="154"/>
      <c r="R953" s="873"/>
      <c r="S953" s="45">
        <f t="shared" si="95"/>
        <v>0</v>
      </c>
      <c r="T953" s="910"/>
      <c r="U953" s="49">
        <f t="shared" si="96"/>
        <v>0</v>
      </c>
      <c r="V953" s="913"/>
      <c r="W953" s="151">
        <f t="shared" si="98"/>
        <v>0</v>
      </c>
      <c r="X953" s="908"/>
    </row>
    <row r="954" spans="1:24" s="90" customFormat="1" ht="15.75" customHeight="1" x14ac:dyDescent="0.25">
      <c r="A954" s="871"/>
      <c r="B954" s="872"/>
      <c r="C954" s="97" t="s">
        <v>120</v>
      </c>
      <c r="D954" s="97"/>
      <c r="E954" s="97"/>
      <c r="F954" s="270" t="s">
        <v>37</v>
      </c>
      <c r="G954" s="103"/>
      <c r="H954" s="103"/>
      <c r="I954" s="103"/>
      <c r="J954" s="103"/>
      <c r="K954" s="103"/>
      <c r="L954" s="103"/>
      <c r="M954" s="103"/>
      <c r="N954" s="103"/>
      <c r="O954" s="103"/>
      <c r="P954" s="103"/>
      <c r="Q954" s="154"/>
      <c r="R954" s="873"/>
      <c r="S954" s="45">
        <f t="shared" si="95"/>
        <v>0</v>
      </c>
      <c r="T954" s="910"/>
      <c r="U954" s="49">
        <f t="shared" si="96"/>
        <v>0</v>
      </c>
      <c r="V954" s="913"/>
      <c r="W954" s="151">
        <f t="shared" si="98"/>
        <v>0</v>
      </c>
      <c r="X954" s="908"/>
    </row>
    <row r="955" spans="1:24" s="90" customFormat="1" ht="15.75" customHeight="1" x14ac:dyDescent="0.25">
      <c r="A955" s="871"/>
      <c r="B955" s="872"/>
      <c r="C955" s="97" t="s">
        <v>121</v>
      </c>
      <c r="D955" s="97"/>
      <c r="E955" s="97"/>
      <c r="F955" s="270" t="s">
        <v>37</v>
      </c>
      <c r="G955" s="103"/>
      <c r="H955" s="103"/>
      <c r="I955" s="103"/>
      <c r="J955" s="103"/>
      <c r="K955" s="103"/>
      <c r="L955" s="103"/>
      <c r="M955" s="103"/>
      <c r="N955" s="103"/>
      <c r="O955" s="103"/>
      <c r="P955" s="103"/>
      <c r="Q955" s="154"/>
      <c r="R955" s="873"/>
      <c r="S955" s="45">
        <f t="shared" si="95"/>
        <v>0</v>
      </c>
      <c r="T955" s="910"/>
      <c r="U955" s="49">
        <f t="shared" si="96"/>
        <v>0</v>
      </c>
      <c r="V955" s="913"/>
      <c r="W955" s="151">
        <f t="shared" si="98"/>
        <v>0</v>
      </c>
      <c r="X955" s="908"/>
    </row>
    <row r="956" spans="1:24" s="90" customFormat="1" ht="15.75" customHeight="1" x14ac:dyDescent="0.25">
      <c r="A956" s="871"/>
      <c r="B956" s="872"/>
      <c r="C956" s="97" t="s">
        <v>122</v>
      </c>
      <c r="D956" s="97"/>
      <c r="E956" s="97"/>
      <c r="F956" s="270" t="s">
        <v>112</v>
      </c>
      <c r="G956" s="103"/>
      <c r="H956" s="103"/>
      <c r="I956" s="103"/>
      <c r="J956" s="103"/>
      <c r="K956" s="103"/>
      <c r="L956" s="103"/>
      <c r="M956" s="103"/>
      <c r="N956" s="103"/>
      <c r="O956" s="103"/>
      <c r="P956" s="103"/>
      <c r="Q956" s="154"/>
      <c r="R956" s="873"/>
      <c r="S956" s="45">
        <f t="shared" si="95"/>
        <v>0</v>
      </c>
      <c r="T956" s="910"/>
      <c r="U956" s="49">
        <f t="shared" si="96"/>
        <v>0</v>
      </c>
      <c r="V956" s="913"/>
      <c r="W956" s="151">
        <f t="shared" si="98"/>
        <v>0</v>
      </c>
      <c r="X956" s="908"/>
    </row>
    <row r="957" spans="1:24" s="90" customFormat="1" ht="15.75" customHeight="1" x14ac:dyDescent="0.25">
      <c r="A957" s="871"/>
      <c r="B957" s="872"/>
      <c r="C957" s="97" t="s">
        <v>123</v>
      </c>
      <c r="D957" s="97"/>
      <c r="E957" s="97"/>
      <c r="F957" s="270" t="s">
        <v>1638</v>
      </c>
      <c r="G957" s="103"/>
      <c r="H957" s="103"/>
      <c r="I957" s="103"/>
      <c r="J957" s="103"/>
      <c r="K957" s="103"/>
      <c r="L957" s="103"/>
      <c r="M957" s="103"/>
      <c r="N957" s="103"/>
      <c r="O957" s="103"/>
      <c r="P957" s="103"/>
      <c r="Q957" s="154"/>
      <c r="R957" s="873"/>
      <c r="S957" s="45">
        <f t="shared" si="95"/>
        <v>0</v>
      </c>
      <c r="T957" s="910"/>
      <c r="U957" s="49">
        <f t="shared" si="96"/>
        <v>0</v>
      </c>
      <c r="V957" s="913"/>
      <c r="W957" s="151">
        <f t="shared" si="98"/>
        <v>0</v>
      </c>
      <c r="X957" s="908"/>
    </row>
    <row r="958" spans="1:24" s="90" customFormat="1" ht="15.75" customHeight="1" x14ac:dyDescent="0.25">
      <c r="A958" s="871"/>
      <c r="B958" s="872"/>
      <c r="C958" s="97" t="s">
        <v>124</v>
      </c>
      <c r="D958" s="97"/>
      <c r="E958" s="97"/>
      <c r="F958" s="270" t="s">
        <v>34</v>
      </c>
      <c r="G958" s="103"/>
      <c r="H958" s="103"/>
      <c r="I958" s="103"/>
      <c r="J958" s="103"/>
      <c r="K958" s="103"/>
      <c r="L958" s="103"/>
      <c r="M958" s="103"/>
      <c r="N958" s="103"/>
      <c r="O958" s="103"/>
      <c r="P958" s="103"/>
      <c r="Q958" s="154"/>
      <c r="R958" s="873"/>
      <c r="S958" s="45">
        <f t="shared" si="95"/>
        <v>0</v>
      </c>
      <c r="T958" s="910"/>
      <c r="U958" s="49">
        <f t="shared" si="96"/>
        <v>0</v>
      </c>
      <c r="V958" s="913"/>
      <c r="W958" s="151">
        <f t="shared" si="98"/>
        <v>0</v>
      </c>
      <c r="X958" s="908"/>
    </row>
    <row r="959" spans="1:24" s="90" customFormat="1" ht="15.75" customHeight="1" x14ac:dyDescent="0.25">
      <c r="A959" s="871"/>
      <c r="B959" s="872"/>
      <c r="C959" s="97" t="s">
        <v>125</v>
      </c>
      <c r="D959" s="97"/>
      <c r="E959" s="97"/>
      <c r="F959" s="270" t="s">
        <v>34</v>
      </c>
      <c r="G959" s="103"/>
      <c r="H959" s="103"/>
      <c r="I959" s="103"/>
      <c r="J959" s="103"/>
      <c r="K959" s="103"/>
      <c r="L959" s="103"/>
      <c r="M959" s="103"/>
      <c r="N959" s="103"/>
      <c r="O959" s="103"/>
      <c r="P959" s="103"/>
      <c r="Q959" s="154"/>
      <c r="R959" s="873"/>
      <c r="S959" s="45">
        <f t="shared" si="95"/>
        <v>0</v>
      </c>
      <c r="T959" s="910"/>
      <c r="U959" s="49">
        <f t="shared" si="96"/>
        <v>0</v>
      </c>
      <c r="V959" s="913"/>
      <c r="W959" s="151">
        <f t="shared" si="98"/>
        <v>0</v>
      </c>
      <c r="X959" s="908"/>
    </row>
    <row r="960" spans="1:24" s="90" customFormat="1" ht="15.75" customHeight="1" x14ac:dyDescent="0.25">
      <c r="A960" s="871"/>
      <c r="B960" s="872"/>
      <c r="C960" s="97" t="s">
        <v>126</v>
      </c>
      <c r="D960" s="97"/>
      <c r="E960" s="97"/>
      <c r="F960" s="270" t="s">
        <v>37</v>
      </c>
      <c r="G960" s="103"/>
      <c r="H960" s="103"/>
      <c r="I960" s="103"/>
      <c r="J960" s="103"/>
      <c r="K960" s="103"/>
      <c r="L960" s="103"/>
      <c r="M960" s="103"/>
      <c r="N960" s="103"/>
      <c r="O960" s="103"/>
      <c r="P960" s="103"/>
      <c r="Q960" s="154"/>
      <c r="R960" s="873"/>
      <c r="S960" s="45">
        <f t="shared" si="95"/>
        <v>0</v>
      </c>
      <c r="T960" s="910"/>
      <c r="U960" s="49">
        <f t="shared" si="96"/>
        <v>0</v>
      </c>
      <c r="V960" s="913"/>
      <c r="W960" s="151">
        <f t="shared" si="98"/>
        <v>0</v>
      </c>
      <c r="X960" s="908"/>
    </row>
    <row r="961" spans="1:24" s="90" customFormat="1" ht="15.75" customHeight="1" x14ac:dyDescent="0.25">
      <c r="A961" s="871"/>
      <c r="B961" s="872"/>
      <c r="C961" s="97" t="s">
        <v>127</v>
      </c>
      <c r="D961" s="97"/>
      <c r="E961" s="97"/>
      <c r="F961" s="270" t="s">
        <v>37</v>
      </c>
      <c r="G961" s="103"/>
      <c r="H961" s="103"/>
      <c r="I961" s="103"/>
      <c r="J961" s="103"/>
      <c r="K961" s="103"/>
      <c r="L961" s="103"/>
      <c r="M961" s="103"/>
      <c r="N961" s="103"/>
      <c r="O961" s="103"/>
      <c r="P961" s="103"/>
      <c r="Q961" s="154"/>
      <c r="R961" s="873"/>
      <c r="S961" s="45">
        <f t="shared" si="95"/>
        <v>0</v>
      </c>
      <c r="T961" s="910"/>
      <c r="U961" s="49">
        <f t="shared" si="96"/>
        <v>0</v>
      </c>
      <c r="V961" s="913"/>
      <c r="W961" s="151">
        <f t="shared" si="98"/>
        <v>0</v>
      </c>
      <c r="X961" s="908"/>
    </row>
    <row r="962" spans="1:24" s="90" customFormat="1" ht="15.75" customHeight="1" x14ac:dyDescent="0.25">
      <c r="A962" s="871"/>
      <c r="B962" s="872"/>
      <c r="C962" s="97" t="s">
        <v>128</v>
      </c>
      <c r="D962" s="97"/>
      <c r="E962" s="97"/>
      <c r="F962" s="270" t="s">
        <v>37</v>
      </c>
      <c r="G962" s="103"/>
      <c r="H962" s="103"/>
      <c r="I962" s="103"/>
      <c r="J962" s="103"/>
      <c r="K962" s="103"/>
      <c r="L962" s="103"/>
      <c r="M962" s="103"/>
      <c r="N962" s="103"/>
      <c r="O962" s="103"/>
      <c r="P962" s="103"/>
      <c r="Q962" s="154"/>
      <c r="R962" s="873"/>
      <c r="S962" s="45">
        <f t="shared" si="95"/>
        <v>0</v>
      </c>
      <c r="T962" s="910"/>
      <c r="U962" s="49">
        <f t="shared" si="96"/>
        <v>0</v>
      </c>
      <c r="V962" s="913"/>
      <c r="W962" s="151">
        <f t="shared" si="98"/>
        <v>0</v>
      </c>
      <c r="X962" s="908"/>
    </row>
    <row r="963" spans="1:24" s="90" customFormat="1" ht="15.75" customHeight="1" x14ac:dyDescent="0.25">
      <c r="A963" s="871"/>
      <c r="B963" s="872"/>
      <c r="C963" s="97" t="s">
        <v>129</v>
      </c>
      <c r="D963" s="97"/>
      <c r="E963" s="97"/>
      <c r="F963" s="270" t="s">
        <v>37</v>
      </c>
      <c r="G963" s="103"/>
      <c r="H963" s="103"/>
      <c r="I963" s="103"/>
      <c r="J963" s="103"/>
      <c r="K963" s="103"/>
      <c r="L963" s="103"/>
      <c r="M963" s="103"/>
      <c r="N963" s="103"/>
      <c r="O963" s="103"/>
      <c r="P963" s="103"/>
      <c r="Q963" s="154"/>
      <c r="R963" s="873"/>
      <c r="S963" s="45">
        <f t="shared" si="95"/>
        <v>0</v>
      </c>
      <c r="T963" s="910"/>
      <c r="U963" s="49">
        <f t="shared" si="96"/>
        <v>0</v>
      </c>
      <c r="V963" s="913"/>
      <c r="W963" s="151">
        <f t="shared" si="98"/>
        <v>0</v>
      </c>
      <c r="X963" s="908"/>
    </row>
    <row r="964" spans="1:24" s="90" customFormat="1" ht="15.75" customHeight="1" x14ac:dyDescent="0.25">
      <c r="A964" s="871"/>
      <c r="B964" s="872"/>
      <c r="C964" s="97" t="s">
        <v>130</v>
      </c>
      <c r="D964" s="97"/>
      <c r="E964" s="97"/>
      <c r="F964" s="270" t="s">
        <v>37</v>
      </c>
      <c r="G964" s="103"/>
      <c r="H964" s="103"/>
      <c r="I964" s="103"/>
      <c r="J964" s="103"/>
      <c r="K964" s="103"/>
      <c r="L964" s="103"/>
      <c r="M964" s="103"/>
      <c r="N964" s="103"/>
      <c r="O964" s="103"/>
      <c r="P964" s="103"/>
      <c r="Q964" s="154"/>
      <c r="R964" s="873"/>
      <c r="S964" s="45">
        <f t="shared" si="95"/>
        <v>0</v>
      </c>
      <c r="T964" s="910"/>
      <c r="U964" s="49">
        <f t="shared" si="96"/>
        <v>0</v>
      </c>
      <c r="V964" s="913"/>
      <c r="W964" s="151">
        <f t="shared" si="98"/>
        <v>0</v>
      </c>
      <c r="X964" s="908"/>
    </row>
    <row r="965" spans="1:24" s="90" customFormat="1" ht="15.75" customHeight="1" x14ac:dyDescent="0.25">
      <c r="A965" s="871"/>
      <c r="B965" s="872"/>
      <c r="C965" s="93" t="s">
        <v>131</v>
      </c>
      <c r="D965" s="93"/>
      <c r="E965" s="93"/>
      <c r="F965" s="270" t="s">
        <v>37</v>
      </c>
      <c r="G965" s="103"/>
      <c r="H965" s="103"/>
      <c r="I965" s="103"/>
      <c r="J965" s="103"/>
      <c r="K965" s="103"/>
      <c r="L965" s="103"/>
      <c r="M965" s="103"/>
      <c r="N965" s="103"/>
      <c r="O965" s="103"/>
      <c r="P965" s="103"/>
      <c r="Q965" s="154"/>
      <c r="R965" s="873"/>
      <c r="S965" s="45">
        <f t="shared" si="95"/>
        <v>0</v>
      </c>
      <c r="T965" s="910"/>
      <c r="U965" s="49">
        <f t="shared" si="96"/>
        <v>0</v>
      </c>
      <c r="V965" s="913"/>
      <c r="W965" s="151">
        <f t="shared" si="98"/>
        <v>0</v>
      </c>
      <c r="X965" s="908"/>
    </row>
    <row r="966" spans="1:24" s="90" customFormat="1" ht="15.75" customHeight="1" x14ac:dyDescent="0.25">
      <c r="A966" s="871"/>
      <c r="B966" s="872"/>
      <c r="C966" s="93" t="s">
        <v>132</v>
      </c>
      <c r="D966" s="93"/>
      <c r="E966" s="93"/>
      <c r="F966" s="270" t="s">
        <v>37</v>
      </c>
      <c r="G966" s="103"/>
      <c r="H966" s="103"/>
      <c r="I966" s="103"/>
      <c r="J966" s="103"/>
      <c r="K966" s="103"/>
      <c r="L966" s="103"/>
      <c r="M966" s="103"/>
      <c r="N966" s="103"/>
      <c r="O966" s="103"/>
      <c r="P966" s="103"/>
      <c r="Q966" s="154"/>
      <c r="R966" s="873"/>
      <c r="S966" s="45">
        <f t="shared" si="95"/>
        <v>0</v>
      </c>
      <c r="T966" s="910"/>
      <c r="U966" s="49">
        <f t="shared" si="96"/>
        <v>0</v>
      </c>
      <c r="V966" s="913"/>
      <c r="W966" s="151">
        <f t="shared" si="98"/>
        <v>0</v>
      </c>
      <c r="X966" s="908"/>
    </row>
    <row r="967" spans="1:24" s="90" customFormat="1" ht="15.75" customHeight="1" x14ac:dyDescent="0.25">
      <c r="A967" s="871"/>
      <c r="B967" s="872"/>
      <c r="C967" s="93" t="s">
        <v>213</v>
      </c>
      <c r="D967" s="93"/>
      <c r="E967" s="93"/>
      <c r="F967" s="270" t="s">
        <v>37</v>
      </c>
      <c r="G967" s="103"/>
      <c r="H967" s="103"/>
      <c r="I967" s="103"/>
      <c r="J967" s="103"/>
      <c r="K967" s="103"/>
      <c r="L967" s="103"/>
      <c r="M967" s="103"/>
      <c r="N967" s="103"/>
      <c r="O967" s="103"/>
      <c r="P967" s="103"/>
      <c r="Q967" s="154"/>
      <c r="R967" s="873"/>
      <c r="S967" s="45">
        <f t="shared" si="95"/>
        <v>0</v>
      </c>
      <c r="T967" s="911"/>
      <c r="U967" s="49">
        <f t="shared" si="96"/>
        <v>0</v>
      </c>
      <c r="V967" s="914"/>
      <c r="W967" s="151">
        <f t="shared" si="98"/>
        <v>0</v>
      </c>
      <c r="X967" s="908"/>
    </row>
    <row r="968" spans="1:24" s="90" customFormat="1" x14ac:dyDescent="0.25">
      <c r="A968" s="871">
        <v>60</v>
      </c>
      <c r="B968" s="872" t="s">
        <v>27</v>
      </c>
      <c r="C968" s="102" t="s">
        <v>791</v>
      </c>
      <c r="D968" s="102"/>
      <c r="E968" s="102"/>
      <c r="F968" s="270" t="s">
        <v>37</v>
      </c>
      <c r="G968" s="270"/>
      <c r="H968" s="270"/>
      <c r="I968" s="270">
        <v>15</v>
      </c>
      <c r="J968" s="270"/>
      <c r="K968" s="155">
        <f>SUM(G968:J968)</f>
        <v>15</v>
      </c>
      <c r="L968" s="270"/>
      <c r="M968" s="270"/>
      <c r="N968" s="270"/>
      <c r="O968" s="270"/>
      <c r="P968" s="153">
        <f>SUM(L968:O968)</f>
        <v>0</v>
      </c>
      <c r="Q968" s="154">
        <f>K968+P968</f>
        <v>15</v>
      </c>
      <c r="R968" s="270">
        <v>0.19</v>
      </c>
      <c r="S968" s="45">
        <f t="shared" si="95"/>
        <v>2.85</v>
      </c>
      <c r="T968" s="909">
        <f>SUM(S968:S1059)</f>
        <v>2921.8699999999994</v>
      </c>
      <c r="U968" s="49">
        <f t="shared" si="96"/>
        <v>0</v>
      </c>
      <c r="V968" s="912">
        <f>SUM(U968:U1059)</f>
        <v>6965.72</v>
      </c>
      <c r="W968" s="151">
        <f t="shared" si="98"/>
        <v>2.85</v>
      </c>
      <c r="X968" s="908">
        <f>SUM(W968:W1059)</f>
        <v>9887.59</v>
      </c>
    </row>
    <row r="969" spans="1:24" s="90" customFormat="1" x14ac:dyDescent="0.25">
      <c r="A969" s="871"/>
      <c r="B969" s="872"/>
      <c r="C969" s="102" t="s">
        <v>792</v>
      </c>
      <c r="D969" s="102"/>
      <c r="E969" s="102"/>
      <c r="F969" s="270" t="s">
        <v>37</v>
      </c>
      <c r="G969" s="270"/>
      <c r="H969" s="270"/>
      <c r="I969" s="270">
        <v>10</v>
      </c>
      <c r="J969" s="270"/>
      <c r="K969" s="155">
        <f t="shared" ref="K969:K1104" si="105">SUM(G969:J969)</f>
        <v>10</v>
      </c>
      <c r="L969" s="270"/>
      <c r="M969" s="270"/>
      <c r="N969" s="270"/>
      <c r="O969" s="270"/>
      <c r="P969" s="153">
        <f t="shared" ref="P969:P1073" si="106">SUM(L969:O969)</f>
        <v>0</v>
      </c>
      <c r="Q969" s="154">
        <f t="shared" ref="Q969:Q1073" si="107">K969+P969</f>
        <v>10</v>
      </c>
      <c r="R969" s="270">
        <v>0.24</v>
      </c>
      <c r="S969" s="45">
        <f t="shared" ref="S969:S1032" si="108">R969*K969</f>
        <v>2.4</v>
      </c>
      <c r="T969" s="910"/>
      <c r="U969" s="49">
        <f t="shared" ref="U969:U1036" si="109">R969*P969</f>
        <v>0</v>
      </c>
      <c r="V969" s="913"/>
      <c r="W969" s="151">
        <f t="shared" si="98"/>
        <v>2.4</v>
      </c>
      <c r="X969" s="908"/>
    </row>
    <row r="970" spans="1:24" s="90" customFormat="1" x14ac:dyDescent="0.25">
      <c r="A970" s="871"/>
      <c r="B970" s="872"/>
      <c r="C970" s="102" t="s">
        <v>793</v>
      </c>
      <c r="D970" s="102"/>
      <c r="E970" s="102"/>
      <c r="F970" s="270" t="s">
        <v>37</v>
      </c>
      <c r="G970" s="270"/>
      <c r="H970" s="270"/>
      <c r="I970" s="270">
        <v>10</v>
      </c>
      <c r="J970" s="270"/>
      <c r="K970" s="155">
        <f t="shared" si="105"/>
        <v>10</v>
      </c>
      <c r="L970" s="270"/>
      <c r="M970" s="270"/>
      <c r="N970" s="270"/>
      <c r="O970" s="270"/>
      <c r="P970" s="153">
        <f t="shared" si="106"/>
        <v>0</v>
      </c>
      <c r="Q970" s="154">
        <f t="shared" si="107"/>
        <v>10</v>
      </c>
      <c r="R970" s="270">
        <v>0.27</v>
      </c>
      <c r="S970" s="45">
        <f t="shared" si="108"/>
        <v>2.7</v>
      </c>
      <c r="T970" s="910"/>
      <c r="U970" s="49">
        <f t="shared" si="109"/>
        <v>0</v>
      </c>
      <c r="V970" s="913"/>
      <c r="W970" s="151">
        <f t="shared" si="98"/>
        <v>2.7</v>
      </c>
      <c r="X970" s="908"/>
    </row>
    <row r="971" spans="1:24" s="90" customFormat="1" x14ac:dyDescent="0.25">
      <c r="A971" s="871"/>
      <c r="B971" s="872"/>
      <c r="C971" s="102" t="s">
        <v>794</v>
      </c>
      <c r="D971" s="102"/>
      <c r="E971" s="102"/>
      <c r="F971" s="270" t="s">
        <v>37</v>
      </c>
      <c r="G971" s="270"/>
      <c r="H971" s="270"/>
      <c r="I971" s="270">
        <v>3</v>
      </c>
      <c r="J971" s="270"/>
      <c r="K971" s="155">
        <f t="shared" si="105"/>
        <v>3</v>
      </c>
      <c r="L971" s="270"/>
      <c r="M971" s="270"/>
      <c r="N971" s="270"/>
      <c r="O971" s="270"/>
      <c r="P971" s="153">
        <f t="shared" si="106"/>
        <v>0</v>
      </c>
      <c r="Q971" s="154">
        <f t="shared" si="107"/>
        <v>3</v>
      </c>
      <c r="R971" s="270">
        <v>11.97</v>
      </c>
      <c r="S971" s="45">
        <f t="shared" si="108"/>
        <v>35.910000000000004</v>
      </c>
      <c r="T971" s="910"/>
      <c r="U971" s="49">
        <f t="shared" si="109"/>
        <v>0</v>
      </c>
      <c r="V971" s="913"/>
      <c r="W971" s="151">
        <f t="shared" si="98"/>
        <v>35.910000000000004</v>
      </c>
      <c r="X971" s="908"/>
    </row>
    <row r="972" spans="1:24" s="90" customFormat="1" x14ac:dyDescent="0.25">
      <c r="A972" s="871"/>
      <c r="B972" s="872"/>
      <c r="C972" s="102" t="s">
        <v>795</v>
      </c>
      <c r="D972" s="102"/>
      <c r="E972" s="102"/>
      <c r="F972" s="270" t="s">
        <v>37</v>
      </c>
      <c r="G972" s="270"/>
      <c r="H972" s="270"/>
      <c r="I972" s="270">
        <v>20</v>
      </c>
      <c r="J972" s="270"/>
      <c r="K972" s="155">
        <f t="shared" si="105"/>
        <v>20</v>
      </c>
      <c r="L972" s="270"/>
      <c r="M972" s="270"/>
      <c r="N972" s="270"/>
      <c r="O972" s="270"/>
      <c r="P972" s="153">
        <f t="shared" si="106"/>
        <v>0</v>
      </c>
      <c r="Q972" s="154">
        <f t="shared" si="107"/>
        <v>20</v>
      </c>
      <c r="R972" s="270">
        <v>1.2524999999999999</v>
      </c>
      <c r="S972" s="45">
        <f t="shared" si="108"/>
        <v>25.049999999999997</v>
      </c>
      <c r="T972" s="910"/>
      <c r="U972" s="49">
        <f t="shared" si="109"/>
        <v>0</v>
      </c>
      <c r="V972" s="913"/>
      <c r="W972" s="151">
        <f t="shared" si="98"/>
        <v>25.049999999999997</v>
      </c>
      <c r="X972" s="908"/>
    </row>
    <row r="973" spans="1:24" s="90" customFormat="1" x14ac:dyDescent="0.25">
      <c r="A973" s="871"/>
      <c r="B973" s="872"/>
      <c r="C973" s="102" t="s">
        <v>796</v>
      </c>
      <c r="D973" s="102"/>
      <c r="E973" s="102"/>
      <c r="F973" s="270" t="s">
        <v>37</v>
      </c>
      <c r="G973" s="270"/>
      <c r="H973" s="270"/>
      <c r="I973" s="270">
        <v>2</v>
      </c>
      <c r="J973" s="270"/>
      <c r="K973" s="155">
        <f t="shared" si="105"/>
        <v>2</v>
      </c>
      <c r="L973" s="270"/>
      <c r="M973" s="270"/>
      <c r="N973" s="270"/>
      <c r="O973" s="270"/>
      <c r="P973" s="153">
        <f t="shared" si="106"/>
        <v>0</v>
      </c>
      <c r="Q973" s="154">
        <f t="shared" si="107"/>
        <v>2</v>
      </c>
      <c r="R973" s="270">
        <v>78.44</v>
      </c>
      <c r="S973" s="45">
        <f t="shared" si="108"/>
        <v>156.88</v>
      </c>
      <c r="T973" s="910"/>
      <c r="U973" s="49">
        <f t="shared" si="109"/>
        <v>0</v>
      </c>
      <c r="V973" s="913"/>
      <c r="W973" s="151">
        <f t="shared" si="98"/>
        <v>156.88</v>
      </c>
      <c r="X973" s="908"/>
    </row>
    <row r="974" spans="1:24" s="90" customFormat="1" x14ac:dyDescent="0.25">
      <c r="A974" s="871"/>
      <c r="B974" s="872"/>
      <c r="C974" s="102" t="s">
        <v>797</v>
      </c>
      <c r="D974" s="102"/>
      <c r="E974" s="102"/>
      <c r="F974" s="270" t="s">
        <v>37</v>
      </c>
      <c r="G974" s="270"/>
      <c r="H974" s="270"/>
      <c r="I974" s="270">
        <v>3</v>
      </c>
      <c r="J974" s="270"/>
      <c r="K974" s="155">
        <f t="shared" si="105"/>
        <v>3</v>
      </c>
      <c r="L974" s="270"/>
      <c r="M974" s="270"/>
      <c r="N974" s="270"/>
      <c r="O974" s="270"/>
      <c r="P974" s="153">
        <f t="shared" si="106"/>
        <v>0</v>
      </c>
      <c r="Q974" s="154">
        <f t="shared" si="107"/>
        <v>3</v>
      </c>
      <c r="R974" s="270">
        <v>5.84</v>
      </c>
      <c r="S974" s="45">
        <f t="shared" si="108"/>
        <v>17.52</v>
      </c>
      <c r="T974" s="910"/>
      <c r="U974" s="49">
        <f t="shared" si="109"/>
        <v>0</v>
      </c>
      <c r="V974" s="913"/>
      <c r="W974" s="151">
        <f t="shared" si="98"/>
        <v>17.52</v>
      </c>
      <c r="X974" s="908"/>
    </row>
    <row r="975" spans="1:24" s="90" customFormat="1" x14ac:dyDescent="0.25">
      <c r="A975" s="871"/>
      <c r="B975" s="872"/>
      <c r="C975" s="102" t="s">
        <v>798</v>
      </c>
      <c r="D975" s="102"/>
      <c r="E975" s="102"/>
      <c r="F975" s="270" t="s">
        <v>37</v>
      </c>
      <c r="G975" s="270"/>
      <c r="H975" s="270"/>
      <c r="I975" s="270">
        <v>20</v>
      </c>
      <c r="J975" s="270"/>
      <c r="K975" s="155">
        <f t="shared" si="105"/>
        <v>20</v>
      </c>
      <c r="L975" s="270"/>
      <c r="M975" s="270"/>
      <c r="N975" s="270"/>
      <c r="O975" s="270"/>
      <c r="P975" s="153">
        <f t="shared" si="106"/>
        <v>0</v>
      </c>
      <c r="Q975" s="154">
        <f t="shared" si="107"/>
        <v>20</v>
      </c>
      <c r="R975" s="270">
        <v>0.48</v>
      </c>
      <c r="S975" s="45">
        <f t="shared" si="108"/>
        <v>9.6</v>
      </c>
      <c r="T975" s="910"/>
      <c r="U975" s="49">
        <f t="shared" si="109"/>
        <v>0</v>
      </c>
      <c r="V975" s="913"/>
      <c r="W975" s="151">
        <f t="shared" si="98"/>
        <v>9.6</v>
      </c>
      <c r="X975" s="908"/>
    </row>
    <row r="976" spans="1:24" s="90" customFormat="1" x14ac:dyDescent="0.25">
      <c r="A976" s="871"/>
      <c r="B976" s="872"/>
      <c r="C976" s="102" t="s">
        <v>799</v>
      </c>
      <c r="D976" s="102"/>
      <c r="E976" s="102"/>
      <c r="F976" s="270" t="s">
        <v>37</v>
      </c>
      <c r="G976" s="270"/>
      <c r="H976" s="270"/>
      <c r="I976" s="270">
        <v>20</v>
      </c>
      <c r="J976" s="270"/>
      <c r="K976" s="155">
        <f t="shared" si="105"/>
        <v>20</v>
      </c>
      <c r="L976" s="270"/>
      <c r="M976" s="270"/>
      <c r="N976" s="270"/>
      <c r="O976" s="270"/>
      <c r="P976" s="153">
        <f t="shared" si="106"/>
        <v>0</v>
      </c>
      <c r="Q976" s="154">
        <f t="shared" si="107"/>
        <v>20</v>
      </c>
      <c r="R976" s="270">
        <v>0.95</v>
      </c>
      <c r="S976" s="45">
        <f t="shared" si="108"/>
        <v>19</v>
      </c>
      <c r="T976" s="910"/>
      <c r="U976" s="49">
        <f t="shared" si="109"/>
        <v>0</v>
      </c>
      <c r="V976" s="913"/>
      <c r="W976" s="151">
        <f t="shared" si="98"/>
        <v>19</v>
      </c>
      <c r="X976" s="908"/>
    </row>
    <row r="977" spans="1:24" s="90" customFormat="1" x14ac:dyDescent="0.25">
      <c r="A977" s="871"/>
      <c r="B977" s="872"/>
      <c r="C977" s="102" t="s">
        <v>800</v>
      </c>
      <c r="D977" s="102"/>
      <c r="E977" s="102"/>
      <c r="F977" s="270" t="s">
        <v>37</v>
      </c>
      <c r="G977" s="270"/>
      <c r="H977" s="270"/>
      <c r="I977" s="270">
        <v>10</v>
      </c>
      <c r="J977" s="270"/>
      <c r="K977" s="155">
        <f t="shared" si="105"/>
        <v>10</v>
      </c>
      <c r="L977" s="270"/>
      <c r="M977" s="270"/>
      <c r="N977" s="270"/>
      <c r="O977" s="270"/>
      <c r="P977" s="153">
        <f t="shared" si="106"/>
        <v>0</v>
      </c>
      <c r="Q977" s="154">
        <f t="shared" si="107"/>
        <v>10</v>
      </c>
      <c r="R977" s="270">
        <v>2.89</v>
      </c>
      <c r="S977" s="45">
        <f t="shared" si="108"/>
        <v>28.900000000000002</v>
      </c>
      <c r="T977" s="910"/>
      <c r="U977" s="49">
        <f t="shared" si="109"/>
        <v>0</v>
      </c>
      <c r="V977" s="913"/>
      <c r="W977" s="151">
        <f t="shared" si="98"/>
        <v>28.900000000000002</v>
      </c>
      <c r="X977" s="908"/>
    </row>
    <row r="978" spans="1:24" s="90" customFormat="1" x14ac:dyDescent="0.25">
      <c r="A978" s="871"/>
      <c r="B978" s="872"/>
      <c r="C978" s="102" t="s">
        <v>801</v>
      </c>
      <c r="D978" s="102"/>
      <c r="E978" s="102"/>
      <c r="F978" s="270" t="s">
        <v>37</v>
      </c>
      <c r="G978" s="270"/>
      <c r="H978" s="270"/>
      <c r="I978" s="270">
        <v>5</v>
      </c>
      <c r="J978" s="270"/>
      <c r="K978" s="155">
        <f t="shared" si="105"/>
        <v>5</v>
      </c>
      <c r="L978" s="270"/>
      <c r="M978" s="270"/>
      <c r="N978" s="270"/>
      <c r="O978" s="270"/>
      <c r="P978" s="153">
        <f t="shared" si="106"/>
        <v>0</v>
      </c>
      <c r="Q978" s="154">
        <f t="shared" si="107"/>
        <v>5</v>
      </c>
      <c r="R978" s="270">
        <v>0.88600000000000001</v>
      </c>
      <c r="S978" s="45">
        <f t="shared" si="108"/>
        <v>4.43</v>
      </c>
      <c r="T978" s="910"/>
      <c r="U978" s="49">
        <f t="shared" si="109"/>
        <v>0</v>
      </c>
      <c r="V978" s="913"/>
      <c r="W978" s="151">
        <f t="shared" si="98"/>
        <v>4.43</v>
      </c>
      <c r="X978" s="908"/>
    </row>
    <row r="979" spans="1:24" s="90" customFormat="1" x14ac:dyDescent="0.25">
      <c r="A979" s="871"/>
      <c r="B979" s="872"/>
      <c r="C979" s="100" t="s">
        <v>765</v>
      </c>
      <c r="D979" s="100"/>
      <c r="E979" s="100"/>
      <c r="F979" s="96" t="s">
        <v>112</v>
      </c>
      <c r="G979" s="270"/>
      <c r="H979" s="270"/>
      <c r="I979" s="270"/>
      <c r="J979" s="96"/>
      <c r="K979" s="155">
        <f t="shared" si="105"/>
        <v>0</v>
      </c>
      <c r="L979" s="270"/>
      <c r="M979" s="270"/>
      <c r="N979" s="270"/>
      <c r="O979" s="270"/>
      <c r="P979" s="153">
        <f t="shared" si="106"/>
        <v>0</v>
      </c>
      <c r="Q979" s="154">
        <f t="shared" si="107"/>
        <v>0</v>
      </c>
      <c r="R979" s="270">
        <v>10</v>
      </c>
      <c r="S979" s="45">
        <f t="shared" si="108"/>
        <v>0</v>
      </c>
      <c r="T979" s="910"/>
      <c r="U979" s="49">
        <f t="shared" si="109"/>
        <v>0</v>
      </c>
      <c r="V979" s="913"/>
      <c r="W979" s="151">
        <f t="shared" ref="W979:W1042" si="110">S979+U979</f>
        <v>0</v>
      </c>
      <c r="X979" s="908"/>
    </row>
    <row r="980" spans="1:24" s="90" customFormat="1" x14ac:dyDescent="0.25">
      <c r="A980" s="871"/>
      <c r="B980" s="872"/>
      <c r="C980" s="100" t="s">
        <v>766</v>
      </c>
      <c r="D980" s="100"/>
      <c r="E980" s="100"/>
      <c r="F980" s="96" t="s">
        <v>112</v>
      </c>
      <c r="G980" s="270"/>
      <c r="H980" s="270"/>
      <c r="I980" s="270"/>
      <c r="J980" s="96"/>
      <c r="K980" s="155">
        <f t="shared" si="105"/>
        <v>0</v>
      </c>
      <c r="L980" s="270"/>
      <c r="M980" s="270"/>
      <c r="N980" s="270"/>
      <c r="O980" s="270"/>
      <c r="P980" s="153">
        <f t="shared" si="106"/>
        <v>0</v>
      </c>
      <c r="Q980" s="154">
        <f t="shared" si="107"/>
        <v>0</v>
      </c>
      <c r="R980" s="270">
        <v>10</v>
      </c>
      <c r="S980" s="45">
        <f t="shared" si="108"/>
        <v>0</v>
      </c>
      <c r="T980" s="910"/>
      <c r="U980" s="49">
        <f t="shared" si="109"/>
        <v>0</v>
      </c>
      <c r="V980" s="913"/>
      <c r="W980" s="151">
        <f t="shared" si="110"/>
        <v>0</v>
      </c>
      <c r="X980" s="908"/>
    </row>
    <row r="981" spans="1:24" s="90" customFormat="1" x14ac:dyDescent="0.25">
      <c r="A981" s="871"/>
      <c r="B981" s="872"/>
      <c r="C981" s="100" t="s">
        <v>767</v>
      </c>
      <c r="D981" s="100"/>
      <c r="E981" s="100"/>
      <c r="F981" s="96" t="s">
        <v>112</v>
      </c>
      <c r="G981" s="270"/>
      <c r="H981" s="270"/>
      <c r="I981" s="270"/>
      <c r="J981" s="96"/>
      <c r="K981" s="155">
        <f t="shared" si="105"/>
        <v>0</v>
      </c>
      <c r="L981" s="270"/>
      <c r="M981" s="270"/>
      <c r="N981" s="270"/>
      <c r="O981" s="270"/>
      <c r="P981" s="153">
        <f t="shared" si="106"/>
        <v>0</v>
      </c>
      <c r="Q981" s="154">
        <f t="shared" si="107"/>
        <v>0</v>
      </c>
      <c r="R981" s="270">
        <v>10</v>
      </c>
      <c r="S981" s="45">
        <f t="shared" si="108"/>
        <v>0</v>
      </c>
      <c r="T981" s="910"/>
      <c r="U981" s="49">
        <f t="shared" si="109"/>
        <v>0</v>
      </c>
      <c r="V981" s="913"/>
      <c r="W981" s="151">
        <f t="shared" si="110"/>
        <v>0</v>
      </c>
      <c r="X981" s="908"/>
    </row>
    <row r="982" spans="1:24" s="90" customFormat="1" x14ac:dyDescent="0.25">
      <c r="A982" s="871"/>
      <c r="B982" s="872"/>
      <c r="C982" s="100" t="s">
        <v>768</v>
      </c>
      <c r="D982" s="100"/>
      <c r="E982" s="100"/>
      <c r="F982" s="96" t="s">
        <v>112</v>
      </c>
      <c r="G982" s="270"/>
      <c r="H982" s="270"/>
      <c r="I982" s="270"/>
      <c r="J982" s="96"/>
      <c r="K982" s="155">
        <f t="shared" si="105"/>
        <v>0</v>
      </c>
      <c r="L982" s="270"/>
      <c r="M982" s="270"/>
      <c r="N982" s="270"/>
      <c r="O982" s="270"/>
      <c r="P982" s="153">
        <f t="shared" si="106"/>
        <v>0</v>
      </c>
      <c r="Q982" s="154">
        <f t="shared" si="107"/>
        <v>0</v>
      </c>
      <c r="R982" s="270">
        <v>10</v>
      </c>
      <c r="S982" s="45">
        <f t="shared" si="108"/>
        <v>0</v>
      </c>
      <c r="T982" s="910"/>
      <c r="U982" s="49">
        <f t="shared" si="109"/>
        <v>0</v>
      </c>
      <c r="V982" s="913"/>
      <c r="W982" s="151">
        <f t="shared" si="110"/>
        <v>0</v>
      </c>
      <c r="X982" s="908"/>
    </row>
    <row r="983" spans="1:24" s="90" customFormat="1" x14ac:dyDescent="0.25">
      <c r="A983" s="871"/>
      <c r="B983" s="872"/>
      <c r="C983" s="100" t="s">
        <v>769</v>
      </c>
      <c r="D983" s="100"/>
      <c r="E983" s="100"/>
      <c r="F983" s="96" t="s">
        <v>112</v>
      </c>
      <c r="G983" s="270"/>
      <c r="H983" s="270"/>
      <c r="I983" s="270"/>
      <c r="J983" s="96"/>
      <c r="K983" s="155">
        <f>SUM(G983:J983)</f>
        <v>0</v>
      </c>
      <c r="L983" s="270"/>
      <c r="M983" s="270"/>
      <c r="N983" s="270"/>
      <c r="O983" s="270"/>
      <c r="P983" s="153">
        <f t="shared" si="106"/>
        <v>0</v>
      </c>
      <c r="Q983" s="154">
        <f t="shared" si="107"/>
        <v>0</v>
      </c>
      <c r="R983" s="270">
        <v>10</v>
      </c>
      <c r="S983" s="45">
        <f t="shared" si="108"/>
        <v>0</v>
      </c>
      <c r="T983" s="910"/>
      <c r="U983" s="49">
        <f t="shared" si="109"/>
        <v>0</v>
      </c>
      <c r="V983" s="913"/>
      <c r="W983" s="151">
        <f t="shared" si="110"/>
        <v>0</v>
      </c>
      <c r="X983" s="908"/>
    </row>
    <row r="984" spans="1:24" s="90" customFormat="1" x14ac:dyDescent="0.25">
      <c r="A984" s="871"/>
      <c r="B984" s="872"/>
      <c r="C984" s="100" t="s">
        <v>504</v>
      </c>
      <c r="D984" s="100"/>
      <c r="E984" s="100"/>
      <c r="F984" s="270" t="s">
        <v>37</v>
      </c>
      <c r="G984" s="270"/>
      <c r="H984" s="270"/>
      <c r="I984" s="270">
        <v>30</v>
      </c>
      <c r="J984" s="270"/>
      <c r="K984" s="155">
        <f t="shared" si="105"/>
        <v>30</v>
      </c>
      <c r="L984" s="270"/>
      <c r="M984" s="270"/>
      <c r="N984" s="270"/>
      <c r="O984" s="270"/>
      <c r="P984" s="153">
        <f t="shared" si="106"/>
        <v>0</v>
      </c>
      <c r="Q984" s="154">
        <f t="shared" si="107"/>
        <v>30</v>
      </c>
      <c r="R984" s="270">
        <v>2.91</v>
      </c>
      <c r="S984" s="45">
        <f t="shared" si="108"/>
        <v>87.300000000000011</v>
      </c>
      <c r="T984" s="910"/>
      <c r="U984" s="49">
        <f t="shared" si="109"/>
        <v>0</v>
      </c>
      <c r="V984" s="913"/>
      <c r="W984" s="151">
        <f t="shared" si="110"/>
        <v>87.300000000000011</v>
      </c>
      <c r="X984" s="908"/>
    </row>
    <row r="985" spans="1:24" s="90" customFormat="1" x14ac:dyDescent="0.25">
      <c r="A985" s="871"/>
      <c r="B985" s="872"/>
      <c r="C985" s="100" t="s">
        <v>505</v>
      </c>
      <c r="D985" s="100"/>
      <c r="E985" s="100"/>
      <c r="F985" s="270" t="s">
        <v>37</v>
      </c>
      <c r="G985" s="270"/>
      <c r="H985" s="270"/>
      <c r="I985" s="270">
        <v>30</v>
      </c>
      <c r="J985" s="270"/>
      <c r="K985" s="155">
        <f t="shared" si="105"/>
        <v>30</v>
      </c>
      <c r="L985" s="270"/>
      <c r="M985" s="270"/>
      <c r="N985" s="270"/>
      <c r="O985" s="270"/>
      <c r="P985" s="153">
        <f t="shared" si="106"/>
        <v>0</v>
      </c>
      <c r="Q985" s="154">
        <f t="shared" si="107"/>
        <v>30</v>
      </c>
      <c r="R985" s="270">
        <v>2.91</v>
      </c>
      <c r="S985" s="45">
        <f t="shared" si="108"/>
        <v>87.300000000000011</v>
      </c>
      <c r="T985" s="910"/>
      <c r="U985" s="49">
        <f t="shared" si="109"/>
        <v>0</v>
      </c>
      <c r="V985" s="913"/>
      <c r="W985" s="151">
        <f t="shared" si="110"/>
        <v>87.300000000000011</v>
      </c>
      <c r="X985" s="908"/>
    </row>
    <row r="986" spans="1:24" s="90" customFormat="1" x14ac:dyDescent="0.25">
      <c r="A986" s="871"/>
      <c r="B986" s="872"/>
      <c r="C986" s="100" t="s">
        <v>513</v>
      </c>
      <c r="D986" s="100"/>
      <c r="E986" s="100"/>
      <c r="F986" s="270" t="s">
        <v>37</v>
      </c>
      <c r="G986" s="270">
        <v>60</v>
      </c>
      <c r="H986" s="270"/>
      <c r="I986" s="270">
        <v>5</v>
      </c>
      <c r="J986" s="270"/>
      <c r="K986" s="155">
        <f t="shared" si="105"/>
        <v>65</v>
      </c>
      <c r="L986" s="270"/>
      <c r="M986" s="270"/>
      <c r="N986" s="270"/>
      <c r="O986" s="270"/>
      <c r="P986" s="153">
        <f t="shared" si="106"/>
        <v>0</v>
      </c>
      <c r="Q986" s="154">
        <f t="shared" si="107"/>
        <v>65</v>
      </c>
      <c r="R986" s="270">
        <v>2.73</v>
      </c>
      <c r="S986" s="45">
        <f t="shared" si="108"/>
        <v>177.45</v>
      </c>
      <c r="T986" s="910"/>
      <c r="U986" s="49">
        <f t="shared" si="109"/>
        <v>0</v>
      </c>
      <c r="V986" s="913"/>
      <c r="W986" s="151">
        <f t="shared" si="110"/>
        <v>177.45</v>
      </c>
      <c r="X986" s="908"/>
    </row>
    <row r="987" spans="1:24" s="90" customFormat="1" x14ac:dyDescent="0.25">
      <c r="A987" s="871"/>
      <c r="B987" s="872"/>
      <c r="C987" s="100" t="s">
        <v>514</v>
      </c>
      <c r="D987" s="100"/>
      <c r="E987" s="100"/>
      <c r="F987" s="270" t="s">
        <v>37</v>
      </c>
      <c r="G987" s="270"/>
      <c r="H987" s="270"/>
      <c r="I987" s="270">
        <v>10</v>
      </c>
      <c r="J987" s="270"/>
      <c r="K987" s="155">
        <f t="shared" si="105"/>
        <v>10</v>
      </c>
      <c r="L987" s="270"/>
      <c r="M987" s="270"/>
      <c r="N987" s="270"/>
      <c r="O987" s="270"/>
      <c r="P987" s="153">
        <f t="shared" si="106"/>
        <v>0</v>
      </c>
      <c r="Q987" s="154">
        <f t="shared" si="107"/>
        <v>10</v>
      </c>
      <c r="R987" s="270">
        <v>1.86</v>
      </c>
      <c r="S987" s="45">
        <f t="shared" si="108"/>
        <v>18.600000000000001</v>
      </c>
      <c r="T987" s="910"/>
      <c r="U987" s="49">
        <f t="shared" si="109"/>
        <v>0</v>
      </c>
      <c r="V987" s="913"/>
      <c r="W987" s="151">
        <f t="shared" si="110"/>
        <v>18.600000000000001</v>
      </c>
      <c r="X987" s="908"/>
    </row>
    <row r="988" spans="1:24" s="90" customFormat="1" x14ac:dyDescent="0.25">
      <c r="A988" s="871"/>
      <c r="B988" s="872"/>
      <c r="C988" s="111" t="s">
        <v>1807</v>
      </c>
      <c r="D988" s="111"/>
      <c r="E988" s="111"/>
      <c r="F988" s="270" t="s">
        <v>37</v>
      </c>
      <c r="G988" s="270"/>
      <c r="H988" s="270"/>
      <c r="I988" s="270"/>
      <c r="J988" s="151">
        <v>1</v>
      </c>
      <c r="K988" s="155">
        <f t="shared" si="105"/>
        <v>1</v>
      </c>
      <c r="L988" s="270"/>
      <c r="M988" s="270"/>
      <c r="N988" s="270"/>
      <c r="O988" s="151">
        <v>2</v>
      </c>
      <c r="P988" s="153">
        <f t="shared" si="106"/>
        <v>2</v>
      </c>
      <c r="Q988" s="154">
        <f t="shared" si="107"/>
        <v>3</v>
      </c>
      <c r="R988" s="270">
        <v>5.5</v>
      </c>
      <c r="S988" s="45">
        <f t="shared" si="108"/>
        <v>5.5</v>
      </c>
      <c r="T988" s="910"/>
      <c r="U988" s="49">
        <f t="shared" si="109"/>
        <v>11</v>
      </c>
      <c r="V988" s="913"/>
      <c r="W988" s="151">
        <f t="shared" si="110"/>
        <v>16.5</v>
      </c>
      <c r="X988" s="908"/>
    </row>
    <row r="989" spans="1:24" s="90" customFormat="1" x14ac:dyDescent="0.25">
      <c r="A989" s="871"/>
      <c r="B989" s="872"/>
      <c r="C989" s="111" t="s">
        <v>1808</v>
      </c>
      <c r="D989" s="111"/>
      <c r="E989" s="111"/>
      <c r="F989" s="270" t="s">
        <v>37</v>
      </c>
      <c r="G989" s="270"/>
      <c r="H989" s="270"/>
      <c r="I989" s="270"/>
      <c r="J989" s="151">
        <v>3</v>
      </c>
      <c r="K989" s="155">
        <f t="shared" si="105"/>
        <v>3</v>
      </c>
      <c r="L989" s="270"/>
      <c r="M989" s="270"/>
      <c r="N989" s="270"/>
      <c r="O989" s="151">
        <v>5</v>
      </c>
      <c r="P989" s="153">
        <f t="shared" si="106"/>
        <v>5</v>
      </c>
      <c r="Q989" s="154">
        <f t="shared" si="107"/>
        <v>8</v>
      </c>
      <c r="R989" s="270">
        <v>6.5</v>
      </c>
      <c r="S989" s="45">
        <f t="shared" si="108"/>
        <v>19.5</v>
      </c>
      <c r="T989" s="910"/>
      <c r="U989" s="49">
        <f t="shared" si="109"/>
        <v>32.5</v>
      </c>
      <c r="V989" s="913"/>
      <c r="W989" s="151">
        <f t="shared" si="110"/>
        <v>52</v>
      </c>
      <c r="X989" s="908"/>
    </row>
    <row r="990" spans="1:24" s="90" customFormat="1" x14ac:dyDescent="0.25">
      <c r="A990" s="871"/>
      <c r="B990" s="872"/>
      <c r="C990" s="111" t="s">
        <v>1809</v>
      </c>
      <c r="D990" s="111"/>
      <c r="E990" s="111"/>
      <c r="F990" s="270" t="s">
        <v>37</v>
      </c>
      <c r="G990" s="270"/>
      <c r="H990" s="270"/>
      <c r="I990" s="270"/>
      <c r="J990" s="151"/>
      <c r="K990" s="155">
        <f t="shared" si="105"/>
        <v>0</v>
      </c>
      <c r="L990" s="270"/>
      <c r="M990" s="270"/>
      <c r="N990" s="270"/>
      <c r="O990" s="151">
        <v>5</v>
      </c>
      <c r="P990" s="153">
        <f t="shared" si="106"/>
        <v>5</v>
      </c>
      <c r="Q990" s="154">
        <f t="shared" si="107"/>
        <v>5</v>
      </c>
      <c r="R990" s="270">
        <v>7.5</v>
      </c>
      <c r="S990" s="45">
        <f t="shared" si="108"/>
        <v>0</v>
      </c>
      <c r="T990" s="910"/>
      <c r="U990" s="49">
        <f t="shared" si="109"/>
        <v>37.5</v>
      </c>
      <c r="V990" s="913"/>
      <c r="W990" s="151">
        <f t="shared" si="110"/>
        <v>37.5</v>
      </c>
      <c r="X990" s="908"/>
    </row>
    <row r="991" spans="1:24" s="90" customFormat="1" x14ac:dyDescent="0.25">
      <c r="A991" s="871"/>
      <c r="B991" s="872"/>
      <c r="C991" s="111" t="s">
        <v>1810</v>
      </c>
      <c r="D991" s="111"/>
      <c r="E991" s="111"/>
      <c r="F991" s="270" t="s">
        <v>37</v>
      </c>
      <c r="G991" s="270"/>
      <c r="H991" s="270"/>
      <c r="I991" s="270"/>
      <c r="J991" s="151">
        <v>1</v>
      </c>
      <c r="K991" s="155">
        <f t="shared" si="105"/>
        <v>1</v>
      </c>
      <c r="L991" s="270"/>
      <c r="M991" s="270"/>
      <c r="N991" s="270"/>
      <c r="O991" s="151">
        <v>5</v>
      </c>
      <c r="P991" s="153">
        <f t="shared" si="106"/>
        <v>5</v>
      </c>
      <c r="Q991" s="154">
        <f t="shared" si="107"/>
        <v>6</v>
      </c>
      <c r="R991" s="270">
        <v>11.5</v>
      </c>
      <c r="S991" s="45">
        <f t="shared" si="108"/>
        <v>11.5</v>
      </c>
      <c r="T991" s="910"/>
      <c r="U991" s="49">
        <f t="shared" si="109"/>
        <v>57.5</v>
      </c>
      <c r="V991" s="913"/>
      <c r="W991" s="151">
        <f t="shared" si="110"/>
        <v>69</v>
      </c>
      <c r="X991" s="908"/>
    </row>
    <row r="992" spans="1:24" s="90" customFormat="1" x14ac:dyDescent="0.25">
      <c r="A992" s="871"/>
      <c r="B992" s="872"/>
      <c r="C992" s="111" t="s">
        <v>513</v>
      </c>
      <c r="D992" s="111"/>
      <c r="E992" s="111"/>
      <c r="F992" s="270" t="s">
        <v>37</v>
      </c>
      <c r="G992" s="270"/>
      <c r="H992" s="270"/>
      <c r="I992" s="270"/>
      <c r="J992" s="151">
        <v>2</v>
      </c>
      <c r="K992" s="155">
        <f t="shared" si="105"/>
        <v>2</v>
      </c>
      <c r="L992" s="270"/>
      <c r="M992" s="270"/>
      <c r="N992" s="270"/>
      <c r="O992" s="151">
        <v>5</v>
      </c>
      <c r="P992" s="153">
        <f t="shared" si="106"/>
        <v>5</v>
      </c>
      <c r="Q992" s="154">
        <f t="shared" si="107"/>
        <v>7</v>
      </c>
      <c r="R992" s="270">
        <v>4.6500000000000004</v>
      </c>
      <c r="S992" s="45">
        <f t="shared" si="108"/>
        <v>9.3000000000000007</v>
      </c>
      <c r="T992" s="910"/>
      <c r="U992" s="49">
        <f t="shared" si="109"/>
        <v>23.25</v>
      </c>
      <c r="V992" s="913"/>
      <c r="W992" s="151">
        <f t="shared" si="110"/>
        <v>32.549999999999997</v>
      </c>
      <c r="X992" s="908"/>
    </row>
    <row r="993" spans="1:24" s="90" customFormat="1" x14ac:dyDescent="0.25">
      <c r="A993" s="871"/>
      <c r="B993" s="872"/>
      <c r="C993" s="111" t="s">
        <v>514</v>
      </c>
      <c r="D993" s="111"/>
      <c r="E993" s="111"/>
      <c r="F993" s="270" t="s">
        <v>37</v>
      </c>
      <c r="G993" s="270"/>
      <c r="H993" s="270"/>
      <c r="I993" s="270"/>
      <c r="J993" s="151">
        <v>4</v>
      </c>
      <c r="K993" s="155">
        <f t="shared" si="105"/>
        <v>4</v>
      </c>
      <c r="L993" s="270"/>
      <c r="M993" s="270"/>
      <c r="N993" s="270"/>
      <c r="O993" s="151">
        <v>10</v>
      </c>
      <c r="P993" s="153">
        <f t="shared" si="106"/>
        <v>10</v>
      </c>
      <c r="Q993" s="154">
        <f t="shared" si="107"/>
        <v>14</v>
      </c>
      <c r="R993" s="270">
        <v>1.75</v>
      </c>
      <c r="S993" s="45">
        <f t="shared" si="108"/>
        <v>7</v>
      </c>
      <c r="T993" s="910"/>
      <c r="U993" s="49">
        <f t="shared" si="109"/>
        <v>17.5</v>
      </c>
      <c r="V993" s="913"/>
      <c r="W993" s="151">
        <f t="shared" si="110"/>
        <v>24.5</v>
      </c>
      <c r="X993" s="908"/>
    </row>
    <row r="994" spans="1:24" s="90" customFormat="1" x14ac:dyDescent="0.25">
      <c r="A994" s="871"/>
      <c r="B994" s="872"/>
      <c r="C994" s="111" t="s">
        <v>1811</v>
      </c>
      <c r="D994" s="111"/>
      <c r="E994" s="111"/>
      <c r="F994" s="270" t="s">
        <v>37</v>
      </c>
      <c r="G994" s="270"/>
      <c r="H994" s="270"/>
      <c r="I994" s="270"/>
      <c r="J994" s="151">
        <v>10</v>
      </c>
      <c r="K994" s="155">
        <f t="shared" si="105"/>
        <v>10</v>
      </c>
      <c r="L994" s="270"/>
      <c r="M994" s="270"/>
      <c r="N994" s="270"/>
      <c r="O994" s="151">
        <v>44</v>
      </c>
      <c r="P994" s="153">
        <f t="shared" si="106"/>
        <v>44</v>
      </c>
      <c r="Q994" s="154">
        <f t="shared" si="107"/>
        <v>54</v>
      </c>
      <c r="R994" s="270">
        <v>9.5500000000000007</v>
      </c>
      <c r="S994" s="45">
        <f t="shared" si="108"/>
        <v>95.5</v>
      </c>
      <c r="T994" s="910"/>
      <c r="U994" s="49">
        <f t="shared" si="109"/>
        <v>420.20000000000005</v>
      </c>
      <c r="V994" s="913"/>
      <c r="W994" s="151">
        <f t="shared" si="110"/>
        <v>515.70000000000005</v>
      </c>
      <c r="X994" s="908"/>
    </row>
    <row r="995" spans="1:24" s="90" customFormat="1" x14ac:dyDescent="0.25">
      <c r="A995" s="871"/>
      <c r="B995" s="872"/>
      <c r="C995" s="111" t="s">
        <v>1812</v>
      </c>
      <c r="D995" s="111"/>
      <c r="E995" s="111"/>
      <c r="F995" s="270" t="s">
        <v>37</v>
      </c>
      <c r="G995" s="270"/>
      <c r="H995" s="270"/>
      <c r="I995" s="270"/>
      <c r="J995" s="151">
        <v>2</v>
      </c>
      <c r="K995" s="155">
        <f t="shared" si="105"/>
        <v>2</v>
      </c>
      <c r="L995" s="270"/>
      <c r="M995" s="270"/>
      <c r="N995" s="270"/>
      <c r="O995" s="151">
        <v>2</v>
      </c>
      <c r="P995" s="153">
        <f t="shared" si="106"/>
        <v>2</v>
      </c>
      <c r="Q995" s="154">
        <f t="shared" si="107"/>
        <v>4</v>
      </c>
      <c r="R995" s="270">
        <v>16.55</v>
      </c>
      <c r="S995" s="45">
        <f t="shared" si="108"/>
        <v>33.1</v>
      </c>
      <c r="T995" s="910"/>
      <c r="U995" s="49">
        <f t="shared" si="109"/>
        <v>33.1</v>
      </c>
      <c r="V995" s="913"/>
      <c r="W995" s="151">
        <f t="shared" si="110"/>
        <v>66.2</v>
      </c>
      <c r="X995" s="908"/>
    </row>
    <row r="996" spans="1:24" s="90" customFormat="1" x14ac:dyDescent="0.25">
      <c r="A996" s="871"/>
      <c r="B996" s="872"/>
      <c r="C996" s="111" t="s">
        <v>1813</v>
      </c>
      <c r="D996" s="111"/>
      <c r="E996" s="111"/>
      <c r="F996" s="270" t="s">
        <v>37</v>
      </c>
      <c r="G996" s="270"/>
      <c r="H996" s="270"/>
      <c r="I996" s="270"/>
      <c r="J996" s="151">
        <v>2</v>
      </c>
      <c r="K996" s="155">
        <f t="shared" si="105"/>
        <v>2</v>
      </c>
      <c r="L996" s="270"/>
      <c r="M996" s="270"/>
      <c r="N996" s="270"/>
      <c r="O996" s="151">
        <v>2</v>
      </c>
      <c r="P996" s="153">
        <f t="shared" si="106"/>
        <v>2</v>
      </c>
      <c r="Q996" s="154">
        <f t="shared" si="107"/>
        <v>4</v>
      </c>
      <c r="R996" s="270">
        <v>25.78</v>
      </c>
      <c r="S996" s="45">
        <f t="shared" si="108"/>
        <v>51.56</v>
      </c>
      <c r="T996" s="910"/>
      <c r="U996" s="49">
        <f t="shared" si="109"/>
        <v>51.56</v>
      </c>
      <c r="V996" s="913"/>
      <c r="W996" s="151">
        <f t="shared" si="110"/>
        <v>103.12</v>
      </c>
      <c r="X996" s="908"/>
    </row>
    <row r="997" spans="1:24" s="90" customFormat="1" x14ac:dyDescent="0.25">
      <c r="A997" s="871"/>
      <c r="B997" s="872"/>
      <c r="C997" s="111" t="s">
        <v>1814</v>
      </c>
      <c r="D997" s="111"/>
      <c r="E997" s="111"/>
      <c r="F997" s="270" t="s">
        <v>37</v>
      </c>
      <c r="G997" s="270"/>
      <c r="H997" s="270"/>
      <c r="I997" s="270"/>
      <c r="J997" s="151"/>
      <c r="K997" s="155">
        <f t="shared" si="105"/>
        <v>0</v>
      </c>
      <c r="L997" s="270"/>
      <c r="M997" s="270"/>
      <c r="N997" s="270"/>
      <c r="O997" s="151">
        <v>40</v>
      </c>
      <c r="P997" s="153">
        <f t="shared" si="106"/>
        <v>40</v>
      </c>
      <c r="Q997" s="154">
        <f t="shared" si="107"/>
        <v>40</v>
      </c>
      <c r="R997" s="270">
        <v>2.57</v>
      </c>
      <c r="S997" s="45">
        <f t="shared" si="108"/>
        <v>0</v>
      </c>
      <c r="T997" s="910"/>
      <c r="U997" s="49">
        <f t="shared" si="109"/>
        <v>102.8</v>
      </c>
      <c r="V997" s="913"/>
      <c r="W997" s="151">
        <f t="shared" si="110"/>
        <v>102.8</v>
      </c>
      <c r="X997" s="908"/>
    </row>
    <row r="998" spans="1:24" s="90" customFormat="1" x14ac:dyDescent="0.25">
      <c r="A998" s="871"/>
      <c r="B998" s="872"/>
      <c r="C998" s="111" t="s">
        <v>1815</v>
      </c>
      <c r="D998" s="111"/>
      <c r="E998" s="111"/>
      <c r="F998" s="270" t="s">
        <v>37</v>
      </c>
      <c r="G998" s="270"/>
      <c r="H998" s="270"/>
      <c r="I998" s="270"/>
      <c r="J998" s="151">
        <v>4</v>
      </c>
      <c r="K998" s="155">
        <f t="shared" si="105"/>
        <v>4</v>
      </c>
      <c r="L998" s="270"/>
      <c r="M998" s="270"/>
      <c r="N998" s="270"/>
      <c r="O998" s="151">
        <v>10</v>
      </c>
      <c r="P998" s="153">
        <f t="shared" si="106"/>
        <v>10</v>
      </c>
      <c r="Q998" s="154">
        <f t="shared" si="107"/>
        <v>14</v>
      </c>
      <c r="R998" s="270">
        <v>4.7699999999999996</v>
      </c>
      <c r="S998" s="45">
        <f t="shared" si="108"/>
        <v>19.079999999999998</v>
      </c>
      <c r="T998" s="910"/>
      <c r="U998" s="49">
        <f t="shared" si="109"/>
        <v>47.699999999999996</v>
      </c>
      <c r="V998" s="913"/>
      <c r="W998" s="151">
        <f t="shared" si="110"/>
        <v>66.78</v>
      </c>
      <c r="X998" s="908"/>
    </row>
    <row r="999" spans="1:24" s="90" customFormat="1" x14ac:dyDescent="0.25">
      <c r="A999" s="871"/>
      <c r="B999" s="872"/>
      <c r="C999" s="111" t="s">
        <v>1816</v>
      </c>
      <c r="D999" s="111"/>
      <c r="E999" s="111"/>
      <c r="F999" s="270" t="s">
        <v>37</v>
      </c>
      <c r="G999" s="270"/>
      <c r="H999" s="270"/>
      <c r="I999" s="270"/>
      <c r="J999" s="151">
        <v>4</v>
      </c>
      <c r="K999" s="155">
        <f t="shared" si="105"/>
        <v>4</v>
      </c>
      <c r="L999" s="270"/>
      <c r="M999" s="270"/>
      <c r="N999" s="270"/>
      <c r="O999" s="151">
        <v>10</v>
      </c>
      <c r="P999" s="153">
        <f t="shared" si="106"/>
        <v>10</v>
      </c>
      <c r="Q999" s="154">
        <f t="shared" si="107"/>
        <v>14</v>
      </c>
      <c r="R999" s="270">
        <v>3.77</v>
      </c>
      <c r="S999" s="45">
        <f t="shared" si="108"/>
        <v>15.08</v>
      </c>
      <c r="T999" s="910"/>
      <c r="U999" s="49">
        <f t="shared" si="109"/>
        <v>37.700000000000003</v>
      </c>
      <c r="V999" s="913"/>
      <c r="W999" s="151">
        <f t="shared" si="110"/>
        <v>52.78</v>
      </c>
      <c r="X999" s="908"/>
    </row>
    <row r="1000" spans="1:24" s="90" customFormat="1" x14ac:dyDescent="0.25">
      <c r="A1000" s="871"/>
      <c r="B1000" s="872"/>
      <c r="C1000" s="111" t="s">
        <v>1817</v>
      </c>
      <c r="D1000" s="111"/>
      <c r="E1000" s="111"/>
      <c r="F1000" s="270" t="s">
        <v>37</v>
      </c>
      <c r="G1000" s="270"/>
      <c r="H1000" s="270"/>
      <c r="I1000" s="270"/>
      <c r="J1000" s="151">
        <v>2</v>
      </c>
      <c r="K1000" s="155">
        <f t="shared" si="105"/>
        <v>2</v>
      </c>
      <c r="L1000" s="270"/>
      <c r="M1000" s="270"/>
      <c r="N1000" s="270"/>
      <c r="O1000" s="151">
        <v>5</v>
      </c>
      <c r="P1000" s="153">
        <f t="shared" si="106"/>
        <v>5</v>
      </c>
      <c r="Q1000" s="154">
        <f t="shared" si="107"/>
        <v>7</v>
      </c>
      <c r="R1000" s="270">
        <v>4.7699999999999996</v>
      </c>
      <c r="S1000" s="45">
        <f t="shared" si="108"/>
        <v>9.5399999999999991</v>
      </c>
      <c r="T1000" s="910"/>
      <c r="U1000" s="49">
        <f t="shared" si="109"/>
        <v>23.849999999999998</v>
      </c>
      <c r="V1000" s="913"/>
      <c r="W1000" s="151">
        <f t="shared" si="110"/>
        <v>33.39</v>
      </c>
      <c r="X1000" s="908"/>
    </row>
    <row r="1001" spans="1:24" s="90" customFormat="1" x14ac:dyDescent="0.25">
      <c r="A1001" s="871"/>
      <c r="B1001" s="872"/>
      <c r="C1001" s="111" t="s">
        <v>1818</v>
      </c>
      <c r="D1001" s="111"/>
      <c r="E1001" s="111"/>
      <c r="F1001" s="270" t="s">
        <v>37</v>
      </c>
      <c r="G1001" s="270"/>
      <c r="H1001" s="270"/>
      <c r="I1001" s="270"/>
      <c r="J1001" s="151">
        <v>2</v>
      </c>
      <c r="K1001" s="155">
        <f t="shared" si="105"/>
        <v>2</v>
      </c>
      <c r="L1001" s="270"/>
      <c r="M1001" s="270"/>
      <c r="N1001" s="270"/>
      <c r="O1001" s="151">
        <v>3</v>
      </c>
      <c r="P1001" s="153">
        <f t="shared" si="106"/>
        <v>3</v>
      </c>
      <c r="Q1001" s="154">
        <f t="shared" si="107"/>
        <v>5</v>
      </c>
      <c r="R1001" s="270">
        <v>5.77</v>
      </c>
      <c r="S1001" s="45">
        <f t="shared" si="108"/>
        <v>11.54</v>
      </c>
      <c r="T1001" s="910"/>
      <c r="U1001" s="49">
        <f t="shared" si="109"/>
        <v>17.309999999999999</v>
      </c>
      <c r="V1001" s="913"/>
      <c r="W1001" s="151">
        <f t="shared" si="110"/>
        <v>28.849999999999998</v>
      </c>
      <c r="X1001" s="908"/>
    </row>
    <row r="1002" spans="1:24" s="90" customFormat="1" x14ac:dyDescent="0.25">
      <c r="A1002" s="871"/>
      <c r="B1002" s="872"/>
      <c r="C1002" s="111" t="s">
        <v>1819</v>
      </c>
      <c r="D1002" s="111"/>
      <c r="E1002" s="111"/>
      <c r="F1002" s="270" t="s">
        <v>37</v>
      </c>
      <c r="G1002" s="270"/>
      <c r="H1002" s="270"/>
      <c r="I1002" s="270"/>
      <c r="J1002" s="151">
        <v>1</v>
      </c>
      <c r="K1002" s="155">
        <f t="shared" si="105"/>
        <v>1</v>
      </c>
      <c r="L1002" s="270"/>
      <c r="M1002" s="270"/>
      <c r="N1002" s="270"/>
      <c r="O1002" s="151">
        <v>3</v>
      </c>
      <c r="P1002" s="153">
        <f t="shared" si="106"/>
        <v>3</v>
      </c>
      <c r="Q1002" s="154">
        <f t="shared" si="107"/>
        <v>4</v>
      </c>
      <c r="R1002" s="270">
        <v>5.55</v>
      </c>
      <c r="S1002" s="45">
        <f t="shared" si="108"/>
        <v>5.55</v>
      </c>
      <c r="T1002" s="910"/>
      <c r="U1002" s="49">
        <f t="shared" si="109"/>
        <v>16.649999999999999</v>
      </c>
      <c r="V1002" s="913"/>
      <c r="W1002" s="151">
        <f t="shared" si="110"/>
        <v>22.2</v>
      </c>
      <c r="X1002" s="908"/>
    </row>
    <row r="1003" spans="1:24" s="90" customFormat="1" x14ac:dyDescent="0.25">
      <c r="A1003" s="871"/>
      <c r="B1003" s="872"/>
      <c r="C1003" s="111" t="s">
        <v>798</v>
      </c>
      <c r="D1003" s="111"/>
      <c r="E1003" s="111"/>
      <c r="F1003" s="270" t="s">
        <v>37</v>
      </c>
      <c r="G1003" s="270"/>
      <c r="H1003" s="270"/>
      <c r="I1003" s="270"/>
      <c r="J1003" s="151">
        <v>5</v>
      </c>
      <c r="K1003" s="155">
        <f t="shared" si="105"/>
        <v>5</v>
      </c>
      <c r="L1003" s="270"/>
      <c r="M1003" s="270"/>
      <c r="N1003" s="270"/>
      <c r="O1003" s="151">
        <v>20</v>
      </c>
      <c r="P1003" s="153">
        <f t="shared" si="106"/>
        <v>20</v>
      </c>
      <c r="Q1003" s="154">
        <f t="shared" si="107"/>
        <v>25</v>
      </c>
      <c r="R1003" s="270">
        <v>6.55</v>
      </c>
      <c r="S1003" s="45">
        <f t="shared" si="108"/>
        <v>32.75</v>
      </c>
      <c r="T1003" s="910"/>
      <c r="U1003" s="49">
        <f t="shared" si="109"/>
        <v>131</v>
      </c>
      <c r="V1003" s="913"/>
      <c r="W1003" s="151">
        <f t="shared" si="110"/>
        <v>163.75</v>
      </c>
      <c r="X1003" s="908"/>
    </row>
    <row r="1004" spans="1:24" s="90" customFormat="1" x14ac:dyDescent="0.25">
      <c r="A1004" s="871"/>
      <c r="B1004" s="872"/>
      <c r="C1004" s="111" t="s">
        <v>799</v>
      </c>
      <c r="D1004" s="111"/>
      <c r="E1004" s="111"/>
      <c r="F1004" s="270" t="s">
        <v>37</v>
      </c>
      <c r="G1004" s="270"/>
      <c r="H1004" s="270"/>
      <c r="I1004" s="270"/>
      <c r="J1004" s="151">
        <v>5</v>
      </c>
      <c r="K1004" s="155">
        <f t="shared" si="105"/>
        <v>5</v>
      </c>
      <c r="L1004" s="270"/>
      <c r="M1004" s="270"/>
      <c r="N1004" s="270"/>
      <c r="O1004" s="151">
        <v>20</v>
      </c>
      <c r="P1004" s="153">
        <f t="shared" si="106"/>
        <v>20</v>
      </c>
      <c r="Q1004" s="154">
        <f t="shared" si="107"/>
        <v>25</v>
      </c>
      <c r="R1004" s="270">
        <v>6.55</v>
      </c>
      <c r="S1004" s="45">
        <f t="shared" si="108"/>
        <v>32.75</v>
      </c>
      <c r="T1004" s="910"/>
      <c r="U1004" s="49">
        <f t="shared" si="109"/>
        <v>131</v>
      </c>
      <c r="V1004" s="913"/>
      <c r="W1004" s="151">
        <f t="shared" si="110"/>
        <v>163.75</v>
      </c>
      <c r="X1004" s="908"/>
    </row>
    <row r="1005" spans="1:24" s="90" customFormat="1" x14ac:dyDescent="0.25">
      <c r="A1005" s="871"/>
      <c r="B1005" s="872"/>
      <c r="C1005" s="111" t="s">
        <v>800</v>
      </c>
      <c r="D1005" s="111"/>
      <c r="E1005" s="111"/>
      <c r="F1005" s="270" t="s">
        <v>37</v>
      </c>
      <c r="G1005" s="270"/>
      <c r="H1005" s="270"/>
      <c r="I1005" s="270"/>
      <c r="J1005" s="151">
        <v>2</v>
      </c>
      <c r="K1005" s="155">
        <f t="shared" si="105"/>
        <v>2</v>
      </c>
      <c r="L1005" s="270"/>
      <c r="M1005" s="270"/>
      <c r="N1005" s="270"/>
      <c r="O1005" s="151">
        <v>10</v>
      </c>
      <c r="P1005" s="153">
        <f t="shared" si="106"/>
        <v>10</v>
      </c>
      <c r="Q1005" s="154">
        <f t="shared" si="107"/>
        <v>12</v>
      </c>
      <c r="R1005" s="270">
        <v>6.55</v>
      </c>
      <c r="S1005" s="45">
        <f t="shared" si="108"/>
        <v>13.1</v>
      </c>
      <c r="T1005" s="910"/>
      <c r="U1005" s="49">
        <f t="shared" si="109"/>
        <v>65.5</v>
      </c>
      <c r="V1005" s="913"/>
      <c r="W1005" s="151">
        <f t="shared" si="110"/>
        <v>78.599999999999994</v>
      </c>
      <c r="X1005" s="908"/>
    </row>
    <row r="1006" spans="1:24" s="90" customFormat="1" x14ac:dyDescent="0.25">
      <c r="A1006" s="871"/>
      <c r="B1006" s="872"/>
      <c r="C1006" s="111" t="s">
        <v>1868</v>
      </c>
      <c r="D1006" s="111"/>
      <c r="E1006" s="111"/>
      <c r="F1006" s="270" t="s">
        <v>37</v>
      </c>
      <c r="G1006" s="270"/>
      <c r="H1006" s="270"/>
      <c r="I1006" s="270"/>
      <c r="J1006" s="151"/>
      <c r="K1006" s="155">
        <f t="shared" si="105"/>
        <v>0</v>
      </c>
      <c r="L1006" s="270"/>
      <c r="M1006" s="270"/>
      <c r="N1006" s="270"/>
      <c r="O1006" s="151">
        <v>5</v>
      </c>
      <c r="P1006" s="153">
        <f t="shared" si="106"/>
        <v>5</v>
      </c>
      <c r="Q1006" s="154">
        <f t="shared" si="107"/>
        <v>5</v>
      </c>
      <c r="R1006" s="270">
        <v>17.37</v>
      </c>
      <c r="S1006" s="45">
        <f t="shared" si="108"/>
        <v>0</v>
      </c>
      <c r="T1006" s="910"/>
      <c r="U1006" s="49">
        <f t="shared" si="109"/>
        <v>86.850000000000009</v>
      </c>
      <c r="V1006" s="913"/>
      <c r="W1006" s="151">
        <f t="shared" si="110"/>
        <v>86.850000000000009</v>
      </c>
      <c r="X1006" s="908"/>
    </row>
    <row r="1007" spans="1:24" s="90" customFormat="1" x14ac:dyDescent="0.25">
      <c r="A1007" s="871"/>
      <c r="B1007" s="872"/>
      <c r="C1007" s="111" t="s">
        <v>1820</v>
      </c>
      <c r="D1007" s="111"/>
      <c r="E1007" s="111"/>
      <c r="F1007" s="270" t="s">
        <v>37</v>
      </c>
      <c r="G1007" s="270"/>
      <c r="H1007" s="270"/>
      <c r="I1007" s="270"/>
      <c r="J1007" s="151">
        <v>2</v>
      </c>
      <c r="K1007" s="155">
        <f t="shared" si="105"/>
        <v>2</v>
      </c>
      <c r="L1007" s="270"/>
      <c r="M1007" s="270"/>
      <c r="N1007" s="270"/>
      <c r="O1007" s="151">
        <v>20</v>
      </c>
      <c r="P1007" s="153">
        <f t="shared" si="106"/>
        <v>20</v>
      </c>
      <c r="Q1007" s="154">
        <f t="shared" si="107"/>
        <v>22</v>
      </c>
      <c r="R1007" s="270">
        <v>4.7699999999999996</v>
      </c>
      <c r="S1007" s="45">
        <f t="shared" si="108"/>
        <v>9.5399999999999991</v>
      </c>
      <c r="T1007" s="910"/>
      <c r="U1007" s="49">
        <f t="shared" si="109"/>
        <v>95.399999999999991</v>
      </c>
      <c r="V1007" s="913"/>
      <c r="W1007" s="151">
        <f t="shared" si="110"/>
        <v>104.94</v>
      </c>
      <c r="X1007" s="908"/>
    </row>
    <row r="1008" spans="1:24" s="90" customFormat="1" x14ac:dyDescent="0.25">
      <c r="A1008" s="871"/>
      <c r="B1008" s="872"/>
      <c r="C1008" s="111" t="s">
        <v>1821</v>
      </c>
      <c r="D1008" s="111"/>
      <c r="E1008" s="111"/>
      <c r="F1008" s="270" t="s">
        <v>37</v>
      </c>
      <c r="G1008" s="270"/>
      <c r="H1008" s="270"/>
      <c r="I1008" s="270"/>
      <c r="J1008" s="151">
        <v>2</v>
      </c>
      <c r="K1008" s="155">
        <f t="shared" si="105"/>
        <v>2</v>
      </c>
      <c r="L1008" s="270"/>
      <c r="M1008" s="270"/>
      <c r="N1008" s="270"/>
      <c r="O1008" s="151">
        <v>7</v>
      </c>
      <c r="P1008" s="153">
        <f t="shared" si="106"/>
        <v>7</v>
      </c>
      <c r="Q1008" s="154">
        <f t="shared" si="107"/>
        <v>9</v>
      </c>
      <c r="R1008" s="270">
        <v>25</v>
      </c>
      <c r="S1008" s="45">
        <f t="shared" si="108"/>
        <v>50</v>
      </c>
      <c r="T1008" s="910"/>
      <c r="U1008" s="49">
        <f t="shared" si="109"/>
        <v>175</v>
      </c>
      <c r="V1008" s="913"/>
      <c r="W1008" s="151">
        <f t="shared" si="110"/>
        <v>225</v>
      </c>
      <c r="X1008" s="908"/>
    </row>
    <row r="1009" spans="1:24" s="90" customFormat="1" x14ac:dyDescent="0.25">
      <c r="A1009" s="871"/>
      <c r="B1009" s="872"/>
      <c r="C1009" s="111" t="s">
        <v>1822</v>
      </c>
      <c r="D1009" s="111"/>
      <c r="E1009" s="111"/>
      <c r="F1009" s="270" t="s">
        <v>37</v>
      </c>
      <c r="G1009" s="270"/>
      <c r="H1009" s="270"/>
      <c r="I1009" s="270"/>
      <c r="J1009" s="151">
        <v>14</v>
      </c>
      <c r="K1009" s="155">
        <f t="shared" si="105"/>
        <v>14</v>
      </c>
      <c r="L1009" s="270"/>
      <c r="M1009" s="270"/>
      <c r="N1009" s="270"/>
      <c r="O1009" s="151">
        <v>30</v>
      </c>
      <c r="P1009" s="153">
        <f t="shared" si="106"/>
        <v>30</v>
      </c>
      <c r="Q1009" s="154">
        <f t="shared" si="107"/>
        <v>44</v>
      </c>
      <c r="R1009" s="270">
        <v>8.5500000000000007</v>
      </c>
      <c r="S1009" s="45">
        <f t="shared" si="108"/>
        <v>119.70000000000002</v>
      </c>
      <c r="T1009" s="910"/>
      <c r="U1009" s="49">
        <f t="shared" si="109"/>
        <v>256.5</v>
      </c>
      <c r="V1009" s="913"/>
      <c r="W1009" s="151">
        <f t="shared" si="110"/>
        <v>376.20000000000005</v>
      </c>
      <c r="X1009" s="908"/>
    </row>
    <row r="1010" spans="1:24" s="90" customFormat="1" x14ac:dyDescent="0.25">
      <c r="A1010" s="871"/>
      <c r="B1010" s="872"/>
      <c r="C1010" s="111" t="s">
        <v>1823</v>
      </c>
      <c r="D1010" s="111"/>
      <c r="E1010" s="111"/>
      <c r="F1010" s="270" t="s">
        <v>37</v>
      </c>
      <c r="G1010" s="270"/>
      <c r="H1010" s="270"/>
      <c r="I1010" s="270"/>
      <c r="J1010" s="151">
        <v>8</v>
      </c>
      <c r="K1010" s="155">
        <f t="shared" si="105"/>
        <v>8</v>
      </c>
      <c r="L1010" s="270"/>
      <c r="M1010" s="270"/>
      <c r="N1010" s="270"/>
      <c r="O1010" s="151">
        <v>20</v>
      </c>
      <c r="P1010" s="153">
        <f t="shared" si="106"/>
        <v>20</v>
      </c>
      <c r="Q1010" s="154">
        <f t="shared" si="107"/>
        <v>28</v>
      </c>
      <c r="R1010" s="270">
        <v>8.5500000000000007</v>
      </c>
      <c r="S1010" s="45">
        <f t="shared" si="108"/>
        <v>68.400000000000006</v>
      </c>
      <c r="T1010" s="910"/>
      <c r="U1010" s="49">
        <f t="shared" si="109"/>
        <v>171</v>
      </c>
      <c r="V1010" s="913"/>
      <c r="W1010" s="151">
        <f t="shared" si="110"/>
        <v>239.4</v>
      </c>
      <c r="X1010" s="908"/>
    </row>
    <row r="1011" spans="1:24" s="90" customFormat="1" x14ac:dyDescent="0.25">
      <c r="A1011" s="871"/>
      <c r="B1011" s="872"/>
      <c r="C1011" s="111" t="s">
        <v>791</v>
      </c>
      <c r="D1011" s="111"/>
      <c r="E1011" s="111"/>
      <c r="F1011" s="270" t="s">
        <v>37</v>
      </c>
      <c r="G1011" s="270"/>
      <c r="H1011" s="270"/>
      <c r="I1011" s="270"/>
      <c r="J1011" s="151">
        <v>8</v>
      </c>
      <c r="K1011" s="155">
        <f t="shared" si="105"/>
        <v>8</v>
      </c>
      <c r="L1011" s="270"/>
      <c r="M1011" s="270"/>
      <c r="N1011" s="270"/>
      <c r="O1011" s="151">
        <v>15</v>
      </c>
      <c r="P1011" s="153">
        <f t="shared" si="106"/>
        <v>15</v>
      </c>
      <c r="Q1011" s="154">
        <f t="shared" si="107"/>
        <v>23</v>
      </c>
      <c r="R1011" s="270">
        <v>8.5500000000000007</v>
      </c>
      <c r="S1011" s="45">
        <f t="shared" si="108"/>
        <v>68.400000000000006</v>
      </c>
      <c r="T1011" s="910"/>
      <c r="U1011" s="49">
        <f t="shared" si="109"/>
        <v>128.25</v>
      </c>
      <c r="V1011" s="913"/>
      <c r="W1011" s="151">
        <f t="shared" si="110"/>
        <v>196.65</v>
      </c>
      <c r="X1011" s="908"/>
    </row>
    <row r="1012" spans="1:24" s="90" customFormat="1" x14ac:dyDescent="0.25">
      <c r="A1012" s="871"/>
      <c r="B1012" s="872"/>
      <c r="C1012" s="111" t="s">
        <v>792</v>
      </c>
      <c r="D1012" s="111"/>
      <c r="E1012" s="111"/>
      <c r="F1012" s="270" t="s">
        <v>37</v>
      </c>
      <c r="G1012" s="270"/>
      <c r="H1012" s="270"/>
      <c r="I1012" s="270"/>
      <c r="J1012" s="151">
        <v>4</v>
      </c>
      <c r="K1012" s="155">
        <f t="shared" si="105"/>
        <v>4</v>
      </c>
      <c r="L1012" s="270"/>
      <c r="M1012" s="270"/>
      <c r="N1012" s="270"/>
      <c r="O1012" s="151">
        <v>10</v>
      </c>
      <c r="P1012" s="153">
        <f t="shared" si="106"/>
        <v>10</v>
      </c>
      <c r="Q1012" s="154">
        <f t="shared" si="107"/>
        <v>14</v>
      </c>
      <c r="R1012" s="270">
        <v>8.5500000000000007</v>
      </c>
      <c r="S1012" s="45">
        <f t="shared" si="108"/>
        <v>34.200000000000003</v>
      </c>
      <c r="T1012" s="910"/>
      <c r="U1012" s="49">
        <f t="shared" si="109"/>
        <v>85.5</v>
      </c>
      <c r="V1012" s="913"/>
      <c r="W1012" s="151">
        <f t="shared" si="110"/>
        <v>119.7</v>
      </c>
      <c r="X1012" s="908"/>
    </row>
    <row r="1013" spans="1:24" s="90" customFormat="1" x14ac:dyDescent="0.25">
      <c r="A1013" s="871"/>
      <c r="B1013" s="872"/>
      <c r="C1013" s="111" t="s">
        <v>793</v>
      </c>
      <c r="D1013" s="111"/>
      <c r="E1013" s="111"/>
      <c r="F1013" s="270" t="s">
        <v>37</v>
      </c>
      <c r="G1013" s="270"/>
      <c r="H1013" s="270"/>
      <c r="I1013" s="270"/>
      <c r="J1013" s="151">
        <v>4</v>
      </c>
      <c r="K1013" s="155">
        <f t="shared" si="105"/>
        <v>4</v>
      </c>
      <c r="L1013" s="270"/>
      <c r="M1013" s="270"/>
      <c r="N1013" s="270"/>
      <c r="O1013" s="151">
        <v>10</v>
      </c>
      <c r="P1013" s="153">
        <f t="shared" si="106"/>
        <v>10</v>
      </c>
      <c r="Q1013" s="154">
        <f t="shared" si="107"/>
        <v>14</v>
      </c>
      <c r="R1013" s="270">
        <v>8.5500000000000007</v>
      </c>
      <c r="S1013" s="45">
        <f t="shared" si="108"/>
        <v>34.200000000000003</v>
      </c>
      <c r="T1013" s="910"/>
      <c r="U1013" s="49">
        <f t="shared" si="109"/>
        <v>85.5</v>
      </c>
      <c r="V1013" s="913"/>
      <c r="W1013" s="151">
        <f t="shared" si="110"/>
        <v>119.7</v>
      </c>
      <c r="X1013" s="908"/>
    </row>
    <row r="1014" spans="1:24" s="90" customFormat="1" x14ac:dyDescent="0.25">
      <c r="A1014" s="871"/>
      <c r="B1014" s="872"/>
      <c r="C1014" s="111" t="s">
        <v>794</v>
      </c>
      <c r="D1014" s="111"/>
      <c r="E1014" s="111"/>
      <c r="F1014" s="270" t="s">
        <v>37</v>
      </c>
      <c r="G1014" s="270"/>
      <c r="H1014" s="270"/>
      <c r="I1014" s="270"/>
      <c r="J1014" s="151">
        <v>1</v>
      </c>
      <c r="K1014" s="155">
        <f t="shared" si="105"/>
        <v>1</v>
      </c>
      <c r="L1014" s="270"/>
      <c r="M1014" s="270"/>
      <c r="N1014" s="270"/>
      <c r="O1014" s="151">
        <v>3</v>
      </c>
      <c r="P1014" s="153">
        <f t="shared" si="106"/>
        <v>3</v>
      </c>
      <c r="Q1014" s="154">
        <f t="shared" si="107"/>
        <v>4</v>
      </c>
      <c r="R1014" s="270">
        <v>12.55</v>
      </c>
      <c r="S1014" s="45">
        <f t="shared" si="108"/>
        <v>12.55</v>
      </c>
      <c r="T1014" s="910"/>
      <c r="U1014" s="49">
        <f t="shared" si="109"/>
        <v>37.650000000000006</v>
      </c>
      <c r="V1014" s="913"/>
      <c r="W1014" s="151">
        <f t="shared" si="110"/>
        <v>50.2</v>
      </c>
      <c r="X1014" s="908"/>
    </row>
    <row r="1015" spans="1:24" s="90" customFormat="1" x14ac:dyDescent="0.25">
      <c r="A1015" s="871"/>
      <c r="B1015" s="872"/>
      <c r="C1015" s="111" t="s">
        <v>795</v>
      </c>
      <c r="D1015" s="111"/>
      <c r="E1015" s="111"/>
      <c r="F1015" s="270" t="s">
        <v>37</v>
      </c>
      <c r="G1015" s="270"/>
      <c r="H1015" s="270"/>
      <c r="I1015" s="270"/>
      <c r="J1015" s="151">
        <v>17</v>
      </c>
      <c r="K1015" s="155">
        <f t="shared" si="105"/>
        <v>17</v>
      </c>
      <c r="L1015" s="270"/>
      <c r="M1015" s="270"/>
      <c r="N1015" s="270"/>
      <c r="O1015" s="151">
        <v>40</v>
      </c>
      <c r="P1015" s="153">
        <f t="shared" si="106"/>
        <v>40</v>
      </c>
      <c r="Q1015" s="154">
        <f t="shared" si="107"/>
        <v>57</v>
      </c>
      <c r="R1015" s="270">
        <v>4.55</v>
      </c>
      <c r="S1015" s="45">
        <f t="shared" si="108"/>
        <v>77.349999999999994</v>
      </c>
      <c r="T1015" s="910"/>
      <c r="U1015" s="49">
        <f t="shared" si="109"/>
        <v>182</v>
      </c>
      <c r="V1015" s="913"/>
      <c r="W1015" s="151">
        <f t="shared" si="110"/>
        <v>259.35000000000002</v>
      </c>
      <c r="X1015" s="908"/>
    </row>
    <row r="1016" spans="1:24" s="90" customFormat="1" x14ac:dyDescent="0.25">
      <c r="A1016" s="871"/>
      <c r="B1016" s="872"/>
      <c r="C1016" s="111" t="s">
        <v>796</v>
      </c>
      <c r="D1016" s="111"/>
      <c r="E1016" s="111"/>
      <c r="F1016" s="270" t="s">
        <v>37</v>
      </c>
      <c r="G1016" s="270"/>
      <c r="H1016" s="270"/>
      <c r="I1016" s="270"/>
      <c r="J1016" s="151">
        <v>1</v>
      </c>
      <c r="K1016" s="155">
        <f t="shared" si="105"/>
        <v>1</v>
      </c>
      <c r="L1016" s="270"/>
      <c r="M1016" s="270"/>
      <c r="N1016" s="270"/>
      <c r="O1016" s="151">
        <v>2</v>
      </c>
      <c r="P1016" s="153">
        <f t="shared" si="106"/>
        <v>2</v>
      </c>
      <c r="Q1016" s="154">
        <f t="shared" si="107"/>
        <v>3</v>
      </c>
      <c r="R1016" s="270">
        <v>4.55</v>
      </c>
      <c r="S1016" s="45">
        <f t="shared" si="108"/>
        <v>4.55</v>
      </c>
      <c r="T1016" s="910"/>
      <c r="U1016" s="49">
        <f t="shared" si="109"/>
        <v>9.1</v>
      </c>
      <c r="V1016" s="913"/>
      <c r="W1016" s="151">
        <f t="shared" si="110"/>
        <v>13.649999999999999</v>
      </c>
      <c r="X1016" s="908"/>
    </row>
    <row r="1017" spans="1:24" s="90" customFormat="1" x14ac:dyDescent="0.25">
      <c r="A1017" s="871"/>
      <c r="B1017" s="872"/>
      <c r="C1017" s="111" t="s">
        <v>797</v>
      </c>
      <c r="D1017" s="111"/>
      <c r="E1017" s="111"/>
      <c r="F1017" s="270" t="s">
        <v>37</v>
      </c>
      <c r="G1017" s="270"/>
      <c r="H1017" s="270"/>
      <c r="I1017" s="270"/>
      <c r="J1017" s="151">
        <v>2</v>
      </c>
      <c r="K1017" s="155">
        <f t="shared" si="105"/>
        <v>2</v>
      </c>
      <c r="L1017" s="270"/>
      <c r="M1017" s="270"/>
      <c r="N1017" s="270"/>
      <c r="O1017" s="151">
        <v>3</v>
      </c>
      <c r="P1017" s="153">
        <f t="shared" si="106"/>
        <v>3</v>
      </c>
      <c r="Q1017" s="154">
        <f t="shared" si="107"/>
        <v>5</v>
      </c>
      <c r="R1017" s="270">
        <v>4.55</v>
      </c>
      <c r="S1017" s="45">
        <f t="shared" si="108"/>
        <v>9.1</v>
      </c>
      <c r="T1017" s="910"/>
      <c r="U1017" s="49">
        <f t="shared" si="109"/>
        <v>13.649999999999999</v>
      </c>
      <c r="V1017" s="913"/>
      <c r="W1017" s="151">
        <f t="shared" si="110"/>
        <v>22.75</v>
      </c>
      <c r="X1017" s="908"/>
    </row>
    <row r="1018" spans="1:24" s="90" customFormat="1" x14ac:dyDescent="0.25">
      <c r="A1018" s="871"/>
      <c r="B1018" s="872"/>
      <c r="C1018" s="111" t="s">
        <v>1824</v>
      </c>
      <c r="D1018" s="111"/>
      <c r="E1018" s="111"/>
      <c r="F1018" s="270" t="s">
        <v>37</v>
      </c>
      <c r="G1018" s="270"/>
      <c r="H1018" s="270"/>
      <c r="I1018" s="270"/>
      <c r="J1018" s="151">
        <v>18</v>
      </c>
      <c r="K1018" s="155">
        <f t="shared" si="105"/>
        <v>18</v>
      </c>
      <c r="L1018" s="270"/>
      <c r="M1018" s="270"/>
      <c r="N1018" s="270"/>
      <c r="O1018" s="151">
        <v>50</v>
      </c>
      <c r="P1018" s="153">
        <f t="shared" si="106"/>
        <v>50</v>
      </c>
      <c r="Q1018" s="154">
        <f t="shared" si="107"/>
        <v>68</v>
      </c>
      <c r="R1018" s="270">
        <v>2.5</v>
      </c>
      <c r="S1018" s="45">
        <f t="shared" si="108"/>
        <v>45</v>
      </c>
      <c r="T1018" s="910"/>
      <c r="U1018" s="49">
        <f t="shared" si="109"/>
        <v>125</v>
      </c>
      <c r="V1018" s="913"/>
      <c r="W1018" s="151">
        <f t="shared" si="110"/>
        <v>170</v>
      </c>
      <c r="X1018" s="908"/>
    </row>
    <row r="1019" spans="1:24" s="90" customFormat="1" x14ac:dyDescent="0.25">
      <c r="A1019" s="871"/>
      <c r="B1019" s="872"/>
      <c r="C1019" s="111" t="s">
        <v>1825</v>
      </c>
      <c r="D1019" s="111"/>
      <c r="E1019" s="111"/>
      <c r="F1019" s="270" t="s">
        <v>37</v>
      </c>
      <c r="G1019" s="270"/>
      <c r="H1019" s="270"/>
      <c r="I1019" s="270"/>
      <c r="J1019" s="151">
        <v>10</v>
      </c>
      <c r="K1019" s="155">
        <f t="shared" si="105"/>
        <v>10</v>
      </c>
      <c r="L1019" s="270"/>
      <c r="M1019" s="270"/>
      <c r="N1019" s="270"/>
      <c r="O1019" s="151">
        <v>50</v>
      </c>
      <c r="P1019" s="153">
        <f t="shared" si="106"/>
        <v>50</v>
      </c>
      <c r="Q1019" s="154">
        <f t="shared" si="107"/>
        <v>60</v>
      </c>
      <c r="R1019" s="270">
        <v>3.5</v>
      </c>
      <c r="S1019" s="45">
        <f t="shared" si="108"/>
        <v>35</v>
      </c>
      <c r="T1019" s="910"/>
      <c r="U1019" s="49">
        <f t="shared" si="109"/>
        <v>175</v>
      </c>
      <c r="V1019" s="913"/>
      <c r="W1019" s="151">
        <f t="shared" si="110"/>
        <v>210</v>
      </c>
      <c r="X1019" s="908"/>
    </row>
    <row r="1020" spans="1:24" s="90" customFormat="1" x14ac:dyDescent="0.25">
      <c r="A1020" s="871"/>
      <c r="B1020" s="872"/>
      <c r="C1020" s="111" t="s">
        <v>1826</v>
      </c>
      <c r="D1020" s="111"/>
      <c r="E1020" s="111"/>
      <c r="F1020" s="270" t="s">
        <v>37</v>
      </c>
      <c r="G1020" s="270"/>
      <c r="H1020" s="270"/>
      <c r="I1020" s="270"/>
      <c r="J1020" s="151">
        <v>8</v>
      </c>
      <c r="K1020" s="155">
        <f t="shared" si="105"/>
        <v>8</v>
      </c>
      <c r="L1020" s="270"/>
      <c r="M1020" s="270"/>
      <c r="N1020" s="270"/>
      <c r="O1020" s="151">
        <v>40</v>
      </c>
      <c r="P1020" s="153">
        <f t="shared" si="106"/>
        <v>40</v>
      </c>
      <c r="Q1020" s="154">
        <f t="shared" si="107"/>
        <v>48</v>
      </c>
      <c r="R1020" s="270">
        <v>4.5</v>
      </c>
      <c r="S1020" s="45">
        <f t="shared" si="108"/>
        <v>36</v>
      </c>
      <c r="T1020" s="910"/>
      <c r="U1020" s="49">
        <f t="shared" si="109"/>
        <v>180</v>
      </c>
      <c r="V1020" s="913"/>
      <c r="W1020" s="151">
        <f t="shared" si="110"/>
        <v>216</v>
      </c>
      <c r="X1020" s="908"/>
    </row>
    <row r="1021" spans="1:24" s="90" customFormat="1" x14ac:dyDescent="0.25">
      <c r="A1021" s="871"/>
      <c r="B1021" s="872"/>
      <c r="C1021" s="111" t="s">
        <v>1827</v>
      </c>
      <c r="D1021" s="111"/>
      <c r="E1021" s="111"/>
      <c r="F1021" s="270" t="s">
        <v>37</v>
      </c>
      <c r="G1021" s="270"/>
      <c r="H1021" s="270"/>
      <c r="I1021" s="270"/>
      <c r="J1021" s="151">
        <v>5</v>
      </c>
      <c r="K1021" s="155">
        <f t="shared" si="105"/>
        <v>5</v>
      </c>
      <c r="L1021" s="270"/>
      <c r="M1021" s="270"/>
      <c r="N1021" s="270"/>
      <c r="O1021" s="151">
        <v>25</v>
      </c>
      <c r="P1021" s="153">
        <f t="shared" si="106"/>
        <v>25</v>
      </c>
      <c r="Q1021" s="154">
        <f t="shared" si="107"/>
        <v>30</v>
      </c>
      <c r="R1021" s="270">
        <v>4.5</v>
      </c>
      <c r="S1021" s="45">
        <f t="shared" si="108"/>
        <v>22.5</v>
      </c>
      <c r="T1021" s="910"/>
      <c r="U1021" s="49">
        <f t="shared" si="109"/>
        <v>112.5</v>
      </c>
      <c r="V1021" s="913"/>
      <c r="W1021" s="151">
        <f t="shared" si="110"/>
        <v>135</v>
      </c>
      <c r="X1021" s="908"/>
    </row>
    <row r="1022" spans="1:24" s="90" customFormat="1" x14ac:dyDescent="0.25">
      <c r="A1022" s="871"/>
      <c r="B1022" s="872"/>
      <c r="C1022" s="111" t="s">
        <v>1828</v>
      </c>
      <c r="D1022" s="111"/>
      <c r="E1022" s="111"/>
      <c r="F1022" s="270" t="s">
        <v>37</v>
      </c>
      <c r="G1022" s="270"/>
      <c r="H1022" s="270"/>
      <c r="I1022" s="270"/>
      <c r="J1022" s="151">
        <v>4</v>
      </c>
      <c r="K1022" s="155">
        <f t="shared" si="105"/>
        <v>4</v>
      </c>
      <c r="L1022" s="270"/>
      <c r="M1022" s="270"/>
      <c r="N1022" s="270"/>
      <c r="O1022" s="151">
        <v>10</v>
      </c>
      <c r="P1022" s="153">
        <f t="shared" si="106"/>
        <v>10</v>
      </c>
      <c r="Q1022" s="154">
        <f t="shared" si="107"/>
        <v>14</v>
      </c>
      <c r="R1022" s="270">
        <v>5</v>
      </c>
      <c r="S1022" s="45">
        <f t="shared" si="108"/>
        <v>20</v>
      </c>
      <c r="T1022" s="910"/>
      <c r="U1022" s="49">
        <f t="shared" si="109"/>
        <v>50</v>
      </c>
      <c r="V1022" s="913"/>
      <c r="W1022" s="151">
        <f t="shared" si="110"/>
        <v>70</v>
      </c>
      <c r="X1022" s="908"/>
    </row>
    <row r="1023" spans="1:24" s="90" customFormat="1" x14ac:dyDescent="0.25">
      <c r="A1023" s="871"/>
      <c r="B1023" s="872"/>
      <c r="C1023" s="111" t="s">
        <v>1829</v>
      </c>
      <c r="D1023" s="111"/>
      <c r="E1023" s="111"/>
      <c r="F1023" s="270" t="s">
        <v>37</v>
      </c>
      <c r="G1023" s="270"/>
      <c r="H1023" s="270"/>
      <c r="I1023" s="270"/>
      <c r="J1023" s="151">
        <v>2</v>
      </c>
      <c r="K1023" s="155">
        <f t="shared" si="105"/>
        <v>2</v>
      </c>
      <c r="L1023" s="270"/>
      <c r="M1023" s="270"/>
      <c r="N1023" s="270"/>
      <c r="O1023" s="151">
        <v>10</v>
      </c>
      <c r="P1023" s="153">
        <f t="shared" si="106"/>
        <v>10</v>
      </c>
      <c r="Q1023" s="154">
        <f t="shared" si="107"/>
        <v>12</v>
      </c>
      <c r="R1023" s="270">
        <v>5.5</v>
      </c>
      <c r="S1023" s="45">
        <f t="shared" si="108"/>
        <v>11</v>
      </c>
      <c r="T1023" s="910"/>
      <c r="U1023" s="49">
        <f t="shared" si="109"/>
        <v>55</v>
      </c>
      <c r="V1023" s="913"/>
      <c r="W1023" s="151">
        <f t="shared" si="110"/>
        <v>66</v>
      </c>
      <c r="X1023" s="908"/>
    </row>
    <row r="1024" spans="1:24" s="90" customFormat="1" x14ac:dyDescent="0.25">
      <c r="A1024" s="871"/>
      <c r="B1024" s="872"/>
      <c r="C1024" s="111" t="s">
        <v>1830</v>
      </c>
      <c r="D1024" s="111"/>
      <c r="E1024" s="111"/>
      <c r="F1024" s="270" t="s">
        <v>37</v>
      </c>
      <c r="G1024" s="270"/>
      <c r="H1024" s="270"/>
      <c r="I1024" s="270"/>
      <c r="J1024" s="151">
        <v>18</v>
      </c>
      <c r="K1024" s="155">
        <f t="shared" si="105"/>
        <v>18</v>
      </c>
      <c r="L1024" s="270"/>
      <c r="M1024" s="270"/>
      <c r="N1024" s="270"/>
      <c r="O1024" s="151">
        <v>30</v>
      </c>
      <c r="P1024" s="153">
        <f t="shared" si="106"/>
        <v>30</v>
      </c>
      <c r="Q1024" s="154">
        <f t="shared" si="107"/>
        <v>48</v>
      </c>
      <c r="R1024" s="270">
        <v>8.25</v>
      </c>
      <c r="S1024" s="45">
        <f t="shared" si="108"/>
        <v>148.5</v>
      </c>
      <c r="T1024" s="910"/>
      <c r="U1024" s="49">
        <f t="shared" si="109"/>
        <v>247.5</v>
      </c>
      <c r="V1024" s="913"/>
      <c r="W1024" s="151">
        <f t="shared" si="110"/>
        <v>396</v>
      </c>
      <c r="X1024" s="908"/>
    </row>
    <row r="1025" spans="1:24" s="90" customFormat="1" x14ac:dyDescent="0.25">
      <c r="A1025" s="871"/>
      <c r="B1025" s="872"/>
      <c r="C1025" s="111" t="s">
        <v>1831</v>
      </c>
      <c r="D1025" s="111"/>
      <c r="E1025" s="111"/>
      <c r="F1025" s="270" t="s">
        <v>37</v>
      </c>
      <c r="G1025" s="270"/>
      <c r="H1025" s="270"/>
      <c r="I1025" s="270"/>
      <c r="J1025" s="151">
        <v>10</v>
      </c>
      <c r="K1025" s="155">
        <f t="shared" si="105"/>
        <v>10</v>
      </c>
      <c r="L1025" s="270"/>
      <c r="M1025" s="270"/>
      <c r="N1025" s="270"/>
      <c r="O1025" s="151">
        <v>30</v>
      </c>
      <c r="P1025" s="153">
        <f t="shared" si="106"/>
        <v>30</v>
      </c>
      <c r="Q1025" s="154">
        <f t="shared" si="107"/>
        <v>40</v>
      </c>
      <c r="R1025" s="270">
        <v>8.25</v>
      </c>
      <c r="S1025" s="45">
        <f t="shared" si="108"/>
        <v>82.5</v>
      </c>
      <c r="T1025" s="910"/>
      <c r="U1025" s="49">
        <f t="shared" si="109"/>
        <v>247.5</v>
      </c>
      <c r="V1025" s="913"/>
      <c r="W1025" s="151">
        <f t="shared" si="110"/>
        <v>330</v>
      </c>
      <c r="X1025" s="908"/>
    </row>
    <row r="1026" spans="1:24" s="90" customFormat="1" x14ac:dyDescent="0.25">
      <c r="A1026" s="871"/>
      <c r="B1026" s="872"/>
      <c r="C1026" s="111" t="s">
        <v>1832</v>
      </c>
      <c r="D1026" s="111"/>
      <c r="E1026" s="111"/>
      <c r="F1026" s="270" t="s">
        <v>37</v>
      </c>
      <c r="G1026" s="270"/>
      <c r="H1026" s="270"/>
      <c r="I1026" s="270"/>
      <c r="J1026" s="151">
        <v>8</v>
      </c>
      <c r="K1026" s="155">
        <f t="shared" si="105"/>
        <v>8</v>
      </c>
      <c r="L1026" s="270"/>
      <c r="M1026" s="270"/>
      <c r="N1026" s="270"/>
      <c r="O1026" s="151">
        <v>20</v>
      </c>
      <c r="P1026" s="153">
        <f t="shared" si="106"/>
        <v>20</v>
      </c>
      <c r="Q1026" s="154">
        <f t="shared" si="107"/>
        <v>28</v>
      </c>
      <c r="R1026" s="270">
        <v>8.25</v>
      </c>
      <c r="S1026" s="45">
        <f t="shared" si="108"/>
        <v>66</v>
      </c>
      <c r="T1026" s="910"/>
      <c r="U1026" s="49">
        <f t="shared" si="109"/>
        <v>165</v>
      </c>
      <c r="V1026" s="913"/>
      <c r="W1026" s="151">
        <f t="shared" si="110"/>
        <v>231</v>
      </c>
      <c r="X1026" s="908"/>
    </row>
    <row r="1027" spans="1:24" s="90" customFormat="1" x14ac:dyDescent="0.25">
      <c r="A1027" s="871"/>
      <c r="B1027" s="872"/>
      <c r="C1027" s="111" t="s">
        <v>1833</v>
      </c>
      <c r="D1027" s="111"/>
      <c r="E1027" s="111"/>
      <c r="F1027" s="270" t="s">
        <v>37</v>
      </c>
      <c r="G1027" s="270"/>
      <c r="H1027" s="270"/>
      <c r="I1027" s="270"/>
      <c r="J1027" s="151">
        <v>5</v>
      </c>
      <c r="K1027" s="155">
        <f t="shared" si="105"/>
        <v>5</v>
      </c>
      <c r="L1027" s="270"/>
      <c r="M1027" s="270"/>
      <c r="N1027" s="270"/>
      <c r="O1027" s="151">
        <v>15</v>
      </c>
      <c r="P1027" s="153">
        <f t="shared" si="106"/>
        <v>15</v>
      </c>
      <c r="Q1027" s="154">
        <f t="shared" si="107"/>
        <v>20</v>
      </c>
      <c r="R1027" s="270">
        <v>8.25</v>
      </c>
      <c r="S1027" s="45">
        <f t="shared" si="108"/>
        <v>41.25</v>
      </c>
      <c r="T1027" s="910"/>
      <c r="U1027" s="49">
        <f t="shared" si="109"/>
        <v>123.75</v>
      </c>
      <c r="V1027" s="913"/>
      <c r="W1027" s="151">
        <f t="shared" si="110"/>
        <v>165</v>
      </c>
      <c r="X1027" s="908"/>
    </row>
    <row r="1028" spans="1:24" s="90" customFormat="1" x14ac:dyDescent="0.25">
      <c r="A1028" s="871"/>
      <c r="B1028" s="872"/>
      <c r="C1028" s="111" t="s">
        <v>1834</v>
      </c>
      <c r="D1028" s="111"/>
      <c r="E1028" s="111"/>
      <c r="F1028" s="270" t="s">
        <v>37</v>
      </c>
      <c r="G1028" s="270"/>
      <c r="H1028" s="270"/>
      <c r="I1028" s="270"/>
      <c r="J1028" s="151">
        <v>4</v>
      </c>
      <c r="K1028" s="155">
        <f t="shared" si="105"/>
        <v>4</v>
      </c>
      <c r="L1028" s="270"/>
      <c r="M1028" s="270"/>
      <c r="N1028" s="270"/>
      <c r="O1028" s="151">
        <v>10</v>
      </c>
      <c r="P1028" s="153">
        <f t="shared" si="106"/>
        <v>10</v>
      </c>
      <c r="Q1028" s="154">
        <f t="shared" si="107"/>
        <v>14</v>
      </c>
      <c r="R1028" s="270">
        <v>8.25</v>
      </c>
      <c r="S1028" s="45">
        <f t="shared" si="108"/>
        <v>33</v>
      </c>
      <c r="T1028" s="910"/>
      <c r="U1028" s="49">
        <f t="shared" si="109"/>
        <v>82.5</v>
      </c>
      <c r="V1028" s="913"/>
      <c r="W1028" s="151">
        <f t="shared" si="110"/>
        <v>115.5</v>
      </c>
      <c r="X1028" s="908"/>
    </row>
    <row r="1029" spans="1:24" s="90" customFormat="1" x14ac:dyDescent="0.25">
      <c r="A1029" s="871"/>
      <c r="B1029" s="872"/>
      <c r="C1029" s="111" t="s">
        <v>1835</v>
      </c>
      <c r="D1029" s="111"/>
      <c r="E1029" s="111"/>
      <c r="F1029" s="270" t="s">
        <v>37</v>
      </c>
      <c r="G1029" s="270"/>
      <c r="H1029" s="270"/>
      <c r="I1029" s="270"/>
      <c r="J1029" s="151"/>
      <c r="K1029" s="155">
        <f t="shared" si="105"/>
        <v>0</v>
      </c>
      <c r="L1029" s="270"/>
      <c r="M1029" s="270"/>
      <c r="N1029" s="270"/>
      <c r="O1029" s="151">
        <v>10</v>
      </c>
      <c r="P1029" s="153">
        <f t="shared" si="106"/>
        <v>10</v>
      </c>
      <c r="Q1029" s="154">
        <f t="shared" si="107"/>
        <v>10</v>
      </c>
      <c r="R1029" s="270">
        <v>8.25</v>
      </c>
      <c r="S1029" s="45">
        <f t="shared" si="108"/>
        <v>0</v>
      </c>
      <c r="T1029" s="910"/>
      <c r="U1029" s="49">
        <f t="shared" si="109"/>
        <v>82.5</v>
      </c>
      <c r="V1029" s="913"/>
      <c r="W1029" s="151">
        <f t="shared" si="110"/>
        <v>82.5</v>
      </c>
      <c r="X1029" s="908"/>
    </row>
    <row r="1030" spans="1:24" s="90" customFormat="1" x14ac:dyDescent="0.25">
      <c r="A1030" s="871"/>
      <c r="B1030" s="872"/>
      <c r="C1030" s="111" t="s">
        <v>1836</v>
      </c>
      <c r="D1030" s="111"/>
      <c r="E1030" s="111"/>
      <c r="F1030" s="270" t="s">
        <v>37</v>
      </c>
      <c r="G1030" s="270"/>
      <c r="H1030" s="270"/>
      <c r="I1030" s="270"/>
      <c r="J1030" s="151">
        <v>9</v>
      </c>
      <c r="K1030" s="155">
        <f t="shared" si="105"/>
        <v>9</v>
      </c>
      <c r="L1030" s="270"/>
      <c r="M1030" s="270"/>
      <c r="N1030" s="270"/>
      <c r="O1030" s="151">
        <v>30</v>
      </c>
      <c r="P1030" s="153">
        <f t="shared" si="106"/>
        <v>30</v>
      </c>
      <c r="Q1030" s="154">
        <f t="shared" si="107"/>
        <v>39</v>
      </c>
      <c r="R1030" s="270">
        <v>6.55</v>
      </c>
      <c r="S1030" s="45">
        <f t="shared" si="108"/>
        <v>58.949999999999996</v>
      </c>
      <c r="T1030" s="910"/>
      <c r="U1030" s="49">
        <f t="shared" si="109"/>
        <v>196.5</v>
      </c>
      <c r="V1030" s="913"/>
      <c r="W1030" s="151">
        <f t="shared" si="110"/>
        <v>255.45</v>
      </c>
      <c r="X1030" s="908"/>
    </row>
    <row r="1031" spans="1:24" s="90" customFormat="1" x14ac:dyDescent="0.25">
      <c r="A1031" s="871"/>
      <c r="B1031" s="872"/>
      <c r="C1031" s="111" t="s">
        <v>1837</v>
      </c>
      <c r="D1031" s="111"/>
      <c r="E1031" s="111"/>
      <c r="F1031" s="270" t="s">
        <v>37</v>
      </c>
      <c r="G1031" s="270"/>
      <c r="H1031" s="270"/>
      <c r="I1031" s="270"/>
      <c r="J1031" s="151">
        <v>6</v>
      </c>
      <c r="K1031" s="155">
        <f t="shared" si="105"/>
        <v>6</v>
      </c>
      <c r="L1031" s="270"/>
      <c r="M1031" s="270"/>
      <c r="N1031" s="270"/>
      <c r="O1031" s="151">
        <v>30</v>
      </c>
      <c r="P1031" s="153">
        <f t="shared" si="106"/>
        <v>30</v>
      </c>
      <c r="Q1031" s="154">
        <f t="shared" si="107"/>
        <v>36</v>
      </c>
      <c r="R1031" s="270">
        <v>6.55</v>
      </c>
      <c r="S1031" s="45">
        <f t="shared" si="108"/>
        <v>39.299999999999997</v>
      </c>
      <c r="T1031" s="910"/>
      <c r="U1031" s="49">
        <f t="shared" si="109"/>
        <v>196.5</v>
      </c>
      <c r="V1031" s="913"/>
      <c r="W1031" s="151">
        <f t="shared" si="110"/>
        <v>235.8</v>
      </c>
      <c r="X1031" s="908"/>
    </row>
    <row r="1032" spans="1:24" s="90" customFormat="1" x14ac:dyDescent="0.25">
      <c r="A1032" s="871"/>
      <c r="B1032" s="872"/>
      <c r="C1032" s="111" t="s">
        <v>1838</v>
      </c>
      <c r="D1032" s="111"/>
      <c r="E1032" s="111"/>
      <c r="F1032" s="270" t="s">
        <v>37</v>
      </c>
      <c r="G1032" s="270"/>
      <c r="H1032" s="270"/>
      <c r="I1032" s="270"/>
      <c r="J1032" s="151">
        <v>5</v>
      </c>
      <c r="K1032" s="155">
        <f t="shared" si="105"/>
        <v>5</v>
      </c>
      <c r="L1032" s="270"/>
      <c r="M1032" s="270"/>
      <c r="N1032" s="270"/>
      <c r="O1032" s="151">
        <v>20</v>
      </c>
      <c r="P1032" s="153">
        <f t="shared" si="106"/>
        <v>20</v>
      </c>
      <c r="Q1032" s="154">
        <f t="shared" si="107"/>
        <v>25</v>
      </c>
      <c r="R1032" s="270">
        <v>6.55</v>
      </c>
      <c r="S1032" s="45">
        <f t="shared" si="108"/>
        <v>32.75</v>
      </c>
      <c r="T1032" s="910"/>
      <c r="U1032" s="49">
        <f t="shared" si="109"/>
        <v>131</v>
      </c>
      <c r="V1032" s="913"/>
      <c r="W1032" s="151">
        <f t="shared" si="110"/>
        <v>163.75</v>
      </c>
      <c r="X1032" s="908"/>
    </row>
    <row r="1033" spans="1:24" s="90" customFormat="1" x14ac:dyDescent="0.25">
      <c r="A1033" s="871"/>
      <c r="B1033" s="872"/>
      <c r="C1033" s="111" t="s">
        <v>1839</v>
      </c>
      <c r="D1033" s="111"/>
      <c r="E1033" s="111"/>
      <c r="F1033" s="270" t="s">
        <v>37</v>
      </c>
      <c r="G1033" s="270"/>
      <c r="H1033" s="270"/>
      <c r="I1033" s="270"/>
      <c r="J1033" s="151">
        <v>4</v>
      </c>
      <c r="K1033" s="155">
        <f t="shared" si="105"/>
        <v>4</v>
      </c>
      <c r="L1033" s="270"/>
      <c r="M1033" s="270"/>
      <c r="N1033" s="270"/>
      <c r="O1033" s="151">
        <v>15</v>
      </c>
      <c r="P1033" s="153">
        <f t="shared" si="106"/>
        <v>15</v>
      </c>
      <c r="Q1033" s="154">
        <f t="shared" si="107"/>
        <v>19</v>
      </c>
      <c r="R1033" s="270">
        <v>6.55</v>
      </c>
      <c r="S1033" s="45">
        <f t="shared" ref="S1033:S1096" si="111">R1033*K1033</f>
        <v>26.2</v>
      </c>
      <c r="T1033" s="910"/>
      <c r="U1033" s="49">
        <f t="shared" si="109"/>
        <v>98.25</v>
      </c>
      <c r="V1033" s="913"/>
      <c r="W1033" s="151">
        <f t="shared" si="110"/>
        <v>124.45</v>
      </c>
      <c r="X1033" s="908"/>
    </row>
    <row r="1034" spans="1:24" s="90" customFormat="1" x14ac:dyDescent="0.25">
      <c r="A1034" s="871"/>
      <c r="B1034" s="872"/>
      <c r="C1034" s="111" t="s">
        <v>1840</v>
      </c>
      <c r="D1034" s="111"/>
      <c r="E1034" s="111"/>
      <c r="F1034" s="270" t="s">
        <v>37</v>
      </c>
      <c r="G1034" s="270"/>
      <c r="H1034" s="270"/>
      <c r="I1034" s="270"/>
      <c r="J1034" s="151">
        <v>3</v>
      </c>
      <c r="K1034" s="155">
        <f t="shared" si="105"/>
        <v>3</v>
      </c>
      <c r="L1034" s="270"/>
      <c r="M1034" s="270"/>
      <c r="N1034" s="270"/>
      <c r="O1034" s="151">
        <v>10</v>
      </c>
      <c r="P1034" s="153">
        <f t="shared" si="106"/>
        <v>10</v>
      </c>
      <c r="Q1034" s="154">
        <f t="shared" si="107"/>
        <v>13</v>
      </c>
      <c r="R1034" s="270">
        <v>6.55</v>
      </c>
      <c r="S1034" s="45">
        <f t="shared" si="111"/>
        <v>19.649999999999999</v>
      </c>
      <c r="T1034" s="910"/>
      <c r="U1034" s="49">
        <f t="shared" si="109"/>
        <v>65.5</v>
      </c>
      <c r="V1034" s="913"/>
      <c r="W1034" s="151">
        <f t="shared" si="110"/>
        <v>85.15</v>
      </c>
      <c r="X1034" s="908"/>
    </row>
    <row r="1035" spans="1:24" s="90" customFormat="1" x14ac:dyDescent="0.25">
      <c r="A1035" s="871"/>
      <c r="B1035" s="872"/>
      <c r="C1035" s="111" t="s">
        <v>1841</v>
      </c>
      <c r="D1035" s="111"/>
      <c r="E1035" s="111"/>
      <c r="F1035" s="270" t="s">
        <v>37</v>
      </c>
      <c r="G1035" s="270"/>
      <c r="H1035" s="270"/>
      <c r="I1035" s="270"/>
      <c r="J1035" s="151">
        <v>2</v>
      </c>
      <c r="K1035" s="155">
        <f t="shared" si="105"/>
        <v>2</v>
      </c>
      <c r="L1035" s="270"/>
      <c r="M1035" s="270"/>
      <c r="N1035" s="270"/>
      <c r="O1035" s="151">
        <v>10</v>
      </c>
      <c r="P1035" s="153">
        <f t="shared" si="106"/>
        <v>10</v>
      </c>
      <c r="Q1035" s="154">
        <f t="shared" si="107"/>
        <v>12</v>
      </c>
      <c r="R1035" s="270">
        <v>6.55</v>
      </c>
      <c r="S1035" s="45">
        <f t="shared" si="111"/>
        <v>13.1</v>
      </c>
      <c r="T1035" s="910"/>
      <c r="U1035" s="49">
        <f t="shared" si="109"/>
        <v>65.5</v>
      </c>
      <c r="V1035" s="913"/>
      <c r="W1035" s="151">
        <f t="shared" si="110"/>
        <v>78.599999999999994</v>
      </c>
      <c r="X1035" s="908"/>
    </row>
    <row r="1036" spans="1:24" s="90" customFormat="1" x14ac:dyDescent="0.25">
      <c r="A1036" s="871"/>
      <c r="B1036" s="872"/>
      <c r="C1036" s="111" t="s">
        <v>1842</v>
      </c>
      <c r="D1036" s="111"/>
      <c r="E1036" s="111"/>
      <c r="F1036" s="270" t="s">
        <v>37</v>
      </c>
      <c r="G1036" s="270"/>
      <c r="H1036" s="270"/>
      <c r="I1036" s="270"/>
      <c r="J1036" s="151">
        <v>18</v>
      </c>
      <c r="K1036" s="155">
        <f t="shared" si="105"/>
        <v>18</v>
      </c>
      <c r="L1036" s="270"/>
      <c r="M1036" s="270"/>
      <c r="N1036" s="270"/>
      <c r="O1036" s="151">
        <v>30</v>
      </c>
      <c r="P1036" s="153">
        <f t="shared" si="106"/>
        <v>30</v>
      </c>
      <c r="Q1036" s="154">
        <f t="shared" si="107"/>
        <v>48</v>
      </c>
      <c r="R1036" s="270">
        <v>4</v>
      </c>
      <c r="S1036" s="45">
        <f t="shared" si="111"/>
        <v>72</v>
      </c>
      <c r="T1036" s="910"/>
      <c r="U1036" s="49">
        <f t="shared" si="109"/>
        <v>120</v>
      </c>
      <c r="V1036" s="913"/>
      <c r="W1036" s="151">
        <f t="shared" si="110"/>
        <v>192</v>
      </c>
      <c r="X1036" s="908"/>
    </row>
    <row r="1037" spans="1:24" s="90" customFormat="1" x14ac:dyDescent="0.25">
      <c r="A1037" s="871"/>
      <c r="B1037" s="872"/>
      <c r="C1037" s="111" t="s">
        <v>1843</v>
      </c>
      <c r="D1037" s="111"/>
      <c r="E1037" s="111"/>
      <c r="F1037" s="270" t="s">
        <v>37</v>
      </c>
      <c r="G1037" s="270"/>
      <c r="H1037" s="270"/>
      <c r="I1037" s="270"/>
      <c r="J1037" s="151">
        <v>10</v>
      </c>
      <c r="K1037" s="155">
        <f t="shared" si="105"/>
        <v>10</v>
      </c>
      <c r="L1037" s="270"/>
      <c r="M1037" s="270"/>
      <c r="N1037" s="270"/>
      <c r="O1037" s="151">
        <v>30</v>
      </c>
      <c r="P1037" s="153">
        <f t="shared" si="106"/>
        <v>30</v>
      </c>
      <c r="Q1037" s="154">
        <f t="shared" si="107"/>
        <v>40</v>
      </c>
      <c r="R1037" s="270">
        <v>4</v>
      </c>
      <c r="S1037" s="45">
        <f t="shared" si="111"/>
        <v>40</v>
      </c>
      <c r="T1037" s="910"/>
      <c r="U1037" s="49">
        <f t="shared" ref="U1037:U1100" si="112">R1037*P1037</f>
        <v>120</v>
      </c>
      <c r="V1037" s="913"/>
      <c r="W1037" s="151">
        <f t="shared" si="110"/>
        <v>160</v>
      </c>
      <c r="X1037" s="908"/>
    </row>
    <row r="1038" spans="1:24" s="90" customFormat="1" x14ac:dyDescent="0.25">
      <c r="A1038" s="871"/>
      <c r="B1038" s="872"/>
      <c r="C1038" s="111" t="s">
        <v>1844</v>
      </c>
      <c r="D1038" s="111"/>
      <c r="E1038" s="111"/>
      <c r="F1038" s="270" t="s">
        <v>37</v>
      </c>
      <c r="G1038" s="270"/>
      <c r="H1038" s="270"/>
      <c r="I1038" s="270"/>
      <c r="J1038" s="151">
        <v>8</v>
      </c>
      <c r="K1038" s="155">
        <f t="shared" si="105"/>
        <v>8</v>
      </c>
      <c r="L1038" s="270"/>
      <c r="M1038" s="270"/>
      <c r="N1038" s="270"/>
      <c r="O1038" s="151">
        <v>25</v>
      </c>
      <c r="P1038" s="153">
        <f t="shared" si="106"/>
        <v>25</v>
      </c>
      <c r="Q1038" s="154">
        <f t="shared" si="107"/>
        <v>33</v>
      </c>
      <c r="R1038" s="270">
        <v>4</v>
      </c>
      <c r="S1038" s="45">
        <f t="shared" si="111"/>
        <v>32</v>
      </c>
      <c r="T1038" s="910"/>
      <c r="U1038" s="49">
        <f t="shared" si="112"/>
        <v>100</v>
      </c>
      <c r="V1038" s="913"/>
      <c r="W1038" s="151">
        <f t="shared" si="110"/>
        <v>132</v>
      </c>
      <c r="X1038" s="908"/>
    </row>
    <row r="1039" spans="1:24" s="90" customFormat="1" x14ac:dyDescent="0.25">
      <c r="A1039" s="871"/>
      <c r="B1039" s="872"/>
      <c r="C1039" s="111" t="s">
        <v>1845</v>
      </c>
      <c r="D1039" s="111"/>
      <c r="E1039" s="111"/>
      <c r="F1039" s="270" t="s">
        <v>37</v>
      </c>
      <c r="G1039" s="270"/>
      <c r="H1039" s="270"/>
      <c r="I1039" s="270"/>
      <c r="J1039" s="151">
        <v>5</v>
      </c>
      <c r="K1039" s="155">
        <f t="shared" si="105"/>
        <v>5</v>
      </c>
      <c r="L1039" s="270"/>
      <c r="M1039" s="270"/>
      <c r="N1039" s="270"/>
      <c r="O1039" s="151">
        <v>20</v>
      </c>
      <c r="P1039" s="153">
        <f t="shared" si="106"/>
        <v>20</v>
      </c>
      <c r="Q1039" s="154">
        <f t="shared" si="107"/>
        <v>25</v>
      </c>
      <c r="R1039" s="270">
        <v>4</v>
      </c>
      <c r="S1039" s="45">
        <f t="shared" si="111"/>
        <v>20</v>
      </c>
      <c r="T1039" s="910"/>
      <c r="U1039" s="49">
        <f t="shared" si="112"/>
        <v>80</v>
      </c>
      <c r="V1039" s="913"/>
      <c r="W1039" s="151">
        <f t="shared" si="110"/>
        <v>100</v>
      </c>
      <c r="X1039" s="908"/>
    </row>
    <row r="1040" spans="1:24" s="90" customFormat="1" x14ac:dyDescent="0.25">
      <c r="A1040" s="871"/>
      <c r="B1040" s="872"/>
      <c r="C1040" s="111" t="s">
        <v>1846</v>
      </c>
      <c r="D1040" s="111"/>
      <c r="E1040" s="111"/>
      <c r="F1040" s="270" t="s">
        <v>37</v>
      </c>
      <c r="G1040" s="270"/>
      <c r="H1040" s="270"/>
      <c r="I1040" s="270"/>
      <c r="J1040" s="151">
        <v>4</v>
      </c>
      <c r="K1040" s="155">
        <f t="shared" si="105"/>
        <v>4</v>
      </c>
      <c r="L1040" s="270"/>
      <c r="M1040" s="270"/>
      <c r="N1040" s="270"/>
      <c r="O1040" s="151">
        <v>10</v>
      </c>
      <c r="P1040" s="153">
        <f t="shared" si="106"/>
        <v>10</v>
      </c>
      <c r="Q1040" s="154">
        <f t="shared" si="107"/>
        <v>14</v>
      </c>
      <c r="R1040" s="270">
        <v>4</v>
      </c>
      <c r="S1040" s="45">
        <f t="shared" si="111"/>
        <v>16</v>
      </c>
      <c r="T1040" s="910"/>
      <c r="U1040" s="49">
        <f t="shared" si="112"/>
        <v>40</v>
      </c>
      <c r="V1040" s="913"/>
      <c r="W1040" s="151">
        <f t="shared" si="110"/>
        <v>56</v>
      </c>
      <c r="X1040" s="908"/>
    </row>
    <row r="1041" spans="1:24" s="90" customFormat="1" x14ac:dyDescent="0.25">
      <c r="A1041" s="871"/>
      <c r="B1041" s="872"/>
      <c r="C1041" s="111" t="s">
        <v>1847</v>
      </c>
      <c r="D1041" s="111"/>
      <c r="E1041" s="111"/>
      <c r="F1041" s="270" t="s">
        <v>37</v>
      </c>
      <c r="G1041" s="270"/>
      <c r="H1041" s="270"/>
      <c r="I1041" s="270"/>
      <c r="J1041" s="151"/>
      <c r="K1041" s="155">
        <f t="shared" si="105"/>
        <v>0</v>
      </c>
      <c r="L1041" s="270"/>
      <c r="M1041" s="270"/>
      <c r="N1041" s="270"/>
      <c r="O1041" s="151">
        <v>10</v>
      </c>
      <c r="P1041" s="153">
        <f t="shared" si="106"/>
        <v>10</v>
      </c>
      <c r="Q1041" s="154">
        <f t="shared" si="107"/>
        <v>10</v>
      </c>
      <c r="R1041" s="270">
        <v>4</v>
      </c>
      <c r="S1041" s="45">
        <f t="shared" si="111"/>
        <v>0</v>
      </c>
      <c r="T1041" s="910"/>
      <c r="U1041" s="49">
        <f t="shared" si="112"/>
        <v>40</v>
      </c>
      <c r="V1041" s="913"/>
      <c r="W1041" s="151">
        <f t="shared" si="110"/>
        <v>40</v>
      </c>
      <c r="X1041" s="908"/>
    </row>
    <row r="1042" spans="1:24" s="90" customFormat="1" x14ac:dyDescent="0.25">
      <c r="A1042" s="871"/>
      <c r="B1042" s="872"/>
      <c r="C1042" s="111" t="s">
        <v>1848</v>
      </c>
      <c r="D1042" s="111"/>
      <c r="E1042" s="111"/>
      <c r="F1042" s="270" t="s">
        <v>37</v>
      </c>
      <c r="G1042" s="270"/>
      <c r="H1042" s="270"/>
      <c r="I1042" s="270"/>
      <c r="J1042" s="151">
        <v>2</v>
      </c>
      <c r="K1042" s="155">
        <f t="shared" si="105"/>
        <v>2</v>
      </c>
      <c r="L1042" s="270"/>
      <c r="M1042" s="270"/>
      <c r="N1042" s="270"/>
      <c r="O1042" s="151">
        <v>5</v>
      </c>
      <c r="P1042" s="153">
        <f t="shared" si="106"/>
        <v>5</v>
      </c>
      <c r="Q1042" s="154">
        <f t="shared" si="107"/>
        <v>7</v>
      </c>
      <c r="R1042" s="270">
        <v>8.9</v>
      </c>
      <c r="S1042" s="45">
        <f t="shared" si="111"/>
        <v>17.8</v>
      </c>
      <c r="T1042" s="910"/>
      <c r="U1042" s="49">
        <f t="shared" si="112"/>
        <v>44.5</v>
      </c>
      <c r="V1042" s="913"/>
      <c r="W1042" s="151">
        <f t="shared" si="110"/>
        <v>62.3</v>
      </c>
      <c r="X1042" s="908"/>
    </row>
    <row r="1043" spans="1:24" s="90" customFormat="1" x14ac:dyDescent="0.25">
      <c r="A1043" s="871"/>
      <c r="B1043" s="872"/>
      <c r="C1043" s="111" t="s">
        <v>1849</v>
      </c>
      <c r="D1043" s="111"/>
      <c r="E1043" s="111"/>
      <c r="F1043" s="270" t="s">
        <v>37</v>
      </c>
      <c r="G1043" s="270"/>
      <c r="H1043" s="270"/>
      <c r="I1043" s="270"/>
      <c r="J1043" s="151">
        <v>3</v>
      </c>
      <c r="K1043" s="155">
        <f t="shared" si="105"/>
        <v>3</v>
      </c>
      <c r="L1043" s="270"/>
      <c r="M1043" s="270"/>
      <c r="N1043" s="270"/>
      <c r="O1043" s="151">
        <v>7</v>
      </c>
      <c r="P1043" s="153">
        <f t="shared" si="106"/>
        <v>7</v>
      </c>
      <c r="Q1043" s="154">
        <f t="shared" si="107"/>
        <v>10</v>
      </c>
      <c r="R1043" s="270">
        <v>7.55</v>
      </c>
      <c r="S1043" s="45">
        <f t="shared" si="111"/>
        <v>22.65</v>
      </c>
      <c r="T1043" s="910"/>
      <c r="U1043" s="49">
        <f t="shared" si="112"/>
        <v>52.85</v>
      </c>
      <c r="V1043" s="913"/>
      <c r="W1043" s="151">
        <f t="shared" ref="W1043:W1107" si="113">S1043+U1043</f>
        <v>75.5</v>
      </c>
      <c r="X1043" s="908"/>
    </row>
    <row r="1044" spans="1:24" s="90" customFormat="1" x14ac:dyDescent="0.25">
      <c r="A1044" s="871"/>
      <c r="B1044" s="872"/>
      <c r="C1044" s="111" t="s">
        <v>1850</v>
      </c>
      <c r="D1044" s="111"/>
      <c r="E1044" s="111"/>
      <c r="F1044" s="270" t="s">
        <v>37</v>
      </c>
      <c r="G1044" s="270"/>
      <c r="H1044" s="270"/>
      <c r="I1044" s="270"/>
      <c r="J1044" s="151">
        <v>2</v>
      </c>
      <c r="K1044" s="155">
        <f t="shared" si="105"/>
        <v>2</v>
      </c>
      <c r="L1044" s="270"/>
      <c r="M1044" s="270"/>
      <c r="N1044" s="270"/>
      <c r="O1044" s="151">
        <v>5</v>
      </c>
      <c r="P1044" s="153">
        <f t="shared" si="106"/>
        <v>5</v>
      </c>
      <c r="Q1044" s="154">
        <f t="shared" si="107"/>
        <v>7</v>
      </c>
      <c r="R1044" s="270">
        <v>7.55</v>
      </c>
      <c r="S1044" s="45">
        <f t="shared" si="111"/>
        <v>15.1</v>
      </c>
      <c r="T1044" s="910"/>
      <c r="U1044" s="49">
        <f t="shared" si="112"/>
        <v>37.75</v>
      </c>
      <c r="V1044" s="913"/>
      <c r="W1044" s="151">
        <f t="shared" si="113"/>
        <v>52.85</v>
      </c>
      <c r="X1044" s="908"/>
    </row>
    <row r="1045" spans="1:24" s="90" customFormat="1" x14ac:dyDescent="0.25">
      <c r="A1045" s="871"/>
      <c r="B1045" s="872"/>
      <c r="C1045" s="111" t="s">
        <v>1851</v>
      </c>
      <c r="D1045" s="111"/>
      <c r="E1045" s="111"/>
      <c r="F1045" s="270" t="s">
        <v>37</v>
      </c>
      <c r="G1045" s="270"/>
      <c r="H1045" s="270"/>
      <c r="I1045" s="270"/>
      <c r="J1045" s="151"/>
      <c r="K1045" s="155">
        <f t="shared" si="105"/>
        <v>0</v>
      </c>
      <c r="L1045" s="270"/>
      <c r="M1045" s="270"/>
      <c r="N1045" s="270"/>
      <c r="O1045" s="151">
        <v>6</v>
      </c>
      <c r="P1045" s="153">
        <f t="shared" si="106"/>
        <v>6</v>
      </c>
      <c r="Q1045" s="154">
        <f t="shared" si="107"/>
        <v>6</v>
      </c>
      <c r="R1045" s="270">
        <v>17.77</v>
      </c>
      <c r="S1045" s="45">
        <f t="shared" si="111"/>
        <v>0</v>
      </c>
      <c r="T1045" s="910"/>
      <c r="U1045" s="49">
        <f t="shared" si="112"/>
        <v>106.62</v>
      </c>
      <c r="V1045" s="913"/>
      <c r="W1045" s="151">
        <f t="shared" si="113"/>
        <v>106.62</v>
      </c>
      <c r="X1045" s="908"/>
    </row>
    <row r="1046" spans="1:24" s="90" customFormat="1" x14ac:dyDescent="0.25">
      <c r="A1046" s="871"/>
      <c r="B1046" s="872"/>
      <c r="C1046" s="111" t="s">
        <v>1852</v>
      </c>
      <c r="D1046" s="111"/>
      <c r="E1046" s="111"/>
      <c r="F1046" s="270" t="s">
        <v>37</v>
      </c>
      <c r="G1046" s="270"/>
      <c r="H1046" s="270"/>
      <c r="I1046" s="270"/>
      <c r="J1046" s="151">
        <v>4</v>
      </c>
      <c r="K1046" s="155">
        <f t="shared" si="105"/>
        <v>4</v>
      </c>
      <c r="L1046" s="270"/>
      <c r="M1046" s="270"/>
      <c r="N1046" s="270"/>
      <c r="O1046" s="151">
        <v>8</v>
      </c>
      <c r="P1046" s="153">
        <f t="shared" si="106"/>
        <v>8</v>
      </c>
      <c r="Q1046" s="154">
        <f t="shared" si="107"/>
        <v>12</v>
      </c>
      <c r="R1046" s="270">
        <v>12.55</v>
      </c>
      <c r="S1046" s="45">
        <f t="shared" si="111"/>
        <v>50.2</v>
      </c>
      <c r="T1046" s="910"/>
      <c r="U1046" s="49">
        <f t="shared" si="112"/>
        <v>100.4</v>
      </c>
      <c r="V1046" s="913"/>
      <c r="W1046" s="151">
        <f t="shared" si="113"/>
        <v>150.60000000000002</v>
      </c>
      <c r="X1046" s="908"/>
    </row>
    <row r="1047" spans="1:24" s="90" customFormat="1" x14ac:dyDescent="0.25">
      <c r="A1047" s="871"/>
      <c r="B1047" s="872"/>
      <c r="C1047" s="111" t="s">
        <v>1853</v>
      </c>
      <c r="D1047" s="111"/>
      <c r="E1047" s="111"/>
      <c r="F1047" s="270" t="s">
        <v>37</v>
      </c>
      <c r="G1047" s="270"/>
      <c r="H1047" s="270"/>
      <c r="I1047" s="270"/>
      <c r="J1047" s="151"/>
      <c r="K1047" s="155">
        <f t="shared" si="105"/>
        <v>0</v>
      </c>
      <c r="L1047" s="270"/>
      <c r="M1047" s="270"/>
      <c r="N1047" s="270"/>
      <c r="O1047" s="151">
        <v>3</v>
      </c>
      <c r="P1047" s="153">
        <f t="shared" si="106"/>
        <v>3</v>
      </c>
      <c r="Q1047" s="154">
        <f t="shared" si="107"/>
        <v>3</v>
      </c>
      <c r="R1047" s="270">
        <v>19.55</v>
      </c>
      <c r="S1047" s="45">
        <f t="shared" si="111"/>
        <v>0</v>
      </c>
      <c r="T1047" s="910"/>
      <c r="U1047" s="49">
        <f t="shared" si="112"/>
        <v>58.650000000000006</v>
      </c>
      <c r="V1047" s="913"/>
      <c r="W1047" s="151">
        <f t="shared" si="113"/>
        <v>58.650000000000006</v>
      </c>
      <c r="X1047" s="908"/>
    </row>
    <row r="1048" spans="1:24" s="90" customFormat="1" x14ac:dyDescent="0.25">
      <c r="A1048" s="871"/>
      <c r="B1048" s="872"/>
      <c r="C1048" s="111" t="s">
        <v>1854</v>
      </c>
      <c r="D1048" s="111"/>
      <c r="E1048" s="111"/>
      <c r="F1048" s="270" t="s">
        <v>37</v>
      </c>
      <c r="G1048" s="270"/>
      <c r="H1048" s="270"/>
      <c r="I1048" s="270"/>
      <c r="J1048" s="151">
        <v>2</v>
      </c>
      <c r="K1048" s="155">
        <f t="shared" si="105"/>
        <v>2</v>
      </c>
      <c r="L1048" s="270"/>
      <c r="M1048" s="270"/>
      <c r="N1048" s="270"/>
      <c r="O1048" s="151">
        <v>10</v>
      </c>
      <c r="P1048" s="153">
        <f t="shared" si="106"/>
        <v>10</v>
      </c>
      <c r="Q1048" s="154">
        <f t="shared" si="107"/>
        <v>12</v>
      </c>
      <c r="R1048" s="270">
        <v>20</v>
      </c>
      <c r="S1048" s="45">
        <f t="shared" si="111"/>
        <v>40</v>
      </c>
      <c r="T1048" s="910"/>
      <c r="U1048" s="49">
        <f t="shared" si="112"/>
        <v>200</v>
      </c>
      <c r="V1048" s="913"/>
      <c r="W1048" s="151">
        <f t="shared" si="113"/>
        <v>240</v>
      </c>
      <c r="X1048" s="908"/>
    </row>
    <row r="1049" spans="1:24" s="90" customFormat="1" x14ac:dyDescent="0.25">
      <c r="A1049" s="871"/>
      <c r="B1049" s="872"/>
      <c r="C1049" s="111" t="s">
        <v>1855</v>
      </c>
      <c r="D1049" s="111"/>
      <c r="E1049" s="111"/>
      <c r="F1049" s="270" t="s">
        <v>37</v>
      </c>
      <c r="G1049" s="270"/>
      <c r="H1049" s="270"/>
      <c r="I1049" s="270"/>
      <c r="J1049" s="151">
        <v>1</v>
      </c>
      <c r="K1049" s="155">
        <f t="shared" si="105"/>
        <v>1</v>
      </c>
      <c r="L1049" s="270"/>
      <c r="M1049" s="270"/>
      <c r="N1049" s="270"/>
      <c r="O1049" s="151">
        <v>5</v>
      </c>
      <c r="P1049" s="153">
        <f t="shared" si="106"/>
        <v>5</v>
      </c>
      <c r="Q1049" s="154">
        <f t="shared" si="107"/>
        <v>6</v>
      </c>
      <c r="R1049" s="270">
        <v>20</v>
      </c>
      <c r="S1049" s="45">
        <f t="shared" si="111"/>
        <v>20</v>
      </c>
      <c r="T1049" s="910"/>
      <c r="U1049" s="49">
        <f t="shared" si="112"/>
        <v>100</v>
      </c>
      <c r="V1049" s="913"/>
      <c r="W1049" s="151">
        <f t="shared" si="113"/>
        <v>120</v>
      </c>
      <c r="X1049" s="908"/>
    </row>
    <row r="1050" spans="1:24" s="90" customFormat="1" x14ac:dyDescent="0.25">
      <c r="A1050" s="871"/>
      <c r="B1050" s="872"/>
      <c r="C1050" s="111" t="s">
        <v>1856</v>
      </c>
      <c r="D1050" s="111"/>
      <c r="E1050" s="111"/>
      <c r="F1050" s="270" t="s">
        <v>37</v>
      </c>
      <c r="G1050" s="270"/>
      <c r="H1050" s="270"/>
      <c r="I1050" s="270"/>
      <c r="J1050" s="151"/>
      <c r="K1050" s="155">
        <f t="shared" si="105"/>
        <v>0</v>
      </c>
      <c r="L1050" s="270"/>
      <c r="M1050" s="270"/>
      <c r="N1050" s="270"/>
      <c r="O1050" s="151">
        <v>5</v>
      </c>
      <c r="P1050" s="153">
        <f t="shared" si="106"/>
        <v>5</v>
      </c>
      <c r="Q1050" s="154">
        <f t="shared" si="107"/>
        <v>5</v>
      </c>
      <c r="R1050" s="270">
        <v>20</v>
      </c>
      <c r="S1050" s="45">
        <f t="shared" si="111"/>
        <v>0</v>
      </c>
      <c r="T1050" s="910"/>
      <c r="U1050" s="49">
        <f t="shared" si="112"/>
        <v>100</v>
      </c>
      <c r="V1050" s="913"/>
      <c r="W1050" s="151">
        <f t="shared" si="113"/>
        <v>100</v>
      </c>
      <c r="X1050" s="908"/>
    </row>
    <row r="1051" spans="1:24" s="90" customFormat="1" x14ac:dyDescent="0.25">
      <c r="A1051" s="871"/>
      <c r="B1051" s="872"/>
      <c r="C1051" s="111" t="s">
        <v>1857</v>
      </c>
      <c r="D1051" s="111"/>
      <c r="E1051" s="111"/>
      <c r="F1051" s="270" t="s">
        <v>37</v>
      </c>
      <c r="G1051" s="270"/>
      <c r="H1051" s="270"/>
      <c r="I1051" s="270"/>
      <c r="J1051" s="151">
        <v>2</v>
      </c>
      <c r="K1051" s="155">
        <f t="shared" si="105"/>
        <v>2</v>
      </c>
      <c r="L1051" s="270"/>
      <c r="M1051" s="270"/>
      <c r="N1051" s="270"/>
      <c r="O1051" s="151">
        <v>4</v>
      </c>
      <c r="P1051" s="153">
        <f t="shared" si="106"/>
        <v>4</v>
      </c>
      <c r="Q1051" s="154">
        <f t="shared" si="107"/>
        <v>6</v>
      </c>
      <c r="R1051" s="270">
        <v>20</v>
      </c>
      <c r="S1051" s="45">
        <f t="shared" si="111"/>
        <v>40</v>
      </c>
      <c r="T1051" s="910"/>
      <c r="U1051" s="49">
        <f t="shared" si="112"/>
        <v>80</v>
      </c>
      <c r="V1051" s="913"/>
      <c r="W1051" s="151">
        <f t="shared" si="113"/>
        <v>120</v>
      </c>
      <c r="X1051" s="908"/>
    </row>
    <row r="1052" spans="1:24" s="90" customFormat="1" x14ac:dyDescent="0.25">
      <c r="A1052" s="871"/>
      <c r="B1052" s="872"/>
      <c r="C1052" s="111" t="s">
        <v>1858</v>
      </c>
      <c r="D1052" s="111"/>
      <c r="E1052" s="111"/>
      <c r="F1052" s="270" t="s">
        <v>37</v>
      </c>
      <c r="G1052" s="270"/>
      <c r="H1052" s="270"/>
      <c r="I1052" s="270"/>
      <c r="J1052" s="151">
        <v>2</v>
      </c>
      <c r="K1052" s="155">
        <f t="shared" si="105"/>
        <v>2</v>
      </c>
      <c r="L1052" s="270"/>
      <c r="M1052" s="270"/>
      <c r="N1052" s="270"/>
      <c r="O1052" s="151">
        <v>8</v>
      </c>
      <c r="P1052" s="153">
        <f t="shared" si="106"/>
        <v>8</v>
      </c>
      <c r="Q1052" s="154">
        <f t="shared" si="107"/>
        <v>10</v>
      </c>
      <c r="R1052" s="270">
        <v>7.55</v>
      </c>
      <c r="S1052" s="45">
        <f t="shared" si="111"/>
        <v>15.1</v>
      </c>
      <c r="T1052" s="910"/>
      <c r="U1052" s="49">
        <f t="shared" si="112"/>
        <v>60.4</v>
      </c>
      <c r="V1052" s="913"/>
      <c r="W1052" s="151">
        <f t="shared" si="113"/>
        <v>75.5</v>
      </c>
      <c r="X1052" s="908"/>
    </row>
    <row r="1053" spans="1:24" s="90" customFormat="1" x14ac:dyDescent="0.25">
      <c r="A1053" s="871"/>
      <c r="B1053" s="872"/>
      <c r="C1053" s="111" t="s">
        <v>1859</v>
      </c>
      <c r="D1053" s="111"/>
      <c r="E1053" s="111"/>
      <c r="F1053" s="270" t="s">
        <v>37</v>
      </c>
      <c r="G1053" s="270"/>
      <c r="H1053" s="270"/>
      <c r="I1053" s="270"/>
      <c r="J1053" s="151">
        <v>1</v>
      </c>
      <c r="K1053" s="155">
        <f t="shared" si="105"/>
        <v>1</v>
      </c>
      <c r="L1053" s="270"/>
      <c r="M1053" s="270"/>
      <c r="N1053" s="270"/>
      <c r="O1053" s="151">
        <v>2</v>
      </c>
      <c r="P1053" s="153">
        <f t="shared" si="106"/>
        <v>2</v>
      </c>
      <c r="Q1053" s="154">
        <f t="shared" si="107"/>
        <v>3</v>
      </c>
      <c r="R1053" s="270">
        <v>35.549999999999997</v>
      </c>
      <c r="S1053" s="45">
        <f t="shared" si="111"/>
        <v>35.549999999999997</v>
      </c>
      <c r="T1053" s="910"/>
      <c r="U1053" s="49">
        <f t="shared" si="112"/>
        <v>71.099999999999994</v>
      </c>
      <c r="V1053" s="913"/>
      <c r="W1053" s="151">
        <f t="shared" si="113"/>
        <v>106.64999999999999</v>
      </c>
      <c r="X1053" s="908"/>
    </row>
    <row r="1054" spans="1:24" s="90" customFormat="1" x14ac:dyDescent="0.25">
      <c r="A1054" s="871"/>
      <c r="B1054" s="872"/>
      <c r="C1054" s="111" t="s">
        <v>1860</v>
      </c>
      <c r="D1054" s="111"/>
      <c r="E1054" s="111"/>
      <c r="F1054" s="270" t="s">
        <v>37</v>
      </c>
      <c r="G1054" s="270"/>
      <c r="H1054" s="270"/>
      <c r="I1054" s="270"/>
      <c r="J1054" s="151"/>
      <c r="K1054" s="155">
        <f t="shared" si="105"/>
        <v>0</v>
      </c>
      <c r="L1054" s="270"/>
      <c r="M1054" s="270"/>
      <c r="N1054" s="270"/>
      <c r="O1054" s="151">
        <v>3</v>
      </c>
      <c r="P1054" s="153">
        <f t="shared" si="106"/>
        <v>3</v>
      </c>
      <c r="Q1054" s="154">
        <f t="shared" si="107"/>
        <v>3</v>
      </c>
      <c r="R1054" s="270">
        <v>9.77</v>
      </c>
      <c r="S1054" s="45">
        <f t="shared" si="111"/>
        <v>0</v>
      </c>
      <c r="T1054" s="910"/>
      <c r="U1054" s="49">
        <f t="shared" si="112"/>
        <v>29.31</v>
      </c>
      <c r="V1054" s="913"/>
      <c r="W1054" s="151">
        <f t="shared" si="113"/>
        <v>29.31</v>
      </c>
      <c r="X1054" s="908"/>
    </row>
    <row r="1055" spans="1:24" s="90" customFormat="1" x14ac:dyDescent="0.25">
      <c r="A1055" s="871"/>
      <c r="B1055" s="872"/>
      <c r="C1055" s="111" t="s">
        <v>1861</v>
      </c>
      <c r="D1055" s="111"/>
      <c r="E1055" s="111"/>
      <c r="F1055" s="270" t="s">
        <v>37</v>
      </c>
      <c r="G1055" s="270"/>
      <c r="H1055" s="270"/>
      <c r="I1055" s="270"/>
      <c r="J1055" s="151">
        <v>2</v>
      </c>
      <c r="K1055" s="155">
        <f t="shared" si="105"/>
        <v>2</v>
      </c>
      <c r="L1055" s="270"/>
      <c r="M1055" s="270"/>
      <c r="N1055" s="270"/>
      <c r="O1055" s="151">
        <v>6</v>
      </c>
      <c r="P1055" s="153">
        <f t="shared" si="106"/>
        <v>6</v>
      </c>
      <c r="Q1055" s="154">
        <f t="shared" si="107"/>
        <v>8</v>
      </c>
      <c r="R1055" s="270">
        <v>16.77</v>
      </c>
      <c r="S1055" s="45">
        <f t="shared" si="111"/>
        <v>33.54</v>
      </c>
      <c r="T1055" s="910"/>
      <c r="U1055" s="49">
        <f t="shared" si="112"/>
        <v>100.62</v>
      </c>
      <c r="V1055" s="913"/>
      <c r="W1055" s="151">
        <f t="shared" si="113"/>
        <v>134.16</v>
      </c>
      <c r="X1055" s="908"/>
    </row>
    <row r="1056" spans="1:24" s="90" customFormat="1" x14ac:dyDescent="0.25">
      <c r="A1056" s="871"/>
      <c r="B1056" s="872"/>
      <c r="C1056" s="111" t="s">
        <v>1862</v>
      </c>
      <c r="D1056" s="111"/>
      <c r="E1056" s="111"/>
      <c r="F1056" s="270" t="s">
        <v>37</v>
      </c>
      <c r="G1056" s="270"/>
      <c r="H1056" s="270"/>
      <c r="I1056" s="270"/>
      <c r="J1056" s="151">
        <v>2</v>
      </c>
      <c r="K1056" s="155">
        <f t="shared" si="105"/>
        <v>2</v>
      </c>
      <c r="L1056" s="270"/>
      <c r="M1056" s="270"/>
      <c r="N1056" s="270"/>
      <c r="O1056" s="151">
        <v>4</v>
      </c>
      <c r="P1056" s="153">
        <f t="shared" si="106"/>
        <v>4</v>
      </c>
      <c r="Q1056" s="154">
        <f t="shared" si="107"/>
        <v>6</v>
      </c>
      <c r="R1056" s="270">
        <v>10</v>
      </c>
      <c r="S1056" s="45">
        <f t="shared" si="111"/>
        <v>20</v>
      </c>
      <c r="T1056" s="910"/>
      <c r="U1056" s="49">
        <f t="shared" si="112"/>
        <v>40</v>
      </c>
      <c r="V1056" s="913"/>
      <c r="W1056" s="151">
        <f t="shared" si="113"/>
        <v>60</v>
      </c>
      <c r="X1056" s="908"/>
    </row>
    <row r="1057" spans="1:24" s="90" customFormat="1" x14ac:dyDescent="0.25">
      <c r="A1057" s="871"/>
      <c r="B1057" s="872"/>
      <c r="C1057" s="111" t="s">
        <v>1863</v>
      </c>
      <c r="D1057" s="111"/>
      <c r="E1057" s="111"/>
      <c r="F1057" s="270" t="s">
        <v>37</v>
      </c>
      <c r="G1057" s="270"/>
      <c r="H1057" s="270"/>
      <c r="I1057" s="270"/>
      <c r="J1057" s="151">
        <v>1</v>
      </c>
      <c r="K1057" s="155">
        <f t="shared" si="105"/>
        <v>1</v>
      </c>
      <c r="L1057" s="270"/>
      <c r="M1057" s="270"/>
      <c r="N1057" s="270"/>
      <c r="O1057" s="151">
        <v>1</v>
      </c>
      <c r="P1057" s="153">
        <f t="shared" si="106"/>
        <v>1</v>
      </c>
      <c r="Q1057" s="154">
        <f t="shared" si="107"/>
        <v>2</v>
      </c>
      <c r="R1057" s="270">
        <v>45</v>
      </c>
      <c r="S1057" s="45">
        <f t="shared" si="111"/>
        <v>45</v>
      </c>
      <c r="T1057" s="910"/>
      <c r="U1057" s="49">
        <f t="shared" si="112"/>
        <v>45</v>
      </c>
      <c r="V1057" s="913"/>
      <c r="W1057" s="151">
        <f t="shared" si="113"/>
        <v>90</v>
      </c>
      <c r="X1057" s="908"/>
    </row>
    <row r="1058" spans="1:24" s="90" customFormat="1" x14ac:dyDescent="0.25">
      <c r="A1058" s="871"/>
      <c r="B1058" s="872"/>
      <c r="C1058" s="111" t="s">
        <v>1864</v>
      </c>
      <c r="D1058" s="111"/>
      <c r="E1058" s="111"/>
      <c r="F1058" s="270" t="s">
        <v>37</v>
      </c>
      <c r="G1058" s="270"/>
      <c r="H1058" s="270"/>
      <c r="I1058" s="270"/>
      <c r="J1058" s="151">
        <v>1</v>
      </c>
      <c r="K1058" s="155">
        <f t="shared" si="105"/>
        <v>1</v>
      </c>
      <c r="L1058" s="270"/>
      <c r="M1058" s="270"/>
      <c r="N1058" s="270"/>
      <c r="O1058" s="151">
        <v>3</v>
      </c>
      <c r="P1058" s="153">
        <f t="shared" si="106"/>
        <v>3</v>
      </c>
      <c r="Q1058" s="154">
        <f t="shared" si="107"/>
        <v>4</v>
      </c>
      <c r="R1058" s="270">
        <v>60</v>
      </c>
      <c r="S1058" s="45">
        <f t="shared" si="111"/>
        <v>60</v>
      </c>
      <c r="T1058" s="910"/>
      <c r="U1058" s="49">
        <f t="shared" si="112"/>
        <v>180</v>
      </c>
      <c r="V1058" s="913"/>
      <c r="W1058" s="151">
        <f t="shared" si="113"/>
        <v>240</v>
      </c>
      <c r="X1058" s="908"/>
    </row>
    <row r="1059" spans="1:24" s="90" customFormat="1" x14ac:dyDescent="0.25">
      <c r="A1059" s="871"/>
      <c r="B1059" s="872"/>
      <c r="C1059" s="111" t="s">
        <v>1865</v>
      </c>
      <c r="D1059" s="111"/>
      <c r="E1059" s="111"/>
      <c r="F1059" s="270" t="s">
        <v>37</v>
      </c>
      <c r="G1059" s="270"/>
      <c r="H1059" s="270"/>
      <c r="I1059" s="270"/>
      <c r="J1059" s="151">
        <v>4</v>
      </c>
      <c r="K1059" s="155">
        <f t="shared" si="105"/>
        <v>4</v>
      </c>
      <c r="L1059" s="270"/>
      <c r="M1059" s="270"/>
      <c r="N1059" s="270"/>
      <c r="O1059" s="151">
        <v>5</v>
      </c>
      <c r="P1059" s="153">
        <f t="shared" si="106"/>
        <v>5</v>
      </c>
      <c r="Q1059" s="154">
        <f t="shared" si="107"/>
        <v>9</v>
      </c>
      <c r="R1059" s="270">
        <v>15</v>
      </c>
      <c r="S1059" s="45">
        <f t="shared" si="111"/>
        <v>60</v>
      </c>
      <c r="T1059" s="911"/>
      <c r="U1059" s="49">
        <f t="shared" si="112"/>
        <v>75</v>
      </c>
      <c r="V1059" s="914"/>
      <c r="W1059" s="151">
        <f t="shared" si="113"/>
        <v>135</v>
      </c>
      <c r="X1059" s="908"/>
    </row>
    <row r="1060" spans="1:24" s="90" customFormat="1" ht="30" customHeight="1" x14ac:dyDescent="0.25">
      <c r="A1060" s="871">
        <v>61</v>
      </c>
      <c r="B1060" s="872" t="s">
        <v>1635</v>
      </c>
      <c r="C1060" s="97" t="s">
        <v>69</v>
      </c>
      <c r="D1060" s="97"/>
      <c r="E1060" s="97"/>
      <c r="F1060" s="270" t="s">
        <v>37</v>
      </c>
      <c r="G1060" s="270"/>
      <c r="H1060" s="135">
        <v>20</v>
      </c>
      <c r="I1060" s="270"/>
      <c r="J1060" s="270"/>
      <c r="K1060" s="155">
        <f t="shared" si="105"/>
        <v>20</v>
      </c>
      <c r="L1060" s="270"/>
      <c r="M1060" s="270">
        <v>80</v>
      </c>
      <c r="N1060" s="270"/>
      <c r="O1060" s="270"/>
      <c r="P1060" s="153">
        <f t="shared" si="106"/>
        <v>80</v>
      </c>
      <c r="Q1060" s="154">
        <f t="shared" si="107"/>
        <v>100</v>
      </c>
      <c r="R1060" s="270">
        <v>30</v>
      </c>
      <c r="S1060" s="45">
        <f t="shared" si="111"/>
        <v>600</v>
      </c>
      <c r="T1060" s="909">
        <f>SUM(S1060:S1073)</f>
        <v>4059</v>
      </c>
      <c r="U1060" s="49">
        <f t="shared" si="112"/>
        <v>2400</v>
      </c>
      <c r="V1060" s="912">
        <f>SUM(U1060:U1073)</f>
        <v>12464</v>
      </c>
      <c r="W1060" s="151">
        <f t="shared" si="113"/>
        <v>3000</v>
      </c>
      <c r="X1060" s="908">
        <f>SUM(W1060:W1073)</f>
        <v>16523</v>
      </c>
    </row>
    <row r="1061" spans="1:24" s="90" customFormat="1" ht="15.75" x14ac:dyDescent="0.25">
      <c r="A1061" s="871"/>
      <c r="B1061" s="872"/>
      <c r="C1061" s="97" t="s">
        <v>73</v>
      </c>
      <c r="D1061" s="97"/>
      <c r="E1061" s="97"/>
      <c r="F1061" s="270" t="s">
        <v>37</v>
      </c>
      <c r="G1061" s="270"/>
      <c r="H1061" s="135">
        <v>4</v>
      </c>
      <c r="I1061" s="270"/>
      <c r="J1061" s="270"/>
      <c r="K1061" s="155">
        <f t="shared" si="105"/>
        <v>4</v>
      </c>
      <c r="L1061" s="270"/>
      <c r="M1061" s="270">
        <v>15</v>
      </c>
      <c r="N1061" s="270"/>
      <c r="O1061" s="270"/>
      <c r="P1061" s="153">
        <f t="shared" si="106"/>
        <v>15</v>
      </c>
      <c r="Q1061" s="154">
        <f t="shared" si="107"/>
        <v>19</v>
      </c>
      <c r="R1061" s="270">
        <v>28</v>
      </c>
      <c r="S1061" s="45">
        <f t="shared" si="111"/>
        <v>112</v>
      </c>
      <c r="T1061" s="910"/>
      <c r="U1061" s="49">
        <f t="shared" si="112"/>
        <v>420</v>
      </c>
      <c r="V1061" s="913"/>
      <c r="W1061" s="151">
        <f t="shared" si="113"/>
        <v>532</v>
      </c>
      <c r="X1061" s="908"/>
    </row>
    <row r="1062" spans="1:24" s="90" customFormat="1" ht="15.75" x14ac:dyDescent="0.25">
      <c r="A1062" s="871"/>
      <c r="B1062" s="872"/>
      <c r="C1062" s="97" t="s">
        <v>70</v>
      </c>
      <c r="D1062" s="97"/>
      <c r="E1062" s="97"/>
      <c r="F1062" s="270" t="s">
        <v>37</v>
      </c>
      <c r="G1062" s="270"/>
      <c r="H1062" s="134">
        <v>10</v>
      </c>
      <c r="I1062" s="270">
        <v>40</v>
      </c>
      <c r="J1062" s="270"/>
      <c r="K1062" s="155">
        <f t="shared" si="105"/>
        <v>50</v>
      </c>
      <c r="L1062" s="270"/>
      <c r="M1062" s="270">
        <v>40</v>
      </c>
      <c r="N1062" s="270"/>
      <c r="O1062" s="270"/>
      <c r="P1062" s="153">
        <f t="shared" si="106"/>
        <v>40</v>
      </c>
      <c r="Q1062" s="154">
        <f t="shared" si="107"/>
        <v>90</v>
      </c>
      <c r="R1062" s="270">
        <v>35</v>
      </c>
      <c r="S1062" s="45">
        <f t="shared" si="111"/>
        <v>1750</v>
      </c>
      <c r="T1062" s="910"/>
      <c r="U1062" s="49">
        <f t="shared" si="112"/>
        <v>1400</v>
      </c>
      <c r="V1062" s="913"/>
      <c r="W1062" s="151">
        <f t="shared" si="113"/>
        <v>3150</v>
      </c>
      <c r="X1062" s="908"/>
    </row>
    <row r="1063" spans="1:24" s="90" customFormat="1" ht="15.75" x14ac:dyDescent="0.25">
      <c r="A1063" s="871"/>
      <c r="B1063" s="872"/>
      <c r="C1063" s="97" t="s">
        <v>160</v>
      </c>
      <c r="D1063" s="97"/>
      <c r="E1063" s="97"/>
      <c r="F1063" s="270" t="s">
        <v>37</v>
      </c>
      <c r="G1063" s="270"/>
      <c r="H1063" s="134">
        <v>4</v>
      </c>
      <c r="I1063" s="270"/>
      <c r="J1063" s="270"/>
      <c r="K1063" s="155">
        <f t="shared" si="105"/>
        <v>4</v>
      </c>
      <c r="L1063" s="270"/>
      <c r="M1063" s="270">
        <v>10</v>
      </c>
      <c r="N1063" s="270"/>
      <c r="O1063" s="270"/>
      <c r="P1063" s="153">
        <f t="shared" si="106"/>
        <v>10</v>
      </c>
      <c r="Q1063" s="154">
        <f t="shared" si="107"/>
        <v>14</v>
      </c>
      <c r="R1063" s="270">
        <v>48</v>
      </c>
      <c r="S1063" s="45">
        <f t="shared" si="111"/>
        <v>192</v>
      </c>
      <c r="T1063" s="910"/>
      <c r="U1063" s="49">
        <f t="shared" si="112"/>
        <v>480</v>
      </c>
      <c r="V1063" s="913"/>
      <c r="W1063" s="151">
        <f t="shared" si="113"/>
        <v>672</v>
      </c>
      <c r="X1063" s="908"/>
    </row>
    <row r="1064" spans="1:24" s="90" customFormat="1" ht="15.75" x14ac:dyDescent="0.25">
      <c r="A1064" s="871"/>
      <c r="B1064" s="872"/>
      <c r="C1064" s="100" t="s">
        <v>516</v>
      </c>
      <c r="D1064" s="100"/>
      <c r="E1064" s="100"/>
      <c r="F1064" s="270" t="s">
        <v>37</v>
      </c>
      <c r="G1064" s="270"/>
      <c r="H1064" s="134"/>
      <c r="I1064" s="270"/>
      <c r="J1064" s="270"/>
      <c r="K1064" s="155">
        <f t="shared" si="105"/>
        <v>0</v>
      </c>
      <c r="L1064" s="270"/>
      <c r="M1064" s="270"/>
      <c r="N1064" s="270"/>
      <c r="O1064" s="270"/>
      <c r="P1064" s="153">
        <f t="shared" si="106"/>
        <v>0</v>
      </c>
      <c r="Q1064" s="154">
        <f t="shared" si="107"/>
        <v>0</v>
      </c>
      <c r="R1064" s="270">
        <v>87</v>
      </c>
      <c r="S1064" s="45">
        <f t="shared" si="111"/>
        <v>0</v>
      </c>
      <c r="T1064" s="910"/>
      <c r="U1064" s="49">
        <f t="shared" si="112"/>
        <v>0</v>
      </c>
      <c r="V1064" s="913"/>
      <c r="W1064" s="151">
        <f t="shared" si="113"/>
        <v>0</v>
      </c>
      <c r="X1064" s="908"/>
    </row>
    <row r="1065" spans="1:24" s="90" customFormat="1" ht="15.75" x14ac:dyDescent="0.25">
      <c r="A1065" s="871"/>
      <c r="B1065" s="872"/>
      <c r="C1065" s="100" t="s">
        <v>517</v>
      </c>
      <c r="D1065" s="100"/>
      <c r="E1065" s="100"/>
      <c r="F1065" s="270" t="s">
        <v>37</v>
      </c>
      <c r="G1065" s="270"/>
      <c r="H1065" s="134"/>
      <c r="I1065" s="270">
        <v>4</v>
      </c>
      <c r="J1065" s="270"/>
      <c r="K1065" s="155">
        <f t="shared" si="105"/>
        <v>4</v>
      </c>
      <c r="L1065" s="270"/>
      <c r="M1065" s="270"/>
      <c r="N1065" s="270"/>
      <c r="O1065" s="270"/>
      <c r="P1065" s="153">
        <f t="shared" si="106"/>
        <v>0</v>
      </c>
      <c r="Q1065" s="154">
        <f t="shared" si="107"/>
        <v>4</v>
      </c>
      <c r="R1065" s="270">
        <v>27</v>
      </c>
      <c r="S1065" s="45">
        <f t="shared" si="111"/>
        <v>108</v>
      </c>
      <c r="T1065" s="910"/>
      <c r="U1065" s="49">
        <f t="shared" si="112"/>
        <v>0</v>
      </c>
      <c r="V1065" s="913"/>
      <c r="W1065" s="151">
        <f t="shared" si="113"/>
        <v>108</v>
      </c>
      <c r="X1065" s="908"/>
    </row>
    <row r="1066" spans="1:24" s="90" customFormat="1" ht="15.75" x14ac:dyDescent="0.25">
      <c r="A1066" s="871"/>
      <c r="B1066" s="872"/>
      <c r="C1066" s="97" t="s">
        <v>71</v>
      </c>
      <c r="D1066" s="97"/>
      <c r="E1066" s="97"/>
      <c r="F1066" s="270" t="s">
        <v>37</v>
      </c>
      <c r="G1066" s="270"/>
      <c r="H1066" s="134">
        <v>10</v>
      </c>
      <c r="I1066" s="270"/>
      <c r="J1066" s="270"/>
      <c r="K1066" s="155">
        <f t="shared" si="105"/>
        <v>10</v>
      </c>
      <c r="L1066" s="270"/>
      <c r="M1066" s="270">
        <v>40</v>
      </c>
      <c r="N1066" s="270"/>
      <c r="O1066" s="270"/>
      <c r="P1066" s="153">
        <f t="shared" si="106"/>
        <v>40</v>
      </c>
      <c r="Q1066" s="154">
        <f t="shared" si="107"/>
        <v>50</v>
      </c>
      <c r="R1066" s="270">
        <v>17</v>
      </c>
      <c r="S1066" s="45">
        <f t="shared" si="111"/>
        <v>170</v>
      </c>
      <c r="T1066" s="910"/>
      <c r="U1066" s="49">
        <f t="shared" si="112"/>
        <v>680</v>
      </c>
      <c r="V1066" s="913"/>
      <c r="W1066" s="151">
        <f t="shared" si="113"/>
        <v>850</v>
      </c>
      <c r="X1066" s="908"/>
    </row>
    <row r="1067" spans="1:24" s="90" customFormat="1" ht="15.75" x14ac:dyDescent="0.25">
      <c r="A1067" s="871"/>
      <c r="B1067" s="872"/>
      <c r="C1067" s="97" t="s">
        <v>72</v>
      </c>
      <c r="D1067" s="97"/>
      <c r="E1067" s="97"/>
      <c r="F1067" s="270" t="s">
        <v>37</v>
      </c>
      <c r="G1067" s="270">
        <v>8</v>
      </c>
      <c r="H1067" s="134">
        <v>5</v>
      </c>
      <c r="I1067" s="270"/>
      <c r="J1067" s="270"/>
      <c r="K1067" s="155">
        <f t="shared" si="105"/>
        <v>13</v>
      </c>
      <c r="L1067" s="270"/>
      <c r="M1067" s="270">
        <v>20</v>
      </c>
      <c r="N1067" s="270"/>
      <c r="O1067" s="270"/>
      <c r="P1067" s="153">
        <f t="shared" si="106"/>
        <v>20</v>
      </c>
      <c r="Q1067" s="154">
        <f t="shared" si="107"/>
        <v>33</v>
      </c>
      <c r="R1067" s="270">
        <v>18</v>
      </c>
      <c r="S1067" s="45">
        <f t="shared" si="111"/>
        <v>234</v>
      </c>
      <c r="T1067" s="910"/>
      <c r="U1067" s="49">
        <f t="shared" si="112"/>
        <v>360</v>
      </c>
      <c r="V1067" s="913"/>
      <c r="W1067" s="151">
        <f t="shared" si="113"/>
        <v>594</v>
      </c>
      <c r="X1067" s="908"/>
    </row>
    <row r="1068" spans="1:24" s="90" customFormat="1" ht="15.75" x14ac:dyDescent="0.25">
      <c r="A1068" s="871"/>
      <c r="B1068" s="872"/>
      <c r="C1068" s="97" t="s">
        <v>76</v>
      </c>
      <c r="D1068" s="97"/>
      <c r="E1068" s="97"/>
      <c r="F1068" s="270" t="s">
        <v>37</v>
      </c>
      <c r="G1068" s="270"/>
      <c r="H1068" s="134">
        <v>3</v>
      </c>
      <c r="I1068" s="270"/>
      <c r="J1068" s="270"/>
      <c r="K1068" s="155">
        <f t="shared" si="105"/>
        <v>3</v>
      </c>
      <c r="L1068" s="270"/>
      <c r="M1068" s="270">
        <v>12</v>
      </c>
      <c r="N1068" s="270"/>
      <c r="O1068" s="270"/>
      <c r="P1068" s="153">
        <f t="shared" si="106"/>
        <v>12</v>
      </c>
      <c r="Q1068" s="154">
        <f t="shared" si="107"/>
        <v>15</v>
      </c>
      <c r="R1068" s="270">
        <v>35</v>
      </c>
      <c r="S1068" s="45">
        <f t="shared" si="111"/>
        <v>105</v>
      </c>
      <c r="T1068" s="910"/>
      <c r="U1068" s="49">
        <f t="shared" si="112"/>
        <v>420</v>
      </c>
      <c r="V1068" s="913"/>
      <c r="W1068" s="151">
        <f t="shared" si="113"/>
        <v>525</v>
      </c>
      <c r="X1068" s="908"/>
    </row>
    <row r="1069" spans="1:24" s="90" customFormat="1" ht="15.75" x14ac:dyDescent="0.25">
      <c r="A1069" s="871"/>
      <c r="B1069" s="872"/>
      <c r="C1069" s="97" t="s">
        <v>77</v>
      </c>
      <c r="D1069" s="97"/>
      <c r="E1069" s="97"/>
      <c r="F1069" s="270" t="s">
        <v>37</v>
      </c>
      <c r="G1069" s="270"/>
      <c r="H1069" s="134">
        <v>1</v>
      </c>
      <c r="I1069" s="270"/>
      <c r="J1069" s="270"/>
      <c r="K1069" s="155">
        <f t="shared" si="105"/>
        <v>1</v>
      </c>
      <c r="L1069" s="270"/>
      <c r="M1069" s="270">
        <v>8</v>
      </c>
      <c r="N1069" s="270"/>
      <c r="O1069" s="270"/>
      <c r="P1069" s="153">
        <f t="shared" si="106"/>
        <v>8</v>
      </c>
      <c r="Q1069" s="154">
        <f t="shared" si="107"/>
        <v>9</v>
      </c>
      <c r="R1069" s="270">
        <v>53</v>
      </c>
      <c r="S1069" s="45">
        <f t="shared" si="111"/>
        <v>53</v>
      </c>
      <c r="T1069" s="910"/>
      <c r="U1069" s="49">
        <f t="shared" si="112"/>
        <v>424</v>
      </c>
      <c r="V1069" s="913"/>
      <c r="W1069" s="151">
        <f t="shared" si="113"/>
        <v>477</v>
      </c>
      <c r="X1069" s="908"/>
    </row>
    <row r="1070" spans="1:24" s="90" customFormat="1" ht="15.75" x14ac:dyDescent="0.25">
      <c r="A1070" s="871"/>
      <c r="B1070" s="872"/>
      <c r="C1070" s="97" t="s">
        <v>614</v>
      </c>
      <c r="D1070" s="97"/>
      <c r="E1070" s="97"/>
      <c r="F1070" s="270" t="s">
        <v>37</v>
      </c>
      <c r="G1070" s="270"/>
      <c r="H1070" s="134"/>
      <c r="I1070" s="270"/>
      <c r="J1070" s="270"/>
      <c r="K1070" s="155">
        <f t="shared" si="105"/>
        <v>0</v>
      </c>
      <c r="L1070" s="270"/>
      <c r="M1070" s="270"/>
      <c r="N1070" s="270"/>
      <c r="O1070" s="270"/>
      <c r="P1070" s="153">
        <f t="shared" si="106"/>
        <v>0</v>
      </c>
      <c r="Q1070" s="154">
        <f t="shared" si="107"/>
        <v>0</v>
      </c>
      <c r="R1070" s="270">
        <v>31.75</v>
      </c>
      <c r="S1070" s="45">
        <f t="shared" si="111"/>
        <v>0</v>
      </c>
      <c r="T1070" s="910"/>
      <c r="U1070" s="49">
        <f t="shared" si="112"/>
        <v>0</v>
      </c>
      <c r="V1070" s="913"/>
      <c r="W1070" s="151">
        <f t="shared" si="113"/>
        <v>0</v>
      </c>
      <c r="X1070" s="908"/>
    </row>
    <row r="1071" spans="1:24" s="90" customFormat="1" ht="30" x14ac:dyDescent="0.25">
      <c r="A1071" s="871"/>
      <c r="B1071" s="872"/>
      <c r="C1071" s="97" t="s">
        <v>159</v>
      </c>
      <c r="D1071" s="97"/>
      <c r="E1071" s="97"/>
      <c r="F1071" s="270" t="s">
        <v>37</v>
      </c>
      <c r="G1071" s="270"/>
      <c r="H1071" s="134">
        <v>1</v>
      </c>
      <c r="I1071" s="270"/>
      <c r="J1071" s="270"/>
      <c r="K1071" s="155">
        <f t="shared" si="105"/>
        <v>1</v>
      </c>
      <c r="L1071" s="270"/>
      <c r="M1071" s="270">
        <v>8</v>
      </c>
      <c r="N1071" s="270"/>
      <c r="O1071" s="270"/>
      <c r="P1071" s="153">
        <f t="shared" si="106"/>
        <v>8</v>
      </c>
      <c r="Q1071" s="154">
        <f t="shared" si="107"/>
        <v>9</v>
      </c>
      <c r="R1071" s="270">
        <v>125</v>
      </c>
      <c r="S1071" s="45">
        <f t="shared" si="111"/>
        <v>125</v>
      </c>
      <c r="T1071" s="910"/>
      <c r="U1071" s="49">
        <f t="shared" si="112"/>
        <v>1000</v>
      </c>
      <c r="V1071" s="913"/>
      <c r="W1071" s="151">
        <f t="shared" si="113"/>
        <v>1125</v>
      </c>
      <c r="X1071" s="908"/>
    </row>
    <row r="1072" spans="1:24" s="90" customFormat="1" ht="30" x14ac:dyDescent="0.25">
      <c r="A1072" s="871"/>
      <c r="B1072" s="872"/>
      <c r="C1072" s="97" t="s">
        <v>74</v>
      </c>
      <c r="D1072" s="97"/>
      <c r="E1072" s="97"/>
      <c r="F1072" s="270" t="s">
        <v>37</v>
      </c>
      <c r="G1072" s="270"/>
      <c r="H1072" s="134">
        <v>1</v>
      </c>
      <c r="I1072" s="270"/>
      <c r="J1072" s="270"/>
      <c r="K1072" s="155">
        <f t="shared" si="105"/>
        <v>1</v>
      </c>
      <c r="L1072" s="270"/>
      <c r="M1072" s="270">
        <v>8</v>
      </c>
      <c r="N1072" s="270"/>
      <c r="O1072" s="270"/>
      <c r="P1072" s="153">
        <f t="shared" si="106"/>
        <v>8</v>
      </c>
      <c r="Q1072" s="154">
        <f t="shared" si="107"/>
        <v>9</v>
      </c>
      <c r="R1072" s="270">
        <v>305</v>
      </c>
      <c r="S1072" s="45">
        <f t="shared" si="111"/>
        <v>305</v>
      </c>
      <c r="T1072" s="910"/>
      <c r="U1072" s="49">
        <f t="shared" si="112"/>
        <v>2440</v>
      </c>
      <c r="V1072" s="913"/>
      <c r="W1072" s="151">
        <f t="shared" si="113"/>
        <v>2745</v>
      </c>
      <c r="X1072" s="908"/>
    </row>
    <row r="1073" spans="1:24" s="90" customFormat="1" ht="30" x14ac:dyDescent="0.25">
      <c r="A1073" s="871"/>
      <c r="B1073" s="872"/>
      <c r="C1073" s="97" t="s">
        <v>75</v>
      </c>
      <c r="D1073" s="97"/>
      <c r="E1073" s="97"/>
      <c r="F1073" s="270" t="s">
        <v>37</v>
      </c>
      <c r="G1073" s="270"/>
      <c r="H1073" s="136">
        <v>1</v>
      </c>
      <c r="I1073" s="270"/>
      <c r="J1073" s="270"/>
      <c r="K1073" s="155">
        <f t="shared" si="105"/>
        <v>1</v>
      </c>
      <c r="L1073" s="270"/>
      <c r="M1073" s="270">
        <v>8</v>
      </c>
      <c r="N1073" s="270"/>
      <c r="O1073" s="270"/>
      <c r="P1073" s="153">
        <f t="shared" si="106"/>
        <v>8</v>
      </c>
      <c r="Q1073" s="154">
        <f t="shared" si="107"/>
        <v>9</v>
      </c>
      <c r="R1073" s="270">
        <v>305</v>
      </c>
      <c r="S1073" s="45">
        <f t="shared" si="111"/>
        <v>305</v>
      </c>
      <c r="T1073" s="911"/>
      <c r="U1073" s="49">
        <f t="shared" si="112"/>
        <v>2440</v>
      </c>
      <c r="V1073" s="914"/>
      <c r="W1073" s="151">
        <f t="shared" si="113"/>
        <v>2745</v>
      </c>
      <c r="X1073" s="908"/>
    </row>
    <row r="1074" spans="1:24" x14ac:dyDescent="0.25">
      <c r="A1074" s="871">
        <v>62</v>
      </c>
      <c r="B1074" s="871" t="s">
        <v>28</v>
      </c>
      <c r="C1074" s="97" t="s">
        <v>80</v>
      </c>
      <c r="D1074" s="97"/>
      <c r="E1074" s="97"/>
      <c r="F1074" s="270"/>
      <c r="G1074" s="270"/>
      <c r="H1074" s="270"/>
      <c r="I1074" s="270"/>
      <c r="J1074" s="270"/>
      <c r="K1074" s="155">
        <f t="shared" si="105"/>
        <v>0</v>
      </c>
      <c r="L1074" s="270"/>
      <c r="M1074" s="270"/>
      <c r="N1074" s="270"/>
      <c r="O1074" s="270"/>
      <c r="P1074" s="153">
        <v>200</v>
      </c>
      <c r="Q1074" s="154">
        <f t="shared" ref="Q1074:Q1122" si="114">K1074+P1074</f>
        <v>200</v>
      </c>
      <c r="R1074" s="270">
        <v>2</v>
      </c>
      <c r="S1074" s="45">
        <f t="shared" si="111"/>
        <v>0</v>
      </c>
      <c r="T1074" s="909">
        <f>SUM(S1074:S1097)</f>
        <v>18588.349999999999</v>
      </c>
      <c r="U1074" s="49">
        <f t="shared" si="112"/>
        <v>400</v>
      </c>
      <c r="V1074" s="912">
        <f>SUM(U1074:U1097)</f>
        <v>31961.9</v>
      </c>
      <c r="W1074" s="151">
        <f t="shared" si="113"/>
        <v>400</v>
      </c>
      <c r="X1074" s="908">
        <f>SUM(W1074:W1097)</f>
        <v>50550.25</v>
      </c>
    </row>
    <row r="1075" spans="1:24" x14ac:dyDescent="0.25">
      <c r="A1075" s="871"/>
      <c r="B1075" s="871"/>
      <c r="C1075" s="97" t="s">
        <v>81</v>
      </c>
      <c r="D1075" s="97"/>
      <c r="E1075" s="97"/>
      <c r="F1075" s="270" t="s">
        <v>37</v>
      </c>
      <c r="G1075" s="270"/>
      <c r="H1075" s="270"/>
      <c r="I1075" s="270"/>
      <c r="J1075" s="270"/>
      <c r="K1075" s="155">
        <v>20</v>
      </c>
      <c r="L1075" s="270"/>
      <c r="M1075" s="270"/>
      <c r="N1075" s="270"/>
      <c r="O1075" s="270"/>
      <c r="P1075" s="153">
        <v>20</v>
      </c>
      <c r="Q1075" s="154">
        <f t="shared" si="114"/>
        <v>40</v>
      </c>
      <c r="R1075" s="270">
        <v>3</v>
      </c>
      <c r="S1075" s="45">
        <f t="shared" si="111"/>
        <v>60</v>
      </c>
      <c r="T1075" s="910"/>
      <c r="U1075" s="49">
        <f t="shared" si="112"/>
        <v>60</v>
      </c>
      <c r="V1075" s="913"/>
      <c r="W1075" s="151">
        <f t="shared" si="113"/>
        <v>120</v>
      </c>
      <c r="X1075" s="908"/>
    </row>
    <row r="1076" spans="1:24" x14ac:dyDescent="0.25">
      <c r="A1076" s="871"/>
      <c r="B1076" s="871"/>
      <c r="C1076" s="97" t="s">
        <v>770</v>
      </c>
      <c r="D1076" s="97"/>
      <c r="E1076" s="97"/>
      <c r="F1076" s="270" t="s">
        <v>32</v>
      </c>
      <c r="G1076" s="270"/>
      <c r="H1076" s="270"/>
      <c r="I1076" s="270"/>
      <c r="J1076" s="270"/>
      <c r="K1076" s="155">
        <v>25</v>
      </c>
      <c r="L1076" s="270"/>
      <c r="M1076" s="270"/>
      <c r="N1076" s="270"/>
      <c r="O1076" s="270"/>
      <c r="P1076" s="153">
        <v>32</v>
      </c>
      <c r="Q1076" s="154">
        <f t="shared" si="114"/>
        <v>57</v>
      </c>
      <c r="R1076" s="270">
        <v>4</v>
      </c>
      <c r="S1076" s="45">
        <f t="shared" si="111"/>
        <v>100</v>
      </c>
      <c r="T1076" s="910"/>
      <c r="U1076" s="49">
        <f t="shared" si="112"/>
        <v>128</v>
      </c>
      <c r="V1076" s="913"/>
      <c r="W1076" s="151">
        <f t="shared" si="113"/>
        <v>228</v>
      </c>
      <c r="X1076" s="908"/>
    </row>
    <row r="1077" spans="1:24" x14ac:dyDescent="0.25">
      <c r="A1077" s="871"/>
      <c r="B1077" s="871"/>
      <c r="C1077" s="92" t="s">
        <v>771</v>
      </c>
      <c r="D1077" s="92"/>
      <c r="E1077" s="92"/>
      <c r="F1077" s="270" t="s">
        <v>772</v>
      </c>
      <c r="G1077" s="270"/>
      <c r="H1077" s="270"/>
      <c r="I1077" s="270"/>
      <c r="J1077" s="270"/>
      <c r="K1077" s="155">
        <v>40</v>
      </c>
      <c r="L1077" s="270"/>
      <c r="M1077" s="270"/>
      <c r="N1077" s="270"/>
      <c r="O1077" s="270"/>
      <c r="P1077" s="153">
        <v>91</v>
      </c>
      <c r="Q1077" s="154">
        <f t="shared" si="114"/>
        <v>131</v>
      </c>
      <c r="R1077" s="270">
        <v>1.6</v>
      </c>
      <c r="S1077" s="45">
        <f t="shared" si="111"/>
        <v>64</v>
      </c>
      <c r="T1077" s="910"/>
      <c r="U1077" s="49">
        <f t="shared" si="112"/>
        <v>145.6</v>
      </c>
      <c r="V1077" s="913"/>
      <c r="W1077" s="151">
        <f t="shared" si="113"/>
        <v>209.6</v>
      </c>
      <c r="X1077" s="908"/>
    </row>
    <row r="1078" spans="1:24" x14ac:dyDescent="0.25">
      <c r="A1078" s="871"/>
      <c r="B1078" s="871"/>
      <c r="C1078" s="92" t="s">
        <v>773</v>
      </c>
      <c r="D1078" s="92"/>
      <c r="E1078" s="92"/>
      <c r="F1078" s="270" t="s">
        <v>774</v>
      </c>
      <c r="G1078" s="270"/>
      <c r="H1078" s="270"/>
      <c r="I1078" s="270"/>
      <c r="J1078" s="270">
        <v>400</v>
      </c>
      <c r="K1078" s="155">
        <v>800</v>
      </c>
      <c r="L1078" s="270"/>
      <c r="M1078" s="270"/>
      <c r="N1078" s="270"/>
      <c r="O1078" s="270"/>
      <c r="P1078" s="153">
        <v>1220</v>
      </c>
      <c r="Q1078" s="154">
        <f t="shared" si="114"/>
        <v>2020</v>
      </c>
      <c r="R1078" s="270">
        <v>1</v>
      </c>
      <c r="S1078" s="45">
        <f t="shared" si="111"/>
        <v>800</v>
      </c>
      <c r="T1078" s="910"/>
      <c r="U1078" s="49">
        <f t="shared" si="112"/>
        <v>1220</v>
      </c>
      <c r="V1078" s="913"/>
      <c r="W1078" s="151">
        <f t="shared" si="113"/>
        <v>2020</v>
      </c>
      <c r="X1078" s="908"/>
    </row>
    <row r="1079" spans="1:24" x14ac:dyDescent="0.25">
      <c r="A1079" s="871"/>
      <c r="B1079" s="871"/>
      <c r="C1079" s="92" t="s">
        <v>775</v>
      </c>
      <c r="D1079" s="92"/>
      <c r="E1079" s="92"/>
      <c r="F1079" s="270" t="s">
        <v>774</v>
      </c>
      <c r="G1079" s="270"/>
      <c r="H1079" s="270"/>
      <c r="I1079" s="270"/>
      <c r="J1079" s="270"/>
      <c r="K1079" s="155">
        <v>2000</v>
      </c>
      <c r="L1079" s="270"/>
      <c r="M1079" s="270"/>
      <c r="N1079" s="270"/>
      <c r="O1079" s="270"/>
      <c r="P1079" s="153">
        <v>3280</v>
      </c>
      <c r="Q1079" s="154">
        <f t="shared" si="114"/>
        <v>5280</v>
      </c>
      <c r="R1079" s="270">
        <v>1</v>
      </c>
      <c r="S1079" s="45">
        <f t="shared" si="111"/>
        <v>2000</v>
      </c>
      <c r="T1079" s="910"/>
      <c r="U1079" s="49">
        <f t="shared" si="112"/>
        <v>3280</v>
      </c>
      <c r="V1079" s="913"/>
      <c r="W1079" s="151">
        <f t="shared" si="113"/>
        <v>5280</v>
      </c>
      <c r="X1079" s="908"/>
    </row>
    <row r="1080" spans="1:24" x14ac:dyDescent="0.25">
      <c r="A1080" s="871"/>
      <c r="B1080" s="871"/>
      <c r="C1080" s="92" t="s">
        <v>776</v>
      </c>
      <c r="D1080" s="92"/>
      <c r="E1080" s="92"/>
      <c r="F1080" s="270" t="s">
        <v>774</v>
      </c>
      <c r="G1080" s="270"/>
      <c r="H1080" s="270"/>
      <c r="I1080" s="270"/>
      <c r="J1080" s="270"/>
      <c r="K1080" s="155">
        <v>210</v>
      </c>
      <c r="L1080" s="270"/>
      <c r="M1080" s="270"/>
      <c r="N1080" s="270"/>
      <c r="O1080" s="270"/>
      <c r="P1080" s="153">
        <v>420</v>
      </c>
      <c r="Q1080" s="154">
        <f t="shared" si="114"/>
        <v>630</v>
      </c>
      <c r="R1080" s="270">
        <v>1.2</v>
      </c>
      <c r="S1080" s="45">
        <f t="shared" si="111"/>
        <v>252</v>
      </c>
      <c r="T1080" s="910"/>
      <c r="U1080" s="49">
        <f t="shared" si="112"/>
        <v>504</v>
      </c>
      <c r="V1080" s="913"/>
      <c r="W1080" s="151">
        <f t="shared" si="113"/>
        <v>756</v>
      </c>
      <c r="X1080" s="908"/>
    </row>
    <row r="1081" spans="1:24" x14ac:dyDescent="0.25">
      <c r="A1081" s="871"/>
      <c r="B1081" s="871"/>
      <c r="C1081" s="92" t="s">
        <v>777</v>
      </c>
      <c r="D1081" s="92"/>
      <c r="E1081" s="92"/>
      <c r="F1081" s="270" t="s">
        <v>772</v>
      </c>
      <c r="G1081" s="270"/>
      <c r="H1081" s="270"/>
      <c r="I1081" s="270"/>
      <c r="J1081" s="270"/>
      <c r="K1081" s="155">
        <v>40</v>
      </c>
      <c r="L1081" s="270"/>
      <c r="M1081" s="270"/>
      <c r="N1081" s="270"/>
      <c r="O1081" s="270"/>
      <c r="P1081" s="153">
        <v>48</v>
      </c>
      <c r="Q1081" s="154">
        <f t="shared" si="114"/>
        <v>88</v>
      </c>
      <c r="R1081" s="270">
        <v>2</v>
      </c>
      <c r="S1081" s="45">
        <f t="shared" si="111"/>
        <v>80</v>
      </c>
      <c r="T1081" s="910"/>
      <c r="U1081" s="49">
        <f t="shared" si="112"/>
        <v>96</v>
      </c>
      <c r="V1081" s="913"/>
      <c r="W1081" s="151">
        <f t="shared" si="113"/>
        <v>176</v>
      </c>
      <c r="X1081" s="908"/>
    </row>
    <row r="1082" spans="1:24" ht="30" x14ac:dyDescent="0.25">
      <c r="A1082" s="871"/>
      <c r="B1082" s="871"/>
      <c r="C1082" s="92" t="s">
        <v>778</v>
      </c>
      <c r="D1082" s="92"/>
      <c r="E1082" s="92"/>
      <c r="F1082" s="270" t="s">
        <v>774</v>
      </c>
      <c r="G1082" s="270"/>
      <c r="H1082" s="270"/>
      <c r="I1082" s="270"/>
      <c r="J1082" s="270"/>
      <c r="K1082" s="155">
        <v>1000</v>
      </c>
      <c r="L1082" s="270"/>
      <c r="M1082" s="270"/>
      <c r="N1082" s="270"/>
      <c r="O1082" s="270"/>
      <c r="P1082" s="153">
        <v>1660</v>
      </c>
      <c r="Q1082" s="154">
        <f t="shared" si="114"/>
        <v>2660</v>
      </c>
      <c r="R1082" s="270">
        <v>2</v>
      </c>
      <c r="S1082" s="45">
        <f t="shared" si="111"/>
        <v>2000</v>
      </c>
      <c r="T1082" s="910"/>
      <c r="U1082" s="49">
        <f t="shared" si="112"/>
        <v>3320</v>
      </c>
      <c r="V1082" s="913"/>
      <c r="W1082" s="151">
        <f t="shared" si="113"/>
        <v>5320</v>
      </c>
      <c r="X1082" s="908"/>
    </row>
    <row r="1083" spans="1:24" ht="30" x14ac:dyDescent="0.25">
      <c r="A1083" s="871"/>
      <c r="B1083" s="871"/>
      <c r="C1083" s="92" t="s">
        <v>2184</v>
      </c>
      <c r="D1083" s="92"/>
      <c r="E1083" s="92"/>
      <c r="F1083" s="270" t="s">
        <v>774</v>
      </c>
      <c r="G1083" s="270"/>
      <c r="H1083" s="270"/>
      <c r="I1083" s="270"/>
      <c r="J1083" s="270"/>
      <c r="K1083" s="155">
        <v>200</v>
      </c>
      <c r="L1083" s="270"/>
      <c r="M1083" s="270"/>
      <c r="N1083" s="270"/>
      <c r="O1083" s="270"/>
      <c r="P1083" s="153">
        <v>210</v>
      </c>
      <c r="Q1083" s="154">
        <f t="shared" si="114"/>
        <v>410</v>
      </c>
      <c r="R1083" s="270">
        <v>5</v>
      </c>
      <c r="S1083" s="45">
        <f t="shared" si="111"/>
        <v>1000</v>
      </c>
      <c r="T1083" s="910"/>
      <c r="U1083" s="49">
        <f t="shared" si="112"/>
        <v>1050</v>
      </c>
      <c r="V1083" s="913"/>
      <c r="W1083" s="151">
        <f t="shared" si="113"/>
        <v>2050</v>
      </c>
      <c r="X1083" s="908"/>
    </row>
    <row r="1084" spans="1:24" x14ac:dyDescent="0.25">
      <c r="A1084" s="871"/>
      <c r="B1084" s="871"/>
      <c r="C1084" s="92" t="s">
        <v>779</v>
      </c>
      <c r="D1084" s="92"/>
      <c r="E1084" s="92"/>
      <c r="F1084" s="270" t="s">
        <v>772</v>
      </c>
      <c r="G1084" s="270"/>
      <c r="H1084" s="270"/>
      <c r="I1084" s="270"/>
      <c r="J1084" s="270"/>
      <c r="K1084" s="155">
        <v>25</v>
      </c>
      <c r="L1084" s="270"/>
      <c r="M1084" s="270"/>
      <c r="N1084" s="270"/>
      <c r="O1084" s="270"/>
      <c r="P1084" s="153">
        <v>48</v>
      </c>
      <c r="Q1084" s="154">
        <f t="shared" si="114"/>
        <v>73</v>
      </c>
      <c r="R1084" s="270">
        <v>3.55</v>
      </c>
      <c r="S1084" s="45">
        <f t="shared" si="111"/>
        <v>88.75</v>
      </c>
      <c r="T1084" s="910"/>
      <c r="U1084" s="49">
        <f t="shared" si="112"/>
        <v>170.39999999999998</v>
      </c>
      <c r="V1084" s="913"/>
      <c r="W1084" s="151">
        <f t="shared" si="113"/>
        <v>259.14999999999998</v>
      </c>
      <c r="X1084" s="908"/>
    </row>
    <row r="1085" spans="1:24" x14ac:dyDescent="0.25">
      <c r="A1085" s="871"/>
      <c r="B1085" s="871"/>
      <c r="C1085" s="92" t="s">
        <v>780</v>
      </c>
      <c r="D1085" s="92"/>
      <c r="E1085" s="92"/>
      <c r="F1085" s="270" t="s">
        <v>772</v>
      </c>
      <c r="G1085" s="270"/>
      <c r="H1085" s="270"/>
      <c r="I1085" s="270"/>
      <c r="J1085" s="270"/>
      <c r="K1085" s="155">
        <v>875</v>
      </c>
      <c r="L1085" s="270"/>
      <c r="M1085" s="270"/>
      <c r="N1085" s="270"/>
      <c r="O1085" s="270"/>
      <c r="P1085" s="153">
        <v>1225</v>
      </c>
      <c r="Q1085" s="154">
        <f t="shared" si="114"/>
        <v>2100</v>
      </c>
      <c r="R1085" s="270">
        <v>2</v>
      </c>
      <c r="S1085" s="45">
        <f t="shared" si="111"/>
        <v>1750</v>
      </c>
      <c r="T1085" s="910"/>
      <c r="U1085" s="49">
        <f t="shared" si="112"/>
        <v>2450</v>
      </c>
      <c r="V1085" s="913"/>
      <c r="W1085" s="151">
        <f t="shared" si="113"/>
        <v>4200</v>
      </c>
      <c r="X1085" s="908"/>
    </row>
    <row r="1086" spans="1:24" x14ac:dyDescent="0.25">
      <c r="A1086" s="871"/>
      <c r="B1086" s="871"/>
      <c r="C1086" s="92" t="s">
        <v>781</v>
      </c>
      <c r="D1086" s="92"/>
      <c r="E1086" s="92"/>
      <c r="F1086" s="270" t="s">
        <v>774</v>
      </c>
      <c r="G1086" s="270"/>
      <c r="H1086" s="270"/>
      <c r="I1086" s="270"/>
      <c r="J1086" s="270"/>
      <c r="K1086" s="155">
        <v>100</v>
      </c>
      <c r="L1086" s="270"/>
      <c r="M1086" s="270"/>
      <c r="N1086" s="270"/>
      <c r="O1086" s="270"/>
      <c r="P1086" s="153">
        <v>300</v>
      </c>
      <c r="Q1086" s="154">
        <f t="shared" si="114"/>
        <v>400</v>
      </c>
      <c r="R1086" s="270">
        <v>5.15</v>
      </c>
      <c r="S1086" s="45">
        <f t="shared" si="111"/>
        <v>515</v>
      </c>
      <c r="T1086" s="910"/>
      <c r="U1086" s="49">
        <f t="shared" si="112"/>
        <v>1545</v>
      </c>
      <c r="V1086" s="913"/>
      <c r="W1086" s="151">
        <f t="shared" si="113"/>
        <v>2060</v>
      </c>
      <c r="X1086" s="908"/>
    </row>
    <row r="1087" spans="1:24" x14ac:dyDescent="0.25">
      <c r="A1087" s="871"/>
      <c r="B1087" s="871"/>
      <c r="C1087" s="92" t="s">
        <v>782</v>
      </c>
      <c r="D1087" s="92"/>
      <c r="E1087" s="92"/>
      <c r="F1087" s="270" t="s">
        <v>772</v>
      </c>
      <c r="G1087" s="270"/>
      <c r="H1087" s="270"/>
      <c r="I1087" s="270"/>
      <c r="J1087" s="270">
        <v>10</v>
      </c>
      <c r="K1087" s="155">
        <v>30</v>
      </c>
      <c r="L1087" s="270"/>
      <c r="M1087" s="270"/>
      <c r="N1087" s="270"/>
      <c r="O1087" s="270"/>
      <c r="P1087" s="153">
        <v>18</v>
      </c>
      <c r="Q1087" s="154">
        <f t="shared" si="114"/>
        <v>48</v>
      </c>
      <c r="R1087" s="270">
        <v>1.9</v>
      </c>
      <c r="S1087" s="45">
        <f t="shared" si="111"/>
        <v>57</v>
      </c>
      <c r="T1087" s="910"/>
      <c r="U1087" s="49">
        <f t="shared" si="112"/>
        <v>34.199999999999996</v>
      </c>
      <c r="V1087" s="913"/>
      <c r="W1087" s="151">
        <f t="shared" si="113"/>
        <v>91.199999999999989</v>
      </c>
      <c r="X1087" s="908"/>
    </row>
    <row r="1088" spans="1:24" ht="30" x14ac:dyDescent="0.25">
      <c r="A1088" s="871"/>
      <c r="B1088" s="871"/>
      <c r="C1088" s="157" t="s">
        <v>783</v>
      </c>
      <c r="D1088" s="157" t="s">
        <v>2060</v>
      </c>
      <c r="E1088" s="92" t="s">
        <v>2061</v>
      </c>
      <c r="F1088" s="270" t="s">
        <v>772</v>
      </c>
      <c r="G1088" s="270"/>
      <c r="H1088" s="270"/>
      <c r="I1088" s="270"/>
      <c r="J1088" s="270"/>
      <c r="K1088" s="155">
        <v>190</v>
      </c>
      <c r="L1088" s="270"/>
      <c r="M1088" s="270"/>
      <c r="N1088" s="270"/>
      <c r="O1088" s="270"/>
      <c r="P1088" s="153">
        <v>570</v>
      </c>
      <c r="Q1088" s="154">
        <f t="shared" si="114"/>
        <v>760</v>
      </c>
      <c r="R1088" s="270">
        <v>1.22</v>
      </c>
      <c r="S1088" s="45">
        <f t="shared" si="111"/>
        <v>231.79999999999998</v>
      </c>
      <c r="T1088" s="910"/>
      <c r="U1088" s="49">
        <f t="shared" si="112"/>
        <v>695.4</v>
      </c>
      <c r="V1088" s="913"/>
      <c r="W1088" s="151">
        <f t="shared" si="113"/>
        <v>927.19999999999993</v>
      </c>
      <c r="X1088" s="908"/>
    </row>
    <row r="1089" spans="1:24" ht="30" x14ac:dyDescent="0.25">
      <c r="A1089" s="871"/>
      <c r="B1089" s="871"/>
      <c r="C1089" s="157" t="s">
        <v>2062</v>
      </c>
      <c r="D1089" s="157" t="s">
        <v>2060</v>
      </c>
      <c r="E1089" s="92" t="s">
        <v>2061</v>
      </c>
      <c r="F1089" s="270" t="s">
        <v>772</v>
      </c>
      <c r="G1089" s="270"/>
      <c r="H1089" s="270"/>
      <c r="I1089" s="270"/>
      <c r="J1089" s="270"/>
      <c r="K1089" s="155">
        <v>24</v>
      </c>
      <c r="L1089" s="270"/>
      <c r="M1089" s="270"/>
      <c r="N1089" s="270"/>
      <c r="O1089" s="270"/>
      <c r="P1089" s="153">
        <v>24</v>
      </c>
      <c r="Q1089" s="154">
        <f t="shared" si="114"/>
        <v>48</v>
      </c>
      <c r="R1089" s="270">
        <v>1.95</v>
      </c>
      <c r="S1089" s="45">
        <f t="shared" si="111"/>
        <v>46.8</v>
      </c>
      <c r="T1089" s="910"/>
      <c r="U1089" s="49">
        <f t="shared" si="112"/>
        <v>46.8</v>
      </c>
      <c r="V1089" s="913"/>
      <c r="W1089" s="151">
        <f t="shared" si="113"/>
        <v>93.6</v>
      </c>
      <c r="X1089" s="908"/>
    </row>
    <row r="1090" spans="1:24" ht="30" x14ac:dyDescent="0.25">
      <c r="A1090" s="871"/>
      <c r="B1090" s="871"/>
      <c r="C1090" s="157" t="s">
        <v>784</v>
      </c>
      <c r="D1090" s="157" t="s">
        <v>2060</v>
      </c>
      <c r="E1090" s="92" t="s">
        <v>2061</v>
      </c>
      <c r="F1090" s="270" t="s">
        <v>772</v>
      </c>
      <c r="G1090" s="270"/>
      <c r="H1090" s="270"/>
      <c r="I1090" s="270"/>
      <c r="J1090" s="270"/>
      <c r="K1090" s="155">
        <v>380</v>
      </c>
      <c r="L1090" s="270"/>
      <c r="M1090" s="270"/>
      <c r="N1090" s="270"/>
      <c r="O1090" s="270"/>
      <c r="P1090" s="153">
        <v>190</v>
      </c>
      <c r="Q1090" s="154">
        <f t="shared" si="114"/>
        <v>570</v>
      </c>
      <c r="R1090" s="270">
        <v>1.25</v>
      </c>
      <c r="S1090" s="45">
        <f t="shared" si="111"/>
        <v>475</v>
      </c>
      <c r="T1090" s="910"/>
      <c r="U1090" s="49">
        <f t="shared" si="112"/>
        <v>237.5</v>
      </c>
      <c r="V1090" s="913"/>
      <c r="W1090" s="151">
        <f t="shared" si="113"/>
        <v>712.5</v>
      </c>
      <c r="X1090" s="908"/>
    </row>
    <row r="1091" spans="1:24" ht="30" x14ac:dyDescent="0.25">
      <c r="A1091" s="871"/>
      <c r="B1091" s="871"/>
      <c r="C1091" s="157" t="s">
        <v>785</v>
      </c>
      <c r="D1091" s="157" t="s">
        <v>2060</v>
      </c>
      <c r="E1091" s="92" t="s">
        <v>2061</v>
      </c>
      <c r="F1091" s="270" t="s">
        <v>772</v>
      </c>
      <c r="G1091" s="270"/>
      <c r="H1091" s="270"/>
      <c r="I1091" s="270"/>
      <c r="J1091" s="270"/>
      <c r="K1091" s="155">
        <v>51</v>
      </c>
      <c r="L1091" s="270"/>
      <c r="M1091" s="270"/>
      <c r="N1091" s="270"/>
      <c r="O1091" s="270"/>
      <c r="P1091" s="153">
        <v>34</v>
      </c>
      <c r="Q1091" s="154">
        <f t="shared" si="114"/>
        <v>85</v>
      </c>
      <c r="R1091" s="270">
        <v>23</v>
      </c>
      <c r="S1091" s="45">
        <f t="shared" si="111"/>
        <v>1173</v>
      </c>
      <c r="T1091" s="910"/>
      <c r="U1091" s="49">
        <f t="shared" si="112"/>
        <v>782</v>
      </c>
      <c r="V1091" s="913"/>
      <c r="W1091" s="151">
        <f t="shared" si="113"/>
        <v>1955</v>
      </c>
      <c r="X1091" s="908"/>
    </row>
    <row r="1092" spans="1:24" x14ac:dyDescent="0.25">
      <c r="A1092" s="871"/>
      <c r="B1092" s="871"/>
      <c r="C1092" s="92" t="s">
        <v>898</v>
      </c>
      <c r="D1092" s="92"/>
      <c r="E1092" s="92"/>
      <c r="F1092" s="270" t="s">
        <v>32</v>
      </c>
      <c r="G1092" s="270"/>
      <c r="H1092" s="270"/>
      <c r="I1092" s="270"/>
      <c r="J1092" s="270"/>
      <c r="K1092" s="155">
        <v>300</v>
      </c>
      <c r="L1092" s="270"/>
      <c r="M1092" s="270"/>
      <c r="N1092" s="270"/>
      <c r="O1092" s="270"/>
      <c r="P1092" s="153">
        <v>420</v>
      </c>
      <c r="Q1092" s="154">
        <f t="shared" si="114"/>
        <v>720</v>
      </c>
      <c r="R1092" s="270">
        <v>3.55</v>
      </c>
      <c r="S1092" s="45">
        <f t="shared" si="111"/>
        <v>1065</v>
      </c>
      <c r="T1092" s="910"/>
      <c r="U1092" s="49">
        <f t="shared" si="112"/>
        <v>1491</v>
      </c>
      <c r="V1092" s="913"/>
      <c r="W1092" s="151">
        <f t="shared" si="113"/>
        <v>2556</v>
      </c>
      <c r="X1092" s="908"/>
    </row>
    <row r="1093" spans="1:24" x14ac:dyDescent="0.25">
      <c r="A1093" s="871"/>
      <c r="B1093" s="871"/>
      <c r="C1093" s="92" t="s">
        <v>786</v>
      </c>
      <c r="D1093" s="92"/>
      <c r="E1093" s="92"/>
      <c r="F1093" s="270" t="s">
        <v>772</v>
      </c>
      <c r="G1093" s="270"/>
      <c r="H1093" s="270"/>
      <c r="I1093" s="270"/>
      <c r="J1093" s="270"/>
      <c r="K1093" s="155">
        <v>1600</v>
      </c>
      <c r="L1093" s="270"/>
      <c r="M1093" s="270"/>
      <c r="N1093" s="270"/>
      <c r="O1093" s="270"/>
      <c r="P1093" s="153">
        <v>5500</v>
      </c>
      <c r="Q1093" s="154">
        <f t="shared" si="114"/>
        <v>7100</v>
      </c>
      <c r="R1093" s="270">
        <v>0.78</v>
      </c>
      <c r="S1093" s="45">
        <f t="shared" si="111"/>
        <v>1248</v>
      </c>
      <c r="T1093" s="910"/>
      <c r="U1093" s="49">
        <f t="shared" si="112"/>
        <v>4290</v>
      </c>
      <c r="V1093" s="913"/>
      <c r="W1093" s="151">
        <f t="shared" si="113"/>
        <v>5538</v>
      </c>
      <c r="X1093" s="908"/>
    </row>
    <row r="1094" spans="1:24" ht="30" x14ac:dyDescent="0.25">
      <c r="A1094" s="871"/>
      <c r="B1094" s="871"/>
      <c r="C1094" s="93" t="s">
        <v>1922</v>
      </c>
      <c r="D1094" s="93"/>
      <c r="E1094" s="93"/>
      <c r="F1094" s="270" t="s">
        <v>772</v>
      </c>
      <c r="G1094" s="270"/>
      <c r="H1094" s="270"/>
      <c r="I1094" s="270"/>
      <c r="J1094" s="270"/>
      <c r="K1094" s="155">
        <v>1600</v>
      </c>
      <c r="L1094" s="270"/>
      <c r="M1094" s="270"/>
      <c r="N1094" s="270"/>
      <c r="O1094" s="270"/>
      <c r="P1094" s="153">
        <v>2800</v>
      </c>
      <c r="Q1094" s="154">
        <f t="shared" si="114"/>
        <v>4400</v>
      </c>
      <c r="R1094" s="270">
        <v>1.65</v>
      </c>
      <c r="S1094" s="45">
        <f t="shared" si="111"/>
        <v>2640</v>
      </c>
      <c r="T1094" s="910"/>
      <c r="U1094" s="49">
        <f t="shared" si="112"/>
        <v>4620</v>
      </c>
      <c r="V1094" s="913"/>
      <c r="W1094" s="151">
        <f t="shared" si="113"/>
        <v>7260</v>
      </c>
      <c r="X1094" s="908"/>
    </row>
    <row r="1095" spans="1:24" x14ac:dyDescent="0.25">
      <c r="A1095" s="871"/>
      <c r="B1095" s="871"/>
      <c r="C1095" s="93" t="s">
        <v>1923</v>
      </c>
      <c r="D1095" s="93"/>
      <c r="E1095" s="93"/>
      <c r="F1095" s="270" t="s">
        <v>772</v>
      </c>
      <c r="G1095" s="270"/>
      <c r="H1095" s="270"/>
      <c r="I1095" s="270"/>
      <c r="J1095" s="270"/>
      <c r="K1095" s="155">
        <v>410</v>
      </c>
      <c r="L1095" s="270"/>
      <c r="M1095" s="270"/>
      <c r="N1095" s="270"/>
      <c r="O1095" s="270"/>
      <c r="P1095" s="153">
        <v>1200</v>
      </c>
      <c r="Q1095" s="154">
        <f t="shared" si="114"/>
        <v>1610</v>
      </c>
      <c r="R1095" s="270">
        <v>3.4</v>
      </c>
      <c r="S1095" s="45">
        <f t="shared" si="111"/>
        <v>1394</v>
      </c>
      <c r="T1095" s="910"/>
      <c r="U1095" s="49">
        <f t="shared" si="112"/>
        <v>4080</v>
      </c>
      <c r="V1095" s="913"/>
      <c r="W1095" s="151">
        <f t="shared" si="113"/>
        <v>5474</v>
      </c>
      <c r="X1095" s="908"/>
    </row>
    <row r="1096" spans="1:24" x14ac:dyDescent="0.25">
      <c r="A1096" s="871"/>
      <c r="B1096" s="871"/>
      <c r="C1096" s="93" t="s">
        <v>1924</v>
      </c>
      <c r="D1096" s="93"/>
      <c r="E1096" s="93"/>
      <c r="F1096" s="270" t="s">
        <v>62</v>
      </c>
      <c r="G1096" s="270"/>
      <c r="H1096" s="270"/>
      <c r="I1096" s="270"/>
      <c r="J1096" s="270">
        <v>20</v>
      </c>
      <c r="K1096" s="155">
        <v>400</v>
      </c>
      <c r="L1096" s="270"/>
      <c r="M1096" s="270"/>
      <c r="N1096" s="270"/>
      <c r="O1096" s="270"/>
      <c r="P1096" s="153">
        <v>400</v>
      </c>
      <c r="Q1096" s="154">
        <f t="shared" si="114"/>
        <v>800</v>
      </c>
      <c r="R1096" s="270">
        <v>0.97</v>
      </c>
      <c r="S1096" s="45">
        <f t="shared" si="111"/>
        <v>388</v>
      </c>
      <c r="T1096" s="910"/>
      <c r="U1096" s="49">
        <f t="shared" si="112"/>
        <v>388</v>
      </c>
      <c r="V1096" s="913"/>
      <c r="W1096" s="151">
        <f t="shared" si="113"/>
        <v>776</v>
      </c>
      <c r="X1096" s="908"/>
    </row>
    <row r="1097" spans="1:24" x14ac:dyDescent="0.25">
      <c r="A1097" s="871"/>
      <c r="B1097" s="871"/>
      <c r="C1097" s="93" t="s">
        <v>1925</v>
      </c>
      <c r="D1097" s="93"/>
      <c r="E1097" s="93"/>
      <c r="F1097" s="270"/>
      <c r="G1097" s="270"/>
      <c r="H1097" s="270"/>
      <c r="I1097" s="270"/>
      <c r="J1097" s="270"/>
      <c r="K1097" s="155">
        <v>1000</v>
      </c>
      <c r="L1097" s="270"/>
      <c r="M1097" s="270"/>
      <c r="N1097" s="270"/>
      <c r="O1097" s="270"/>
      <c r="P1097" s="153">
        <v>800</v>
      </c>
      <c r="Q1097" s="154">
        <f t="shared" si="114"/>
        <v>1800</v>
      </c>
      <c r="R1097" s="270">
        <v>1.1599999999999999</v>
      </c>
      <c r="S1097" s="45">
        <f t="shared" ref="S1097:S1161" si="115">R1097*K1097</f>
        <v>1160</v>
      </c>
      <c r="T1097" s="911"/>
      <c r="U1097" s="49">
        <f t="shared" si="112"/>
        <v>927.99999999999989</v>
      </c>
      <c r="V1097" s="914"/>
      <c r="W1097" s="151">
        <f t="shared" si="113"/>
        <v>2088</v>
      </c>
      <c r="X1097" s="908"/>
    </row>
    <row r="1098" spans="1:24" ht="15.75" x14ac:dyDescent="0.25">
      <c r="A1098" s="871">
        <v>63</v>
      </c>
      <c r="B1098" s="871" t="s">
        <v>1636</v>
      </c>
      <c r="C1098" s="93" t="s">
        <v>82</v>
      </c>
      <c r="D1098" s="93"/>
      <c r="E1098" s="93"/>
      <c r="F1098" s="270" t="s">
        <v>37</v>
      </c>
      <c r="G1098" s="270"/>
      <c r="H1098" s="86">
        <v>20</v>
      </c>
      <c r="I1098" s="270"/>
      <c r="J1098" s="270">
        <v>6</v>
      </c>
      <c r="K1098" s="155">
        <f t="shared" si="105"/>
        <v>26</v>
      </c>
      <c r="L1098" s="270"/>
      <c r="M1098" s="270">
        <v>42</v>
      </c>
      <c r="N1098" s="270"/>
      <c r="O1098" s="270">
        <v>22</v>
      </c>
      <c r="P1098" s="153">
        <f>SUM(L1098:O1098)</f>
        <v>64</v>
      </c>
      <c r="Q1098" s="154">
        <f t="shared" si="114"/>
        <v>90</v>
      </c>
      <c r="R1098" s="270">
        <v>15.75</v>
      </c>
      <c r="S1098" s="45">
        <f t="shared" si="115"/>
        <v>409.5</v>
      </c>
      <c r="T1098" s="909">
        <f>SUM(S1098:S1105)</f>
        <v>2620.56</v>
      </c>
      <c r="U1098" s="49">
        <f t="shared" si="112"/>
        <v>1008</v>
      </c>
      <c r="V1098" s="912">
        <f>SUM(U1098:U1105)</f>
        <v>7364.8399999999992</v>
      </c>
      <c r="W1098" s="151">
        <f t="shared" si="113"/>
        <v>1417.5</v>
      </c>
      <c r="X1098" s="908">
        <f>SUM(W1098:W1105)</f>
        <v>9985.4</v>
      </c>
    </row>
    <row r="1099" spans="1:24" ht="15.75" x14ac:dyDescent="0.25">
      <c r="A1099" s="871"/>
      <c r="B1099" s="871"/>
      <c r="C1099" s="213" t="s">
        <v>872</v>
      </c>
      <c r="D1099" s="350" t="s">
        <v>2314</v>
      </c>
      <c r="E1099" s="93"/>
      <c r="F1099" s="270" t="s">
        <v>37</v>
      </c>
      <c r="G1099" s="270"/>
      <c r="H1099" s="86">
        <v>4</v>
      </c>
      <c r="I1099" s="270"/>
      <c r="J1099" s="270">
        <v>20</v>
      </c>
      <c r="K1099" s="155">
        <f t="shared" si="105"/>
        <v>24</v>
      </c>
      <c r="L1099" s="270"/>
      <c r="M1099" s="270">
        <v>16</v>
      </c>
      <c r="N1099" s="270"/>
      <c r="O1099" s="270">
        <v>60</v>
      </c>
      <c r="P1099" s="153">
        <f t="shared" ref="P1099:P1162" si="116">SUM(L1099:O1099)</f>
        <v>76</v>
      </c>
      <c r="Q1099" s="154">
        <f t="shared" si="114"/>
        <v>100</v>
      </c>
      <c r="R1099" s="270">
        <v>9.5</v>
      </c>
      <c r="S1099" s="45">
        <f t="shared" si="115"/>
        <v>228</v>
      </c>
      <c r="T1099" s="910"/>
      <c r="U1099" s="49">
        <f t="shared" si="112"/>
        <v>722</v>
      </c>
      <c r="V1099" s="913"/>
      <c r="W1099" s="151">
        <f t="shared" si="113"/>
        <v>950</v>
      </c>
      <c r="X1099" s="908"/>
    </row>
    <row r="1100" spans="1:24" ht="15.75" x14ac:dyDescent="0.25">
      <c r="A1100" s="871"/>
      <c r="B1100" s="871"/>
      <c r="C1100" s="93" t="s">
        <v>83</v>
      </c>
      <c r="D1100" s="93"/>
      <c r="E1100" s="93"/>
      <c r="F1100" s="270" t="s">
        <v>37</v>
      </c>
      <c r="G1100" s="270"/>
      <c r="H1100" s="86">
        <v>1</v>
      </c>
      <c r="I1100" s="270"/>
      <c r="J1100" s="270">
        <v>3</v>
      </c>
      <c r="K1100" s="155">
        <f t="shared" si="105"/>
        <v>4</v>
      </c>
      <c r="L1100" s="270"/>
      <c r="M1100" s="270">
        <v>4</v>
      </c>
      <c r="N1100" s="270"/>
      <c r="O1100" s="270"/>
      <c r="P1100" s="153">
        <f t="shared" si="116"/>
        <v>4</v>
      </c>
      <c r="Q1100" s="154">
        <f t="shared" si="114"/>
        <v>8</v>
      </c>
      <c r="R1100" s="270">
        <v>49.6</v>
      </c>
      <c r="S1100" s="45">
        <f t="shared" si="115"/>
        <v>198.4</v>
      </c>
      <c r="T1100" s="910"/>
      <c r="U1100" s="49">
        <f t="shared" si="112"/>
        <v>198.4</v>
      </c>
      <c r="V1100" s="913"/>
      <c r="W1100" s="151">
        <f t="shared" si="113"/>
        <v>396.8</v>
      </c>
      <c r="X1100" s="908"/>
    </row>
    <row r="1101" spans="1:24" ht="15.75" x14ac:dyDescent="0.25">
      <c r="A1101" s="871"/>
      <c r="B1101" s="871"/>
      <c r="C1101" s="350" t="s">
        <v>871</v>
      </c>
      <c r="D1101" s="350" t="s">
        <v>2314</v>
      </c>
      <c r="E1101" s="100"/>
      <c r="F1101" s="270" t="s">
        <v>37</v>
      </c>
      <c r="G1101" s="270"/>
      <c r="H1101" s="86"/>
      <c r="I1101" s="270"/>
      <c r="J1101" s="270"/>
      <c r="K1101" s="155">
        <f t="shared" si="105"/>
        <v>0</v>
      </c>
      <c r="L1101" s="270"/>
      <c r="M1101" s="270"/>
      <c r="N1101" s="270"/>
      <c r="O1101" s="270">
        <v>6</v>
      </c>
      <c r="P1101" s="153">
        <f t="shared" si="116"/>
        <v>6</v>
      </c>
      <c r="Q1101" s="154">
        <f t="shared" si="114"/>
        <v>6</v>
      </c>
      <c r="R1101" s="270">
        <v>14.5</v>
      </c>
      <c r="S1101" s="45">
        <f t="shared" si="115"/>
        <v>0</v>
      </c>
      <c r="T1101" s="910"/>
      <c r="U1101" s="49">
        <f t="shared" ref="U1101:U1165" si="117">R1101*P1101</f>
        <v>87</v>
      </c>
      <c r="V1101" s="913"/>
      <c r="W1101" s="151">
        <f t="shared" si="113"/>
        <v>87</v>
      </c>
      <c r="X1101" s="908"/>
    </row>
    <row r="1102" spans="1:24" ht="15.75" x14ac:dyDescent="0.25">
      <c r="A1102" s="871"/>
      <c r="B1102" s="871"/>
      <c r="C1102" s="350" t="s">
        <v>1650</v>
      </c>
      <c r="D1102" s="350" t="s">
        <v>2314</v>
      </c>
      <c r="E1102" s="100"/>
      <c r="F1102" s="270" t="s">
        <v>37</v>
      </c>
      <c r="G1102" s="270"/>
      <c r="H1102" s="86"/>
      <c r="I1102" s="270"/>
      <c r="J1102" s="96"/>
      <c r="K1102" s="155">
        <f t="shared" si="105"/>
        <v>0</v>
      </c>
      <c r="L1102" s="270"/>
      <c r="M1102" s="270"/>
      <c r="N1102" s="270"/>
      <c r="O1102" s="270">
        <v>15</v>
      </c>
      <c r="P1102" s="153">
        <f t="shared" si="116"/>
        <v>15</v>
      </c>
      <c r="Q1102" s="154">
        <f t="shared" si="114"/>
        <v>15</v>
      </c>
      <c r="R1102" s="270">
        <v>26.5</v>
      </c>
      <c r="S1102" s="45">
        <f t="shared" si="115"/>
        <v>0</v>
      </c>
      <c r="T1102" s="910"/>
      <c r="U1102" s="49">
        <f t="shared" si="117"/>
        <v>397.5</v>
      </c>
      <c r="V1102" s="913"/>
      <c r="W1102" s="151">
        <f t="shared" si="113"/>
        <v>397.5</v>
      </c>
      <c r="X1102" s="908"/>
    </row>
    <row r="1103" spans="1:24" ht="15.75" x14ac:dyDescent="0.25">
      <c r="A1103" s="871"/>
      <c r="B1103" s="871"/>
      <c r="C1103" s="350" t="s">
        <v>1651</v>
      </c>
      <c r="D1103" s="350" t="s">
        <v>2314</v>
      </c>
      <c r="E1103" s="100"/>
      <c r="F1103" s="270" t="s">
        <v>37</v>
      </c>
      <c r="G1103" s="270"/>
      <c r="H1103" s="86"/>
      <c r="I1103" s="270"/>
      <c r="J1103" s="96">
        <v>60</v>
      </c>
      <c r="K1103" s="155">
        <f t="shared" si="105"/>
        <v>60</v>
      </c>
      <c r="L1103" s="270"/>
      <c r="M1103" s="270"/>
      <c r="N1103" s="270"/>
      <c r="O1103" s="270">
        <v>140</v>
      </c>
      <c r="P1103" s="153">
        <f t="shared" si="116"/>
        <v>140</v>
      </c>
      <c r="Q1103" s="154">
        <f t="shared" si="114"/>
        <v>200</v>
      </c>
      <c r="R1103" s="270">
        <v>25</v>
      </c>
      <c r="S1103" s="45">
        <f t="shared" si="115"/>
        <v>1500</v>
      </c>
      <c r="T1103" s="910"/>
      <c r="U1103" s="49">
        <f t="shared" si="117"/>
        <v>3500</v>
      </c>
      <c r="V1103" s="913"/>
      <c r="W1103" s="151">
        <f t="shared" si="113"/>
        <v>5000</v>
      </c>
      <c r="X1103" s="908"/>
    </row>
    <row r="1104" spans="1:24" ht="15.75" x14ac:dyDescent="0.25">
      <c r="A1104" s="871"/>
      <c r="B1104" s="871"/>
      <c r="C1104" s="350" t="s">
        <v>1652</v>
      </c>
      <c r="D1104" s="350" t="s">
        <v>2314</v>
      </c>
      <c r="E1104" s="100"/>
      <c r="F1104" s="270" t="s">
        <v>37</v>
      </c>
      <c r="G1104" s="270"/>
      <c r="H1104" s="86"/>
      <c r="I1104" s="270"/>
      <c r="J1104" s="96">
        <v>13</v>
      </c>
      <c r="K1104" s="155">
        <f t="shared" si="105"/>
        <v>13</v>
      </c>
      <c r="L1104" s="270"/>
      <c r="M1104" s="270"/>
      <c r="N1104" s="270"/>
      <c r="O1104" s="270">
        <v>57</v>
      </c>
      <c r="P1104" s="153">
        <f t="shared" si="116"/>
        <v>57</v>
      </c>
      <c r="Q1104" s="154">
        <f t="shared" si="114"/>
        <v>70</v>
      </c>
      <c r="R1104" s="270">
        <v>18.5</v>
      </c>
      <c r="S1104" s="45">
        <f t="shared" si="115"/>
        <v>240.5</v>
      </c>
      <c r="T1104" s="910"/>
      <c r="U1104" s="49">
        <f t="shared" si="117"/>
        <v>1054.5</v>
      </c>
      <c r="V1104" s="913"/>
      <c r="W1104" s="151">
        <f t="shared" si="113"/>
        <v>1295</v>
      </c>
      <c r="X1104" s="908"/>
    </row>
    <row r="1105" spans="1:24" ht="15.75" x14ac:dyDescent="0.25">
      <c r="A1105" s="871"/>
      <c r="B1105" s="871"/>
      <c r="C1105" s="350" t="s">
        <v>870</v>
      </c>
      <c r="D1105" s="350" t="s">
        <v>2314</v>
      </c>
      <c r="E1105" s="100"/>
      <c r="F1105" s="270" t="s">
        <v>37</v>
      </c>
      <c r="G1105" s="270"/>
      <c r="H1105" s="86"/>
      <c r="I1105" s="270"/>
      <c r="J1105" s="96">
        <v>1</v>
      </c>
      <c r="K1105" s="155">
        <f t="shared" ref="K1105:K1110" si="118">SUM(G1105:J1105)</f>
        <v>1</v>
      </c>
      <c r="L1105" s="270"/>
      <c r="M1105" s="270"/>
      <c r="N1105" s="270"/>
      <c r="O1105" s="270">
        <v>9</v>
      </c>
      <c r="P1105" s="153">
        <f t="shared" si="116"/>
        <v>9</v>
      </c>
      <c r="Q1105" s="154">
        <f t="shared" si="114"/>
        <v>10</v>
      </c>
      <c r="R1105" s="270">
        <v>44.16</v>
      </c>
      <c r="S1105" s="45">
        <f t="shared" si="115"/>
        <v>44.16</v>
      </c>
      <c r="T1105" s="911"/>
      <c r="U1105" s="49">
        <f t="shared" si="117"/>
        <v>397.43999999999994</v>
      </c>
      <c r="V1105" s="914"/>
      <c r="W1105" s="151">
        <f t="shared" si="113"/>
        <v>441.59999999999991</v>
      </c>
      <c r="X1105" s="908"/>
    </row>
    <row r="1106" spans="1:24" ht="30" x14ac:dyDescent="0.25">
      <c r="A1106" s="169">
        <v>64</v>
      </c>
      <c r="B1106" s="157" t="s">
        <v>29</v>
      </c>
      <c r="C1106" s="93" t="s">
        <v>518</v>
      </c>
      <c r="D1106" s="156" t="s">
        <v>2084</v>
      </c>
      <c r="E1106" s="93" t="s">
        <v>2085</v>
      </c>
      <c r="F1106" s="270" t="s">
        <v>37</v>
      </c>
      <c r="G1106" s="96"/>
      <c r="H1106" s="270"/>
      <c r="I1106" s="270">
        <v>16</v>
      </c>
      <c r="J1106" s="270"/>
      <c r="K1106" s="155">
        <f t="shared" si="118"/>
        <v>16</v>
      </c>
      <c r="L1106" s="270"/>
      <c r="M1106" s="270"/>
      <c r="N1106" s="270">
        <v>9</v>
      </c>
      <c r="O1106" s="270"/>
      <c r="P1106" s="153">
        <f t="shared" si="116"/>
        <v>9</v>
      </c>
      <c r="Q1106" s="154">
        <f t="shared" si="114"/>
        <v>25</v>
      </c>
      <c r="R1106" s="270">
        <v>1037</v>
      </c>
      <c r="S1106" s="45">
        <f t="shared" si="115"/>
        <v>16592</v>
      </c>
      <c r="T1106" s="172">
        <f>S1106</f>
        <v>16592</v>
      </c>
      <c r="U1106" s="49">
        <f t="shared" si="117"/>
        <v>9333</v>
      </c>
      <c r="V1106" s="173">
        <f>U1106</f>
        <v>9333</v>
      </c>
      <c r="W1106" s="151">
        <f t="shared" si="113"/>
        <v>25925</v>
      </c>
      <c r="X1106" s="182">
        <f>W1106</f>
        <v>25925</v>
      </c>
    </row>
    <row r="1107" spans="1:24" x14ac:dyDescent="0.25">
      <c r="A1107" s="871">
        <v>65</v>
      </c>
      <c r="B1107" s="872" t="s">
        <v>1637</v>
      </c>
      <c r="C1107" s="97" t="s">
        <v>79</v>
      </c>
      <c r="D1107" s="97"/>
      <c r="E1107" s="97"/>
      <c r="F1107" s="270" t="s">
        <v>37</v>
      </c>
      <c r="G1107" s="270"/>
      <c r="H1107" s="270">
        <v>30</v>
      </c>
      <c r="I1107" s="270"/>
      <c r="J1107" s="270"/>
      <c r="K1107" s="155">
        <f t="shared" si="118"/>
        <v>30</v>
      </c>
      <c r="L1107" s="270"/>
      <c r="M1107" s="270">
        <v>100</v>
      </c>
      <c r="N1107" s="270"/>
      <c r="O1107" s="270"/>
      <c r="P1107" s="153">
        <f t="shared" si="116"/>
        <v>100</v>
      </c>
      <c r="Q1107" s="154">
        <f t="shared" si="114"/>
        <v>130</v>
      </c>
      <c r="R1107" s="270">
        <v>60</v>
      </c>
      <c r="S1107" s="45">
        <f t="shared" si="115"/>
        <v>1800</v>
      </c>
      <c r="T1107" s="909">
        <f>SUM(S1107:S1108)</f>
        <v>2280</v>
      </c>
      <c r="U1107" s="49">
        <f t="shared" si="117"/>
        <v>6000</v>
      </c>
      <c r="V1107" s="912">
        <f>SUM(U1107:U1108)</f>
        <v>6000</v>
      </c>
      <c r="W1107" s="151">
        <f t="shared" si="113"/>
        <v>7800</v>
      </c>
      <c r="X1107" s="908">
        <f>SUM(W1107:W1108)</f>
        <v>8280</v>
      </c>
    </row>
    <row r="1108" spans="1:24" ht="38.25" customHeight="1" x14ac:dyDescent="0.25">
      <c r="A1108" s="871"/>
      <c r="B1108" s="872"/>
      <c r="C1108" s="100" t="s">
        <v>519</v>
      </c>
      <c r="D1108" s="100"/>
      <c r="E1108" s="100"/>
      <c r="F1108" s="270" t="s">
        <v>37</v>
      </c>
      <c r="G1108" s="270"/>
      <c r="H1108" s="270"/>
      <c r="I1108" s="270">
        <v>8</v>
      </c>
      <c r="J1108" s="270"/>
      <c r="K1108" s="155">
        <f t="shared" si="118"/>
        <v>8</v>
      </c>
      <c r="L1108" s="270"/>
      <c r="M1108" s="270"/>
      <c r="N1108" s="270"/>
      <c r="O1108" s="270"/>
      <c r="P1108" s="153">
        <f t="shared" si="116"/>
        <v>0</v>
      </c>
      <c r="Q1108" s="154">
        <f t="shared" si="114"/>
        <v>8</v>
      </c>
      <c r="R1108" s="270">
        <v>60</v>
      </c>
      <c r="S1108" s="45">
        <f t="shared" si="115"/>
        <v>480</v>
      </c>
      <c r="T1108" s="911"/>
      <c r="U1108" s="49">
        <f t="shared" si="117"/>
        <v>0</v>
      </c>
      <c r="V1108" s="914"/>
      <c r="W1108" s="151">
        <f t="shared" ref="W1108:W1194" si="119">S1108+U1108</f>
        <v>480</v>
      </c>
      <c r="X1108" s="908"/>
    </row>
    <row r="1109" spans="1:24" x14ac:dyDescent="0.25">
      <c r="A1109" s="868">
        <v>66</v>
      </c>
      <c r="B1109" s="868" t="s">
        <v>30</v>
      </c>
      <c r="C1109" s="93" t="s">
        <v>1893</v>
      </c>
      <c r="D1109" s="93"/>
      <c r="E1109" s="93"/>
      <c r="F1109" s="270" t="s">
        <v>1638</v>
      </c>
      <c r="G1109" s="270"/>
      <c r="H1109" s="270"/>
      <c r="I1109" s="270">
        <v>71.849999999999994</v>
      </c>
      <c r="J1109" s="270"/>
      <c r="K1109" s="155">
        <f t="shared" si="118"/>
        <v>71.849999999999994</v>
      </c>
      <c r="L1109" s="270"/>
      <c r="M1109" s="270"/>
      <c r="N1109" s="270"/>
      <c r="O1109" s="270"/>
      <c r="P1109" s="153">
        <f t="shared" si="116"/>
        <v>0</v>
      </c>
      <c r="Q1109" s="154">
        <f t="shared" si="114"/>
        <v>71.849999999999994</v>
      </c>
      <c r="R1109" s="270">
        <v>7.03</v>
      </c>
      <c r="S1109" s="45">
        <f t="shared" si="115"/>
        <v>505.10549999999995</v>
      </c>
      <c r="T1109" s="909">
        <f>SUM(S1109:S1110)</f>
        <v>3551.5455000000002</v>
      </c>
      <c r="U1109" s="49">
        <f t="shared" si="117"/>
        <v>0</v>
      </c>
      <c r="V1109" s="912"/>
      <c r="W1109" s="151">
        <f t="shared" si="119"/>
        <v>505.10549999999995</v>
      </c>
      <c r="X1109" s="915">
        <f>T1109+V1109</f>
        <v>3551.5455000000002</v>
      </c>
    </row>
    <row r="1110" spans="1:24" x14ac:dyDescent="0.25">
      <c r="A1110" s="870"/>
      <c r="B1110" s="870"/>
      <c r="C1110" s="93" t="s">
        <v>1894</v>
      </c>
      <c r="D1110" s="93"/>
      <c r="E1110" s="93"/>
      <c r="F1110" s="270" t="s">
        <v>1638</v>
      </c>
      <c r="G1110" s="270"/>
      <c r="H1110" s="270"/>
      <c r="I1110" s="270">
        <v>253.87</v>
      </c>
      <c r="J1110" s="270"/>
      <c r="K1110" s="155">
        <f t="shared" si="118"/>
        <v>253.87</v>
      </c>
      <c r="L1110" s="270"/>
      <c r="M1110" s="270"/>
      <c r="N1110" s="270"/>
      <c r="O1110" s="270"/>
      <c r="P1110" s="153">
        <f t="shared" si="116"/>
        <v>0</v>
      </c>
      <c r="Q1110" s="154">
        <f t="shared" si="114"/>
        <v>253.87</v>
      </c>
      <c r="R1110" s="270">
        <v>12</v>
      </c>
      <c r="S1110" s="45">
        <f t="shared" si="115"/>
        <v>3046.44</v>
      </c>
      <c r="T1110" s="911"/>
      <c r="U1110" s="49">
        <f t="shared" si="117"/>
        <v>0</v>
      </c>
      <c r="V1110" s="914"/>
      <c r="W1110" s="151">
        <f t="shared" si="119"/>
        <v>3046.44</v>
      </c>
      <c r="X1110" s="917"/>
    </row>
    <row r="1111" spans="1:24" ht="15.75" x14ac:dyDescent="0.25">
      <c r="A1111" s="871">
        <v>67</v>
      </c>
      <c r="B1111" s="872" t="s">
        <v>1639</v>
      </c>
      <c r="C1111" s="93" t="s">
        <v>133</v>
      </c>
      <c r="D1111" s="93"/>
      <c r="E1111" s="93"/>
      <c r="F1111" s="270" t="s">
        <v>37</v>
      </c>
      <c r="G1111" s="270"/>
      <c r="H1111" s="135">
        <v>10</v>
      </c>
      <c r="I1111" s="270"/>
      <c r="J1111" s="270"/>
      <c r="K1111" s="155">
        <f>G1111+H1111+I1111+J1111</f>
        <v>10</v>
      </c>
      <c r="L1111" s="270"/>
      <c r="M1111" s="270">
        <v>40</v>
      </c>
      <c r="N1111" s="270"/>
      <c r="O1111" s="270"/>
      <c r="P1111" s="153">
        <f t="shared" si="116"/>
        <v>40</v>
      </c>
      <c r="Q1111" s="154">
        <f t="shared" si="114"/>
        <v>50</v>
      </c>
      <c r="R1111" s="270">
        <v>55</v>
      </c>
      <c r="S1111" s="45">
        <f t="shared" si="115"/>
        <v>550</v>
      </c>
      <c r="T1111" s="909">
        <f>SUM(S1111:S1123)</f>
        <v>8105</v>
      </c>
      <c r="U1111" s="49">
        <f t="shared" si="117"/>
        <v>2200</v>
      </c>
      <c r="V1111" s="912">
        <f>SUM(U1111:U1123)</f>
        <v>31900</v>
      </c>
      <c r="W1111" s="151">
        <f t="shared" si="119"/>
        <v>2750</v>
      </c>
      <c r="X1111" s="908">
        <f>SUM(W1111:W1123)</f>
        <v>40005</v>
      </c>
    </row>
    <row r="1112" spans="1:24" ht="15.75" x14ac:dyDescent="0.25">
      <c r="A1112" s="871"/>
      <c r="B1112" s="872"/>
      <c r="C1112" s="93" t="s">
        <v>134</v>
      </c>
      <c r="D1112" s="93"/>
      <c r="E1112" s="93"/>
      <c r="F1112" s="270" t="s">
        <v>37</v>
      </c>
      <c r="G1112" s="270"/>
      <c r="H1112" s="135">
        <v>15</v>
      </c>
      <c r="I1112" s="270"/>
      <c r="J1112" s="270"/>
      <c r="K1112" s="155">
        <f t="shared" ref="K1112:K1175" si="120">G1112+H1112+I1112+J1112</f>
        <v>15</v>
      </c>
      <c r="L1112" s="270"/>
      <c r="M1112" s="270">
        <v>60</v>
      </c>
      <c r="N1112" s="270"/>
      <c r="O1112" s="270"/>
      <c r="P1112" s="153">
        <f t="shared" si="116"/>
        <v>60</v>
      </c>
      <c r="Q1112" s="154">
        <f t="shared" si="114"/>
        <v>75</v>
      </c>
      <c r="R1112" s="270">
        <v>60</v>
      </c>
      <c r="S1112" s="45">
        <f t="shared" si="115"/>
        <v>900</v>
      </c>
      <c r="T1112" s="910"/>
      <c r="U1112" s="49">
        <f t="shared" si="117"/>
        <v>3600</v>
      </c>
      <c r="V1112" s="913"/>
      <c r="W1112" s="151">
        <f t="shared" si="119"/>
        <v>4500</v>
      </c>
      <c r="X1112" s="908"/>
    </row>
    <row r="1113" spans="1:24" ht="15.75" x14ac:dyDescent="0.25">
      <c r="A1113" s="871"/>
      <c r="B1113" s="872"/>
      <c r="C1113" s="93" t="s">
        <v>135</v>
      </c>
      <c r="D1113" s="93"/>
      <c r="E1113" s="93"/>
      <c r="F1113" s="270" t="s">
        <v>37</v>
      </c>
      <c r="G1113" s="270"/>
      <c r="H1113" s="135">
        <v>15</v>
      </c>
      <c r="I1113" s="270"/>
      <c r="J1113" s="270"/>
      <c r="K1113" s="155">
        <f t="shared" si="120"/>
        <v>15</v>
      </c>
      <c r="L1113" s="270"/>
      <c r="M1113" s="270">
        <v>60</v>
      </c>
      <c r="N1113" s="270"/>
      <c r="O1113" s="270"/>
      <c r="P1113" s="153">
        <f t="shared" si="116"/>
        <v>60</v>
      </c>
      <c r="Q1113" s="154">
        <f t="shared" si="114"/>
        <v>75</v>
      </c>
      <c r="R1113" s="270">
        <v>45</v>
      </c>
      <c r="S1113" s="45">
        <f t="shared" si="115"/>
        <v>675</v>
      </c>
      <c r="T1113" s="910"/>
      <c r="U1113" s="49">
        <f t="shared" si="117"/>
        <v>2700</v>
      </c>
      <c r="V1113" s="913"/>
      <c r="W1113" s="151">
        <f t="shared" si="119"/>
        <v>3375</v>
      </c>
      <c r="X1113" s="908"/>
    </row>
    <row r="1114" spans="1:24" ht="15.75" x14ac:dyDescent="0.25">
      <c r="A1114" s="871"/>
      <c r="B1114" s="872"/>
      <c r="C1114" s="93" t="s">
        <v>136</v>
      </c>
      <c r="D1114" s="93"/>
      <c r="E1114" s="93"/>
      <c r="F1114" s="270" t="s">
        <v>37</v>
      </c>
      <c r="G1114" s="270"/>
      <c r="H1114" s="135">
        <v>15</v>
      </c>
      <c r="I1114" s="270"/>
      <c r="J1114" s="270"/>
      <c r="K1114" s="155">
        <f t="shared" si="120"/>
        <v>15</v>
      </c>
      <c r="L1114" s="270"/>
      <c r="M1114" s="270">
        <v>60</v>
      </c>
      <c r="N1114" s="270"/>
      <c r="O1114" s="270"/>
      <c r="P1114" s="153">
        <f t="shared" si="116"/>
        <v>60</v>
      </c>
      <c r="Q1114" s="154">
        <f t="shared" si="114"/>
        <v>75</v>
      </c>
      <c r="R1114" s="270">
        <v>45</v>
      </c>
      <c r="S1114" s="45">
        <f t="shared" si="115"/>
        <v>675</v>
      </c>
      <c r="T1114" s="910"/>
      <c r="U1114" s="49">
        <f t="shared" si="117"/>
        <v>2700</v>
      </c>
      <c r="V1114" s="913"/>
      <c r="W1114" s="151">
        <f t="shared" si="119"/>
        <v>3375</v>
      </c>
      <c r="X1114" s="908"/>
    </row>
    <row r="1115" spans="1:24" ht="15.75" x14ac:dyDescent="0.25">
      <c r="A1115" s="871"/>
      <c r="B1115" s="872"/>
      <c r="C1115" s="93" t="s">
        <v>137</v>
      </c>
      <c r="D1115" s="93"/>
      <c r="E1115" s="93"/>
      <c r="F1115" s="270" t="s">
        <v>37</v>
      </c>
      <c r="G1115" s="270"/>
      <c r="H1115" s="135">
        <v>15</v>
      </c>
      <c r="I1115" s="270"/>
      <c r="J1115" s="270"/>
      <c r="K1115" s="155">
        <f t="shared" si="120"/>
        <v>15</v>
      </c>
      <c r="L1115" s="270"/>
      <c r="M1115" s="270">
        <v>60</v>
      </c>
      <c r="N1115" s="270"/>
      <c r="O1115" s="270"/>
      <c r="P1115" s="153">
        <f t="shared" si="116"/>
        <v>60</v>
      </c>
      <c r="Q1115" s="154">
        <f t="shared" si="114"/>
        <v>75</v>
      </c>
      <c r="R1115" s="270">
        <v>55</v>
      </c>
      <c r="S1115" s="45">
        <f t="shared" si="115"/>
        <v>825</v>
      </c>
      <c r="T1115" s="910"/>
      <c r="U1115" s="49">
        <f t="shared" si="117"/>
        <v>3300</v>
      </c>
      <c r="V1115" s="913"/>
      <c r="W1115" s="151">
        <f t="shared" si="119"/>
        <v>4125</v>
      </c>
      <c r="X1115" s="908"/>
    </row>
    <row r="1116" spans="1:24" ht="15.75" x14ac:dyDescent="0.25">
      <c r="A1116" s="871"/>
      <c r="B1116" s="872"/>
      <c r="C1116" s="93" t="s">
        <v>138</v>
      </c>
      <c r="D1116" s="93"/>
      <c r="E1116" s="93"/>
      <c r="F1116" s="270" t="s">
        <v>37</v>
      </c>
      <c r="G1116" s="270"/>
      <c r="H1116" s="134">
        <v>8</v>
      </c>
      <c r="I1116" s="270"/>
      <c r="J1116" s="270"/>
      <c r="K1116" s="155">
        <f t="shared" si="120"/>
        <v>8</v>
      </c>
      <c r="L1116" s="270"/>
      <c r="M1116" s="270">
        <v>30</v>
      </c>
      <c r="N1116" s="270"/>
      <c r="O1116" s="270"/>
      <c r="P1116" s="153">
        <f t="shared" si="116"/>
        <v>30</v>
      </c>
      <c r="Q1116" s="154">
        <f t="shared" si="114"/>
        <v>38</v>
      </c>
      <c r="R1116" s="270">
        <v>55</v>
      </c>
      <c r="S1116" s="45">
        <f t="shared" si="115"/>
        <v>440</v>
      </c>
      <c r="T1116" s="910"/>
      <c r="U1116" s="49">
        <f t="shared" si="117"/>
        <v>1650</v>
      </c>
      <c r="V1116" s="913"/>
      <c r="W1116" s="151">
        <f t="shared" si="119"/>
        <v>2090</v>
      </c>
      <c r="X1116" s="908"/>
    </row>
    <row r="1117" spans="1:24" ht="15.75" x14ac:dyDescent="0.25">
      <c r="A1117" s="871"/>
      <c r="B1117" s="872"/>
      <c r="C1117" s="93" t="s">
        <v>139</v>
      </c>
      <c r="D1117" s="93"/>
      <c r="E1117" s="93"/>
      <c r="F1117" s="270" t="s">
        <v>37</v>
      </c>
      <c r="G1117" s="270"/>
      <c r="H1117" s="134">
        <v>15</v>
      </c>
      <c r="I1117" s="270"/>
      <c r="J1117" s="270"/>
      <c r="K1117" s="155">
        <f t="shared" si="120"/>
        <v>15</v>
      </c>
      <c r="L1117" s="270"/>
      <c r="M1117" s="270">
        <v>60</v>
      </c>
      <c r="N1117" s="270"/>
      <c r="O1117" s="270"/>
      <c r="P1117" s="153">
        <f t="shared" si="116"/>
        <v>60</v>
      </c>
      <c r="Q1117" s="154">
        <f t="shared" si="114"/>
        <v>75</v>
      </c>
      <c r="R1117" s="270">
        <v>35</v>
      </c>
      <c r="S1117" s="45">
        <f t="shared" si="115"/>
        <v>525</v>
      </c>
      <c r="T1117" s="910"/>
      <c r="U1117" s="49">
        <f t="shared" si="117"/>
        <v>2100</v>
      </c>
      <c r="V1117" s="913"/>
      <c r="W1117" s="151">
        <f t="shared" si="119"/>
        <v>2625</v>
      </c>
      <c r="X1117" s="908"/>
    </row>
    <row r="1118" spans="1:24" ht="15.75" x14ac:dyDescent="0.25">
      <c r="A1118" s="871"/>
      <c r="B1118" s="872"/>
      <c r="C1118" s="93" t="s">
        <v>140</v>
      </c>
      <c r="D1118" s="93"/>
      <c r="E1118" s="93"/>
      <c r="F1118" s="270" t="s">
        <v>37</v>
      </c>
      <c r="G1118" s="270"/>
      <c r="H1118" s="134">
        <v>8</v>
      </c>
      <c r="I1118" s="270"/>
      <c r="J1118" s="270"/>
      <c r="K1118" s="155">
        <f t="shared" si="120"/>
        <v>8</v>
      </c>
      <c r="L1118" s="270"/>
      <c r="M1118" s="270">
        <v>30</v>
      </c>
      <c r="N1118" s="270"/>
      <c r="O1118" s="270"/>
      <c r="P1118" s="153">
        <f t="shared" si="116"/>
        <v>30</v>
      </c>
      <c r="Q1118" s="154">
        <f t="shared" si="114"/>
        <v>38</v>
      </c>
      <c r="R1118" s="270">
        <v>60</v>
      </c>
      <c r="S1118" s="45">
        <f t="shared" si="115"/>
        <v>480</v>
      </c>
      <c r="T1118" s="910"/>
      <c r="U1118" s="49">
        <f t="shared" si="117"/>
        <v>1800</v>
      </c>
      <c r="V1118" s="913"/>
      <c r="W1118" s="151">
        <f t="shared" si="119"/>
        <v>2280</v>
      </c>
      <c r="X1118" s="908"/>
    </row>
    <row r="1119" spans="1:24" ht="15.75" x14ac:dyDescent="0.25">
      <c r="A1119" s="871"/>
      <c r="B1119" s="872"/>
      <c r="C1119" s="93" t="s">
        <v>141</v>
      </c>
      <c r="D1119" s="93"/>
      <c r="E1119" s="93"/>
      <c r="F1119" s="270" t="s">
        <v>37</v>
      </c>
      <c r="G1119" s="270"/>
      <c r="H1119" s="134">
        <v>8</v>
      </c>
      <c r="I1119" s="270"/>
      <c r="J1119" s="270"/>
      <c r="K1119" s="155">
        <f t="shared" si="120"/>
        <v>8</v>
      </c>
      <c r="L1119" s="270"/>
      <c r="M1119" s="270">
        <v>30</v>
      </c>
      <c r="N1119" s="270"/>
      <c r="O1119" s="270"/>
      <c r="P1119" s="153">
        <f t="shared" si="116"/>
        <v>30</v>
      </c>
      <c r="Q1119" s="154">
        <f t="shared" si="114"/>
        <v>38</v>
      </c>
      <c r="R1119" s="270">
        <v>55</v>
      </c>
      <c r="S1119" s="45">
        <f t="shared" si="115"/>
        <v>440</v>
      </c>
      <c r="T1119" s="910"/>
      <c r="U1119" s="49">
        <f t="shared" si="117"/>
        <v>1650</v>
      </c>
      <c r="V1119" s="913"/>
      <c r="W1119" s="151">
        <f t="shared" si="119"/>
        <v>2090</v>
      </c>
      <c r="X1119" s="908"/>
    </row>
    <row r="1120" spans="1:24" ht="15.75" x14ac:dyDescent="0.25">
      <c r="A1120" s="871"/>
      <c r="B1120" s="872"/>
      <c r="C1120" s="93" t="s">
        <v>142</v>
      </c>
      <c r="D1120" s="93"/>
      <c r="E1120" s="93"/>
      <c r="F1120" s="270" t="s">
        <v>37</v>
      </c>
      <c r="G1120" s="270"/>
      <c r="H1120" s="134">
        <v>8</v>
      </c>
      <c r="I1120" s="270"/>
      <c r="J1120" s="270"/>
      <c r="K1120" s="155">
        <f t="shared" si="120"/>
        <v>8</v>
      </c>
      <c r="L1120" s="270"/>
      <c r="M1120" s="270">
        <v>30</v>
      </c>
      <c r="N1120" s="270"/>
      <c r="O1120" s="270"/>
      <c r="P1120" s="153">
        <f t="shared" si="116"/>
        <v>30</v>
      </c>
      <c r="Q1120" s="154">
        <f t="shared" si="114"/>
        <v>38</v>
      </c>
      <c r="R1120" s="270">
        <v>55</v>
      </c>
      <c r="S1120" s="45">
        <f t="shared" si="115"/>
        <v>440</v>
      </c>
      <c r="T1120" s="910"/>
      <c r="U1120" s="49">
        <f t="shared" si="117"/>
        <v>1650</v>
      </c>
      <c r="V1120" s="913"/>
      <c r="W1120" s="151">
        <f t="shared" si="119"/>
        <v>2090</v>
      </c>
      <c r="X1120" s="908"/>
    </row>
    <row r="1121" spans="1:24" ht="15.75" x14ac:dyDescent="0.25">
      <c r="A1121" s="871"/>
      <c r="B1121" s="872"/>
      <c r="C1121" s="93" t="s">
        <v>143</v>
      </c>
      <c r="D1121" s="93"/>
      <c r="E1121" s="93"/>
      <c r="F1121" s="270" t="s">
        <v>78</v>
      </c>
      <c r="G1121" s="270"/>
      <c r="H1121" s="134">
        <v>15</v>
      </c>
      <c r="I1121" s="270"/>
      <c r="J1121" s="270"/>
      <c r="K1121" s="155">
        <f t="shared" si="120"/>
        <v>15</v>
      </c>
      <c r="L1121" s="270"/>
      <c r="M1121" s="270">
        <v>60</v>
      </c>
      <c r="N1121" s="270"/>
      <c r="O1121" s="270"/>
      <c r="P1121" s="153">
        <f t="shared" si="116"/>
        <v>60</v>
      </c>
      <c r="Q1121" s="154">
        <f t="shared" si="114"/>
        <v>75</v>
      </c>
      <c r="R1121" s="270">
        <v>55</v>
      </c>
      <c r="S1121" s="45">
        <f t="shared" si="115"/>
        <v>825</v>
      </c>
      <c r="T1121" s="910"/>
      <c r="U1121" s="49">
        <f t="shared" si="117"/>
        <v>3300</v>
      </c>
      <c r="V1121" s="913"/>
      <c r="W1121" s="151">
        <f t="shared" si="119"/>
        <v>4125</v>
      </c>
      <c r="X1121" s="908"/>
    </row>
    <row r="1122" spans="1:24" ht="15.75" x14ac:dyDescent="0.25">
      <c r="A1122" s="871"/>
      <c r="B1122" s="872"/>
      <c r="C1122" s="93" t="s">
        <v>144</v>
      </c>
      <c r="D1122" s="93"/>
      <c r="E1122" s="93"/>
      <c r="F1122" s="270" t="s">
        <v>78</v>
      </c>
      <c r="G1122" s="270"/>
      <c r="H1122" s="134">
        <v>8</v>
      </c>
      <c r="I1122" s="270"/>
      <c r="J1122" s="270"/>
      <c r="K1122" s="155">
        <f t="shared" si="120"/>
        <v>8</v>
      </c>
      <c r="L1122" s="270"/>
      <c r="M1122" s="270">
        <v>30</v>
      </c>
      <c r="N1122" s="270"/>
      <c r="O1122" s="270"/>
      <c r="P1122" s="153">
        <f t="shared" si="116"/>
        <v>30</v>
      </c>
      <c r="Q1122" s="154">
        <f t="shared" si="114"/>
        <v>38</v>
      </c>
      <c r="R1122" s="270">
        <v>35</v>
      </c>
      <c r="S1122" s="45">
        <f t="shared" si="115"/>
        <v>280</v>
      </c>
      <c r="T1122" s="910"/>
      <c r="U1122" s="49">
        <f t="shared" si="117"/>
        <v>1050</v>
      </c>
      <c r="V1122" s="913"/>
      <c r="W1122" s="151">
        <f t="shared" si="119"/>
        <v>1330</v>
      </c>
      <c r="X1122" s="908"/>
    </row>
    <row r="1123" spans="1:24" ht="15.75" x14ac:dyDescent="0.25">
      <c r="A1123" s="871"/>
      <c r="B1123" s="872"/>
      <c r="C1123" s="93" t="s">
        <v>145</v>
      </c>
      <c r="D1123" s="93"/>
      <c r="E1123" s="93"/>
      <c r="F1123" s="270" t="s">
        <v>37</v>
      </c>
      <c r="G1123" s="270"/>
      <c r="H1123" s="134">
        <v>15</v>
      </c>
      <c r="I1123" s="270"/>
      <c r="J1123" s="270"/>
      <c r="K1123" s="155">
        <f t="shared" si="120"/>
        <v>15</v>
      </c>
      <c r="L1123" s="270"/>
      <c r="M1123" s="270">
        <v>60</v>
      </c>
      <c r="N1123" s="270"/>
      <c r="O1123" s="270"/>
      <c r="P1123" s="153">
        <f t="shared" si="116"/>
        <v>60</v>
      </c>
      <c r="Q1123" s="154">
        <f>K1123+P1123</f>
        <v>75</v>
      </c>
      <c r="R1123" s="270">
        <v>70</v>
      </c>
      <c r="S1123" s="45">
        <f t="shared" si="115"/>
        <v>1050</v>
      </c>
      <c r="T1123" s="911"/>
      <c r="U1123" s="49">
        <f t="shared" si="117"/>
        <v>4200</v>
      </c>
      <c r="V1123" s="914"/>
      <c r="W1123" s="151">
        <f t="shared" si="119"/>
        <v>5250</v>
      </c>
      <c r="X1123" s="908"/>
    </row>
    <row r="1124" spans="1:24" ht="16.5" customHeight="1" x14ac:dyDescent="0.25">
      <c r="A1124" s="871">
        <v>68</v>
      </c>
      <c r="B1124" s="872" t="s">
        <v>220</v>
      </c>
      <c r="C1124" s="97" t="s">
        <v>218</v>
      </c>
      <c r="D1124" s="97"/>
      <c r="E1124" s="97"/>
      <c r="F1124" s="270" t="s">
        <v>37</v>
      </c>
      <c r="G1124" s="270"/>
      <c r="H1124" s="86">
        <v>498</v>
      </c>
      <c r="I1124" s="270"/>
      <c r="J1124" s="270">
        <v>60</v>
      </c>
      <c r="K1124" s="155">
        <f t="shared" si="120"/>
        <v>558</v>
      </c>
      <c r="L1124" s="270"/>
      <c r="M1124" s="270">
        <v>1500</v>
      </c>
      <c r="N1124" s="270"/>
      <c r="O1124" s="270"/>
      <c r="P1124" s="153">
        <f t="shared" si="116"/>
        <v>1500</v>
      </c>
      <c r="Q1124" s="154">
        <f t="shared" ref="Q1124:Q1187" si="121">K1124+P1124</f>
        <v>2058</v>
      </c>
      <c r="R1124" s="270">
        <v>2.69</v>
      </c>
      <c r="S1124" s="45">
        <f t="shared" si="115"/>
        <v>1501.02</v>
      </c>
      <c r="T1124" s="909">
        <f>SUM(S1124:S1150)</f>
        <v>9264.2100000000009</v>
      </c>
      <c r="U1124" s="49">
        <f t="shared" si="117"/>
        <v>4035</v>
      </c>
      <c r="V1124" s="912">
        <f>SUM(U1124:U1150)</f>
        <v>10709.2</v>
      </c>
      <c r="W1124" s="151">
        <f t="shared" si="119"/>
        <v>5536.02</v>
      </c>
      <c r="X1124" s="908">
        <f>SUM(W1124:W1150)</f>
        <v>19973.41</v>
      </c>
    </row>
    <row r="1125" spans="1:24" ht="15.75" x14ac:dyDescent="0.25">
      <c r="A1125" s="871"/>
      <c r="B1125" s="872"/>
      <c r="C1125" s="97" t="s">
        <v>214</v>
      </c>
      <c r="D1125" s="97"/>
      <c r="E1125" s="97"/>
      <c r="F1125" s="270" t="s">
        <v>37</v>
      </c>
      <c r="G1125" s="270"/>
      <c r="H1125" s="86">
        <v>360</v>
      </c>
      <c r="I1125" s="270"/>
      <c r="J1125" s="270">
        <v>150</v>
      </c>
      <c r="K1125" s="155">
        <f t="shared" si="120"/>
        <v>510</v>
      </c>
      <c r="L1125" s="270"/>
      <c r="M1125" s="270">
        <v>1400</v>
      </c>
      <c r="N1125" s="270"/>
      <c r="O1125" s="270"/>
      <c r="P1125" s="153">
        <f t="shared" si="116"/>
        <v>1400</v>
      </c>
      <c r="Q1125" s="154">
        <f t="shared" si="121"/>
        <v>1910</v>
      </c>
      <c r="R1125" s="270">
        <v>1.85</v>
      </c>
      <c r="S1125" s="45">
        <f t="shared" si="115"/>
        <v>943.5</v>
      </c>
      <c r="T1125" s="910"/>
      <c r="U1125" s="49">
        <f t="shared" si="117"/>
        <v>2590</v>
      </c>
      <c r="V1125" s="913"/>
      <c r="W1125" s="151">
        <f t="shared" si="119"/>
        <v>3533.5</v>
      </c>
      <c r="X1125" s="908"/>
    </row>
    <row r="1126" spans="1:24" ht="15.75" x14ac:dyDescent="0.25">
      <c r="A1126" s="871"/>
      <c r="B1126" s="872"/>
      <c r="C1126" s="97" t="s">
        <v>221</v>
      </c>
      <c r="D1126" s="97"/>
      <c r="E1126" s="97"/>
      <c r="F1126" s="270" t="s">
        <v>37</v>
      </c>
      <c r="G1126" s="270"/>
      <c r="H1126" s="86">
        <v>24</v>
      </c>
      <c r="I1126" s="270"/>
      <c r="J1126" s="270">
        <v>250</v>
      </c>
      <c r="K1126" s="155">
        <f t="shared" si="120"/>
        <v>274</v>
      </c>
      <c r="L1126" s="270"/>
      <c r="M1126" s="270">
        <v>50</v>
      </c>
      <c r="N1126" s="270"/>
      <c r="O1126" s="270"/>
      <c r="P1126" s="153">
        <f t="shared" si="116"/>
        <v>50</v>
      </c>
      <c r="Q1126" s="154">
        <f t="shared" si="121"/>
        <v>324</v>
      </c>
      <c r="R1126" s="270">
        <v>3.78</v>
      </c>
      <c r="S1126" s="45">
        <f t="shared" si="115"/>
        <v>1035.72</v>
      </c>
      <c r="T1126" s="910"/>
      <c r="U1126" s="49">
        <f t="shared" si="117"/>
        <v>189</v>
      </c>
      <c r="V1126" s="913"/>
      <c r="W1126" s="151">
        <f t="shared" si="119"/>
        <v>1224.72</v>
      </c>
      <c r="X1126" s="908"/>
    </row>
    <row r="1127" spans="1:24" ht="15.75" x14ac:dyDescent="0.25">
      <c r="A1127" s="871"/>
      <c r="B1127" s="872"/>
      <c r="C1127" s="97" t="s">
        <v>219</v>
      </c>
      <c r="D1127" s="97"/>
      <c r="E1127" s="97"/>
      <c r="F1127" s="270" t="s">
        <v>37</v>
      </c>
      <c r="G1127" s="270"/>
      <c r="H1127" s="86">
        <v>6</v>
      </c>
      <c r="I1127" s="270"/>
      <c r="J1127" s="270"/>
      <c r="K1127" s="155">
        <f t="shared" si="120"/>
        <v>6</v>
      </c>
      <c r="L1127" s="270"/>
      <c r="M1127" s="270">
        <v>30</v>
      </c>
      <c r="N1127" s="270"/>
      <c r="O1127" s="270"/>
      <c r="P1127" s="153">
        <f t="shared" si="116"/>
        <v>30</v>
      </c>
      <c r="Q1127" s="154">
        <f t="shared" si="121"/>
        <v>36</v>
      </c>
      <c r="R1127" s="270">
        <v>17.79</v>
      </c>
      <c r="S1127" s="45">
        <f t="shared" si="115"/>
        <v>106.74</v>
      </c>
      <c r="T1127" s="910"/>
      <c r="U1127" s="49">
        <f t="shared" si="117"/>
        <v>533.69999999999993</v>
      </c>
      <c r="V1127" s="913"/>
      <c r="W1127" s="151">
        <f t="shared" si="119"/>
        <v>640.43999999999994</v>
      </c>
      <c r="X1127" s="908"/>
    </row>
    <row r="1128" spans="1:24" ht="15.75" x14ac:dyDescent="0.25">
      <c r="A1128" s="871"/>
      <c r="B1128" s="872"/>
      <c r="C1128" s="97" t="s">
        <v>215</v>
      </c>
      <c r="D1128" s="97"/>
      <c r="E1128" s="97"/>
      <c r="F1128" s="270" t="s">
        <v>37</v>
      </c>
      <c r="G1128" s="270"/>
      <c r="H1128" s="86">
        <v>240</v>
      </c>
      <c r="I1128" s="270"/>
      <c r="J1128" s="270"/>
      <c r="K1128" s="155">
        <f t="shared" si="120"/>
        <v>240</v>
      </c>
      <c r="L1128" s="270"/>
      <c r="M1128" s="270">
        <v>900</v>
      </c>
      <c r="N1128" s="270"/>
      <c r="O1128" s="270"/>
      <c r="P1128" s="153">
        <f t="shared" si="116"/>
        <v>900</v>
      </c>
      <c r="Q1128" s="154">
        <f t="shared" si="121"/>
        <v>1140</v>
      </c>
      <c r="R1128" s="270">
        <v>0.45</v>
      </c>
      <c r="S1128" s="45">
        <f t="shared" si="115"/>
        <v>108</v>
      </c>
      <c r="T1128" s="910"/>
      <c r="U1128" s="49">
        <f t="shared" si="117"/>
        <v>405</v>
      </c>
      <c r="V1128" s="913"/>
      <c r="W1128" s="151">
        <f t="shared" si="119"/>
        <v>513</v>
      </c>
      <c r="X1128" s="908"/>
    </row>
    <row r="1129" spans="1:24" ht="15.75" x14ac:dyDescent="0.25">
      <c r="A1129" s="871"/>
      <c r="B1129" s="872"/>
      <c r="C1129" s="97" t="s">
        <v>216</v>
      </c>
      <c r="D1129" s="97"/>
      <c r="E1129" s="97"/>
      <c r="F1129" s="270" t="s">
        <v>37</v>
      </c>
      <c r="G1129" s="270">
        <v>200</v>
      </c>
      <c r="H1129" s="86">
        <v>120</v>
      </c>
      <c r="I1129" s="270"/>
      <c r="J1129" s="270">
        <v>30</v>
      </c>
      <c r="K1129" s="155">
        <f t="shared" si="120"/>
        <v>350</v>
      </c>
      <c r="L1129" s="270"/>
      <c r="M1129" s="270">
        <v>450</v>
      </c>
      <c r="N1129" s="270"/>
      <c r="O1129" s="270"/>
      <c r="P1129" s="153">
        <f t="shared" si="116"/>
        <v>450</v>
      </c>
      <c r="Q1129" s="154">
        <f t="shared" si="121"/>
        <v>800</v>
      </c>
      <c r="R1129" s="270">
        <v>3.99</v>
      </c>
      <c r="S1129" s="45">
        <f t="shared" si="115"/>
        <v>1396.5</v>
      </c>
      <c r="T1129" s="910"/>
      <c r="U1129" s="49">
        <f t="shared" si="117"/>
        <v>1795.5</v>
      </c>
      <c r="V1129" s="913"/>
      <c r="W1129" s="151">
        <f t="shared" si="119"/>
        <v>3192</v>
      </c>
      <c r="X1129" s="908"/>
    </row>
    <row r="1130" spans="1:24" ht="15.75" x14ac:dyDescent="0.25">
      <c r="A1130" s="871"/>
      <c r="B1130" s="872"/>
      <c r="C1130" s="97" t="s">
        <v>581</v>
      </c>
      <c r="D1130" s="97"/>
      <c r="E1130" s="97"/>
      <c r="F1130" s="270" t="s">
        <v>37</v>
      </c>
      <c r="G1130" s="270">
        <v>200</v>
      </c>
      <c r="H1130" s="86"/>
      <c r="I1130" s="270"/>
      <c r="J1130" s="270">
        <v>20</v>
      </c>
      <c r="K1130" s="155">
        <f t="shared" si="120"/>
        <v>220</v>
      </c>
      <c r="L1130" s="270"/>
      <c r="M1130" s="270"/>
      <c r="N1130" s="270"/>
      <c r="O1130" s="270"/>
      <c r="P1130" s="153">
        <f t="shared" si="116"/>
        <v>0</v>
      </c>
      <c r="Q1130" s="154">
        <f t="shared" si="121"/>
        <v>220</v>
      </c>
      <c r="R1130" s="270">
        <v>3.99</v>
      </c>
      <c r="S1130" s="45">
        <f t="shared" si="115"/>
        <v>877.80000000000007</v>
      </c>
      <c r="T1130" s="910"/>
      <c r="U1130" s="49">
        <f t="shared" si="117"/>
        <v>0</v>
      </c>
      <c r="V1130" s="913"/>
      <c r="W1130" s="151">
        <f t="shared" si="119"/>
        <v>877.80000000000007</v>
      </c>
      <c r="X1130" s="908"/>
    </row>
    <row r="1131" spans="1:24" ht="15.75" x14ac:dyDescent="0.25">
      <c r="A1131" s="871"/>
      <c r="B1131" s="872"/>
      <c r="C1131" s="97" t="s">
        <v>626</v>
      </c>
      <c r="D1131" s="97"/>
      <c r="E1131" s="97"/>
      <c r="F1131" s="270" t="s">
        <v>37</v>
      </c>
      <c r="G1131" s="270"/>
      <c r="H1131" s="86"/>
      <c r="I1131" s="270"/>
      <c r="J1131" s="270"/>
      <c r="K1131" s="155">
        <f t="shared" si="120"/>
        <v>0</v>
      </c>
      <c r="L1131" s="270"/>
      <c r="M1131" s="270"/>
      <c r="N1131" s="270"/>
      <c r="O1131" s="270"/>
      <c r="P1131" s="153">
        <f t="shared" si="116"/>
        <v>0</v>
      </c>
      <c r="Q1131" s="154">
        <f t="shared" si="121"/>
        <v>0</v>
      </c>
      <c r="R1131" s="270">
        <v>2.9</v>
      </c>
      <c r="S1131" s="45">
        <f t="shared" si="115"/>
        <v>0</v>
      </c>
      <c r="T1131" s="910"/>
      <c r="U1131" s="49">
        <f t="shared" si="117"/>
        <v>0</v>
      </c>
      <c r="V1131" s="913"/>
      <c r="W1131" s="151">
        <f t="shared" si="119"/>
        <v>0</v>
      </c>
      <c r="X1131" s="908"/>
    </row>
    <row r="1132" spans="1:24" ht="15.75" x14ac:dyDescent="0.25">
      <c r="A1132" s="871"/>
      <c r="B1132" s="872"/>
      <c r="C1132" s="97" t="s">
        <v>627</v>
      </c>
      <c r="D1132" s="97"/>
      <c r="E1132" s="97"/>
      <c r="F1132" s="270" t="s">
        <v>37</v>
      </c>
      <c r="G1132" s="270"/>
      <c r="H1132" s="86"/>
      <c r="I1132" s="270"/>
      <c r="J1132" s="270">
        <v>70</v>
      </c>
      <c r="K1132" s="155">
        <f t="shared" si="120"/>
        <v>70</v>
      </c>
      <c r="L1132" s="270"/>
      <c r="M1132" s="270"/>
      <c r="N1132" s="270"/>
      <c r="O1132" s="270"/>
      <c r="P1132" s="153">
        <f t="shared" si="116"/>
        <v>0</v>
      </c>
      <c r="Q1132" s="154">
        <f t="shared" si="121"/>
        <v>70</v>
      </c>
      <c r="R1132" s="270">
        <v>1.31</v>
      </c>
      <c r="S1132" s="45">
        <f t="shared" si="115"/>
        <v>91.7</v>
      </c>
      <c r="T1132" s="910"/>
      <c r="U1132" s="49">
        <f t="shared" si="117"/>
        <v>0</v>
      </c>
      <c r="V1132" s="913"/>
      <c r="W1132" s="151">
        <f t="shared" si="119"/>
        <v>91.7</v>
      </c>
      <c r="X1132" s="908"/>
    </row>
    <row r="1133" spans="1:24" ht="15.75" x14ac:dyDescent="0.25">
      <c r="A1133" s="871"/>
      <c r="B1133" s="872"/>
      <c r="C1133" s="97" t="s">
        <v>628</v>
      </c>
      <c r="D1133" s="97"/>
      <c r="E1133" s="97"/>
      <c r="F1133" s="270" t="s">
        <v>37</v>
      </c>
      <c r="G1133" s="270"/>
      <c r="H1133" s="86"/>
      <c r="I1133" s="270"/>
      <c r="J1133" s="270">
        <v>30</v>
      </c>
      <c r="K1133" s="155">
        <f t="shared" si="120"/>
        <v>30</v>
      </c>
      <c r="L1133" s="270"/>
      <c r="M1133" s="270"/>
      <c r="N1133" s="270"/>
      <c r="O1133" s="270"/>
      <c r="P1133" s="153">
        <f t="shared" si="116"/>
        <v>0</v>
      </c>
      <c r="Q1133" s="154">
        <f t="shared" si="121"/>
        <v>30</v>
      </c>
      <c r="R1133" s="270">
        <v>3.21</v>
      </c>
      <c r="S1133" s="45">
        <f t="shared" si="115"/>
        <v>96.3</v>
      </c>
      <c r="T1133" s="910"/>
      <c r="U1133" s="49">
        <f t="shared" si="117"/>
        <v>0</v>
      </c>
      <c r="V1133" s="913"/>
      <c r="W1133" s="151">
        <f t="shared" si="119"/>
        <v>96.3</v>
      </c>
      <c r="X1133" s="908"/>
    </row>
    <row r="1134" spans="1:24" ht="15.75" x14ac:dyDescent="0.25">
      <c r="A1134" s="871"/>
      <c r="B1134" s="872"/>
      <c r="C1134" s="97" t="s">
        <v>217</v>
      </c>
      <c r="D1134" s="97"/>
      <c r="E1134" s="97"/>
      <c r="F1134" s="270" t="s">
        <v>37</v>
      </c>
      <c r="G1134" s="270"/>
      <c r="H1134" s="86">
        <v>72</v>
      </c>
      <c r="I1134" s="270">
        <v>150</v>
      </c>
      <c r="J1134" s="270">
        <v>5</v>
      </c>
      <c r="K1134" s="155">
        <f t="shared" si="120"/>
        <v>227</v>
      </c>
      <c r="L1134" s="270"/>
      <c r="M1134" s="270">
        <v>280</v>
      </c>
      <c r="N1134" s="270"/>
      <c r="O1134" s="270"/>
      <c r="P1134" s="153">
        <f t="shared" si="116"/>
        <v>280</v>
      </c>
      <c r="Q1134" s="154">
        <f t="shared" si="121"/>
        <v>507</v>
      </c>
      <c r="R1134" s="270">
        <v>3.02</v>
      </c>
      <c r="S1134" s="45">
        <f t="shared" si="115"/>
        <v>685.54</v>
      </c>
      <c r="T1134" s="910"/>
      <c r="U1134" s="49">
        <f t="shared" si="117"/>
        <v>845.6</v>
      </c>
      <c r="V1134" s="913"/>
      <c r="W1134" s="151">
        <f t="shared" si="119"/>
        <v>1531.1399999999999</v>
      </c>
      <c r="X1134" s="908"/>
    </row>
    <row r="1135" spans="1:24" ht="15.75" x14ac:dyDescent="0.25">
      <c r="A1135" s="871"/>
      <c r="B1135" s="872"/>
      <c r="C1135" s="100" t="s">
        <v>486</v>
      </c>
      <c r="D1135" s="100"/>
      <c r="E1135" s="100"/>
      <c r="F1135" s="270" t="s">
        <v>37</v>
      </c>
      <c r="G1135" s="270"/>
      <c r="H1135" s="86"/>
      <c r="I1135" s="105">
        <v>200</v>
      </c>
      <c r="J1135" s="270"/>
      <c r="K1135" s="155">
        <f t="shared" si="120"/>
        <v>200</v>
      </c>
      <c r="L1135" s="270"/>
      <c r="M1135" s="270"/>
      <c r="N1135" s="270"/>
      <c r="O1135" s="270"/>
      <c r="P1135" s="153">
        <f t="shared" si="116"/>
        <v>0</v>
      </c>
      <c r="Q1135" s="154">
        <f t="shared" si="121"/>
        <v>200</v>
      </c>
      <c r="R1135" s="270">
        <v>1.5</v>
      </c>
      <c r="S1135" s="45">
        <f t="shared" si="115"/>
        <v>300</v>
      </c>
      <c r="T1135" s="910"/>
      <c r="U1135" s="49">
        <f t="shared" si="117"/>
        <v>0</v>
      </c>
      <c r="V1135" s="913"/>
      <c r="W1135" s="151">
        <f t="shared" si="119"/>
        <v>300</v>
      </c>
      <c r="X1135" s="908"/>
    </row>
    <row r="1136" spans="1:24" ht="15.75" x14ac:dyDescent="0.25">
      <c r="A1136" s="871"/>
      <c r="B1136" s="872"/>
      <c r="C1136" s="100" t="s">
        <v>487</v>
      </c>
      <c r="D1136" s="100"/>
      <c r="E1136" s="100"/>
      <c r="F1136" s="270" t="s">
        <v>37</v>
      </c>
      <c r="G1136" s="270">
        <v>50</v>
      </c>
      <c r="H1136" s="86"/>
      <c r="I1136" s="105">
        <v>70</v>
      </c>
      <c r="J1136" s="270">
        <v>15</v>
      </c>
      <c r="K1136" s="155">
        <f t="shared" si="120"/>
        <v>135</v>
      </c>
      <c r="L1136" s="270"/>
      <c r="M1136" s="270"/>
      <c r="N1136" s="270"/>
      <c r="O1136" s="270"/>
      <c r="P1136" s="153">
        <f t="shared" si="116"/>
        <v>0</v>
      </c>
      <c r="Q1136" s="154">
        <f t="shared" si="121"/>
        <v>135</v>
      </c>
      <c r="R1136" s="270">
        <v>3.66</v>
      </c>
      <c r="S1136" s="45">
        <f t="shared" si="115"/>
        <v>494.1</v>
      </c>
      <c r="T1136" s="910"/>
      <c r="U1136" s="49">
        <f t="shared" si="117"/>
        <v>0</v>
      </c>
      <c r="V1136" s="913"/>
      <c r="W1136" s="151">
        <f t="shared" si="119"/>
        <v>494.1</v>
      </c>
      <c r="X1136" s="908"/>
    </row>
    <row r="1137" spans="1:24" ht="45" x14ac:dyDescent="0.25">
      <c r="A1137" s="871"/>
      <c r="B1137" s="872"/>
      <c r="C1137" s="97" t="s">
        <v>223</v>
      </c>
      <c r="D1137" s="97"/>
      <c r="E1137" s="97"/>
      <c r="F1137" s="270" t="s">
        <v>37</v>
      </c>
      <c r="G1137" s="270"/>
      <c r="H1137" s="86"/>
      <c r="I1137" s="270"/>
      <c r="J1137" s="270"/>
      <c r="K1137" s="155">
        <f t="shared" si="120"/>
        <v>0</v>
      </c>
      <c r="L1137" s="270"/>
      <c r="M1137" s="270"/>
      <c r="N1137" s="270"/>
      <c r="O1137" s="270"/>
      <c r="P1137" s="153">
        <f t="shared" si="116"/>
        <v>0</v>
      </c>
      <c r="Q1137" s="154">
        <f t="shared" si="121"/>
        <v>0</v>
      </c>
      <c r="R1137" s="270"/>
      <c r="S1137" s="45">
        <f t="shared" si="115"/>
        <v>0</v>
      </c>
      <c r="T1137" s="910"/>
      <c r="U1137" s="49">
        <f t="shared" si="117"/>
        <v>0</v>
      </c>
      <c r="V1137" s="913"/>
      <c r="W1137" s="151">
        <f t="shared" si="119"/>
        <v>0</v>
      </c>
      <c r="X1137" s="908"/>
    </row>
    <row r="1138" spans="1:24" ht="15.75" x14ac:dyDescent="0.25">
      <c r="A1138" s="871"/>
      <c r="B1138" s="872"/>
      <c r="C1138" s="97" t="s">
        <v>115</v>
      </c>
      <c r="D1138" s="97"/>
      <c r="E1138" s="97"/>
      <c r="F1138" s="270" t="s">
        <v>37</v>
      </c>
      <c r="G1138" s="270"/>
      <c r="H1138" s="86"/>
      <c r="I1138" s="270"/>
      <c r="J1138" s="270"/>
      <c r="K1138" s="155">
        <f t="shared" si="120"/>
        <v>0</v>
      </c>
      <c r="L1138" s="270"/>
      <c r="M1138" s="270"/>
      <c r="N1138" s="270"/>
      <c r="O1138" s="270"/>
      <c r="P1138" s="153">
        <f t="shared" si="116"/>
        <v>0</v>
      </c>
      <c r="Q1138" s="154">
        <f t="shared" si="121"/>
        <v>0</v>
      </c>
      <c r="R1138" s="270"/>
      <c r="S1138" s="45">
        <f t="shared" si="115"/>
        <v>0</v>
      </c>
      <c r="T1138" s="910"/>
      <c r="U1138" s="49">
        <f t="shared" si="117"/>
        <v>0</v>
      </c>
      <c r="V1138" s="913"/>
      <c r="W1138" s="151">
        <f t="shared" si="119"/>
        <v>0</v>
      </c>
      <c r="X1138" s="908"/>
    </row>
    <row r="1139" spans="1:24" ht="15.75" x14ac:dyDescent="0.25">
      <c r="A1139" s="871"/>
      <c r="B1139" s="872"/>
      <c r="C1139" s="93" t="s">
        <v>113</v>
      </c>
      <c r="D1139" s="93"/>
      <c r="E1139" s="93"/>
      <c r="F1139" s="270" t="s">
        <v>37</v>
      </c>
      <c r="G1139" s="270"/>
      <c r="H1139" s="86">
        <v>2</v>
      </c>
      <c r="I1139" s="270"/>
      <c r="J1139" s="270"/>
      <c r="K1139" s="155">
        <f t="shared" si="120"/>
        <v>2</v>
      </c>
      <c r="L1139" s="270"/>
      <c r="M1139" s="270">
        <v>8</v>
      </c>
      <c r="N1139" s="270"/>
      <c r="O1139" s="270"/>
      <c r="P1139" s="153">
        <f t="shared" si="116"/>
        <v>8</v>
      </c>
      <c r="Q1139" s="154">
        <f t="shared" si="121"/>
        <v>10</v>
      </c>
      <c r="R1139" s="270">
        <v>1.5</v>
      </c>
      <c r="S1139" s="45">
        <f t="shared" si="115"/>
        <v>3</v>
      </c>
      <c r="T1139" s="910"/>
      <c r="U1139" s="49">
        <f t="shared" si="117"/>
        <v>12</v>
      </c>
      <c r="V1139" s="913"/>
      <c r="W1139" s="151">
        <f t="shared" si="119"/>
        <v>15</v>
      </c>
      <c r="X1139" s="908"/>
    </row>
    <row r="1140" spans="1:24" ht="15.75" x14ac:dyDescent="0.25">
      <c r="A1140" s="871"/>
      <c r="B1140" s="872"/>
      <c r="C1140" s="93" t="s">
        <v>529</v>
      </c>
      <c r="D1140" s="93"/>
      <c r="E1140" s="93"/>
      <c r="F1140" s="270" t="s">
        <v>37</v>
      </c>
      <c r="G1140" s="270">
        <v>8</v>
      </c>
      <c r="H1140" s="86"/>
      <c r="I1140" s="270">
        <v>20</v>
      </c>
      <c r="J1140" s="270"/>
      <c r="K1140" s="155">
        <f t="shared" si="120"/>
        <v>28</v>
      </c>
      <c r="L1140" s="270"/>
      <c r="M1140" s="270"/>
      <c r="N1140" s="270"/>
      <c r="O1140" s="270"/>
      <c r="P1140" s="153">
        <f t="shared" si="116"/>
        <v>0</v>
      </c>
      <c r="Q1140" s="154">
        <f t="shared" si="121"/>
        <v>28</v>
      </c>
      <c r="R1140" s="270">
        <v>10.06</v>
      </c>
      <c r="S1140" s="45">
        <f t="shared" si="115"/>
        <v>281.68</v>
      </c>
      <c r="T1140" s="910"/>
      <c r="U1140" s="49">
        <f t="shared" si="117"/>
        <v>0</v>
      </c>
      <c r="V1140" s="913"/>
      <c r="W1140" s="151">
        <f t="shared" si="119"/>
        <v>281.68</v>
      </c>
      <c r="X1140" s="908"/>
    </row>
    <row r="1141" spans="1:24" ht="15.75" x14ac:dyDescent="0.25">
      <c r="A1141" s="871"/>
      <c r="B1141" s="872"/>
      <c r="C1141" s="93" t="s">
        <v>634</v>
      </c>
      <c r="D1141" s="93"/>
      <c r="E1141" s="93"/>
      <c r="F1141" s="270" t="s">
        <v>37</v>
      </c>
      <c r="G1141" s="270"/>
      <c r="H1141" s="86"/>
      <c r="I1141" s="270"/>
      <c r="J1141" s="270">
        <v>2</v>
      </c>
      <c r="K1141" s="155">
        <f t="shared" si="120"/>
        <v>2</v>
      </c>
      <c r="L1141" s="270"/>
      <c r="M1141" s="270"/>
      <c r="N1141" s="270"/>
      <c r="O1141" s="270"/>
      <c r="P1141" s="153">
        <f t="shared" si="116"/>
        <v>0</v>
      </c>
      <c r="Q1141" s="154">
        <f t="shared" si="121"/>
        <v>2</v>
      </c>
      <c r="R1141" s="270">
        <v>62.61</v>
      </c>
      <c r="S1141" s="45">
        <f t="shared" si="115"/>
        <v>125.22</v>
      </c>
      <c r="T1141" s="910"/>
      <c r="U1141" s="49">
        <f t="shared" si="117"/>
        <v>0</v>
      </c>
      <c r="V1141" s="913"/>
      <c r="W1141" s="151">
        <f t="shared" si="119"/>
        <v>125.22</v>
      </c>
      <c r="X1141" s="908"/>
    </row>
    <row r="1142" spans="1:24" ht="15.75" x14ac:dyDescent="0.25">
      <c r="A1142" s="871"/>
      <c r="B1142" s="872"/>
      <c r="C1142" s="93" t="s">
        <v>530</v>
      </c>
      <c r="D1142" s="93"/>
      <c r="E1142" s="93"/>
      <c r="F1142" s="270" t="s">
        <v>37</v>
      </c>
      <c r="G1142" s="270">
        <v>80</v>
      </c>
      <c r="H1142" s="86"/>
      <c r="I1142" s="270">
        <v>120</v>
      </c>
      <c r="J1142" s="270">
        <v>1</v>
      </c>
      <c r="K1142" s="155">
        <f t="shared" si="120"/>
        <v>201</v>
      </c>
      <c r="L1142" s="270"/>
      <c r="M1142" s="270"/>
      <c r="N1142" s="270"/>
      <c r="O1142" s="270"/>
      <c r="P1142" s="153">
        <f t="shared" si="116"/>
        <v>0</v>
      </c>
      <c r="Q1142" s="154">
        <f t="shared" si="121"/>
        <v>201</v>
      </c>
      <c r="R1142" s="270">
        <v>3.63</v>
      </c>
      <c r="S1142" s="45">
        <f t="shared" si="115"/>
        <v>729.63</v>
      </c>
      <c r="T1142" s="910"/>
      <c r="U1142" s="49">
        <f t="shared" si="117"/>
        <v>0</v>
      </c>
      <c r="V1142" s="913"/>
      <c r="W1142" s="151">
        <f t="shared" si="119"/>
        <v>729.63</v>
      </c>
      <c r="X1142" s="908"/>
    </row>
    <row r="1143" spans="1:24" x14ac:dyDescent="0.25">
      <c r="A1143" s="871"/>
      <c r="B1143" s="872"/>
      <c r="C1143" s="100" t="s">
        <v>531</v>
      </c>
      <c r="D1143" s="100"/>
      <c r="E1143" s="100"/>
      <c r="F1143" s="270" t="s">
        <v>37</v>
      </c>
      <c r="G1143" s="270"/>
      <c r="H1143" s="270">
        <v>10</v>
      </c>
      <c r="I1143" s="105">
        <v>5</v>
      </c>
      <c r="J1143" s="270"/>
      <c r="K1143" s="155">
        <f t="shared" si="120"/>
        <v>15</v>
      </c>
      <c r="L1143" s="270"/>
      <c r="M1143" s="270">
        <v>40</v>
      </c>
      <c r="N1143" s="270"/>
      <c r="O1143" s="270"/>
      <c r="P1143" s="153">
        <f t="shared" si="116"/>
        <v>40</v>
      </c>
      <c r="Q1143" s="154">
        <f t="shared" si="121"/>
        <v>55</v>
      </c>
      <c r="R1143" s="270"/>
      <c r="S1143" s="45">
        <f t="shared" si="115"/>
        <v>0</v>
      </c>
      <c r="T1143" s="910"/>
      <c r="U1143" s="49">
        <f t="shared" si="117"/>
        <v>0</v>
      </c>
      <c r="V1143" s="913"/>
      <c r="W1143" s="151">
        <f t="shared" si="119"/>
        <v>0</v>
      </c>
      <c r="X1143" s="908"/>
    </row>
    <row r="1144" spans="1:24" x14ac:dyDescent="0.25">
      <c r="A1144" s="871"/>
      <c r="B1144" s="872"/>
      <c r="C1144" s="100" t="s">
        <v>635</v>
      </c>
      <c r="D1144" s="100"/>
      <c r="E1144" s="100"/>
      <c r="F1144" s="270" t="s">
        <v>37</v>
      </c>
      <c r="G1144" s="270"/>
      <c r="H1144" s="270">
        <v>4</v>
      </c>
      <c r="I1144" s="105"/>
      <c r="J1144" s="270">
        <v>4</v>
      </c>
      <c r="K1144" s="155">
        <f t="shared" si="120"/>
        <v>8</v>
      </c>
      <c r="L1144" s="270"/>
      <c r="M1144" s="270">
        <v>20</v>
      </c>
      <c r="N1144" s="270"/>
      <c r="O1144" s="270"/>
      <c r="P1144" s="153">
        <f t="shared" si="116"/>
        <v>20</v>
      </c>
      <c r="Q1144" s="154">
        <f t="shared" si="121"/>
        <v>28</v>
      </c>
      <c r="R1144" s="270">
        <v>11.37</v>
      </c>
      <c r="S1144" s="45">
        <f t="shared" si="115"/>
        <v>90.96</v>
      </c>
      <c r="T1144" s="910"/>
      <c r="U1144" s="49">
        <f t="shared" si="117"/>
        <v>227.39999999999998</v>
      </c>
      <c r="V1144" s="913"/>
      <c r="W1144" s="151">
        <f t="shared" si="119"/>
        <v>318.35999999999996</v>
      </c>
      <c r="X1144" s="908"/>
    </row>
    <row r="1145" spans="1:24" x14ac:dyDescent="0.25">
      <c r="A1145" s="871"/>
      <c r="B1145" s="872"/>
      <c r="C1145" s="100" t="s">
        <v>629</v>
      </c>
      <c r="D1145" s="100"/>
      <c r="E1145" s="100"/>
      <c r="F1145" s="270" t="s">
        <v>37</v>
      </c>
      <c r="G1145" s="270"/>
      <c r="H1145" s="270">
        <v>5</v>
      </c>
      <c r="I1145" s="105"/>
      <c r="J1145" s="270"/>
      <c r="K1145" s="155">
        <f t="shared" si="120"/>
        <v>5</v>
      </c>
      <c r="L1145" s="270"/>
      <c r="M1145" s="270">
        <v>20</v>
      </c>
      <c r="N1145" s="270"/>
      <c r="O1145" s="270"/>
      <c r="P1145" s="153">
        <f t="shared" si="116"/>
        <v>20</v>
      </c>
      <c r="Q1145" s="154">
        <f t="shared" si="121"/>
        <v>25</v>
      </c>
      <c r="R1145" s="270">
        <v>3.8</v>
      </c>
      <c r="S1145" s="45">
        <f t="shared" si="115"/>
        <v>19</v>
      </c>
      <c r="T1145" s="910"/>
      <c r="U1145" s="49">
        <f t="shared" si="117"/>
        <v>76</v>
      </c>
      <c r="V1145" s="913"/>
      <c r="W1145" s="151">
        <f t="shared" si="119"/>
        <v>95</v>
      </c>
      <c r="X1145" s="908"/>
    </row>
    <row r="1146" spans="1:24" x14ac:dyDescent="0.25">
      <c r="A1146" s="871"/>
      <c r="B1146" s="872"/>
      <c r="C1146" s="100" t="s">
        <v>632</v>
      </c>
      <c r="D1146" s="100"/>
      <c r="E1146" s="100"/>
      <c r="F1146" s="270" t="s">
        <v>37</v>
      </c>
      <c r="G1146" s="270"/>
      <c r="H1146" s="270"/>
      <c r="I1146" s="105"/>
      <c r="J1146" s="270"/>
      <c r="K1146" s="155">
        <f t="shared" si="120"/>
        <v>0</v>
      </c>
      <c r="L1146" s="270"/>
      <c r="M1146" s="270"/>
      <c r="N1146" s="270"/>
      <c r="O1146" s="270"/>
      <c r="P1146" s="153">
        <f t="shared" si="116"/>
        <v>0</v>
      </c>
      <c r="Q1146" s="154">
        <f t="shared" si="121"/>
        <v>0</v>
      </c>
      <c r="R1146" s="270">
        <v>8.1999999999999993</v>
      </c>
      <c r="S1146" s="45">
        <f t="shared" si="115"/>
        <v>0</v>
      </c>
      <c r="T1146" s="910"/>
      <c r="U1146" s="49">
        <f t="shared" si="117"/>
        <v>0</v>
      </c>
      <c r="V1146" s="913"/>
      <c r="W1146" s="151">
        <f t="shared" si="119"/>
        <v>0</v>
      </c>
      <c r="X1146" s="908"/>
    </row>
    <row r="1147" spans="1:24" x14ac:dyDescent="0.25">
      <c r="A1147" s="871"/>
      <c r="B1147" s="872"/>
      <c r="C1147" s="100" t="s">
        <v>631</v>
      </c>
      <c r="D1147" s="100"/>
      <c r="E1147" s="100"/>
      <c r="F1147" s="270" t="s">
        <v>37</v>
      </c>
      <c r="G1147" s="270"/>
      <c r="H1147" s="270"/>
      <c r="I1147" s="105"/>
      <c r="J1147" s="270">
        <v>10</v>
      </c>
      <c r="K1147" s="155">
        <f t="shared" si="120"/>
        <v>10</v>
      </c>
      <c r="L1147" s="270"/>
      <c r="M1147" s="270"/>
      <c r="N1147" s="270"/>
      <c r="O1147" s="270"/>
      <c r="P1147" s="153">
        <f t="shared" si="116"/>
        <v>0</v>
      </c>
      <c r="Q1147" s="154">
        <f t="shared" si="121"/>
        <v>10</v>
      </c>
      <c r="R1147" s="270">
        <v>3.06</v>
      </c>
      <c r="S1147" s="45">
        <f t="shared" si="115"/>
        <v>30.6</v>
      </c>
      <c r="T1147" s="910"/>
      <c r="U1147" s="49">
        <f t="shared" si="117"/>
        <v>0</v>
      </c>
      <c r="V1147" s="913"/>
      <c r="W1147" s="151">
        <f t="shared" si="119"/>
        <v>30.6</v>
      </c>
      <c r="X1147" s="908"/>
    </row>
    <row r="1148" spans="1:24" x14ac:dyDescent="0.25">
      <c r="A1148" s="871"/>
      <c r="B1148" s="872"/>
      <c r="C1148" s="100" t="s">
        <v>633</v>
      </c>
      <c r="D1148" s="100"/>
      <c r="E1148" s="100"/>
      <c r="F1148" s="270" t="s">
        <v>37</v>
      </c>
      <c r="G1148" s="270"/>
      <c r="H1148" s="270"/>
      <c r="I1148" s="105"/>
      <c r="J1148" s="270">
        <v>4</v>
      </c>
      <c r="K1148" s="155">
        <f t="shared" si="120"/>
        <v>4</v>
      </c>
      <c r="L1148" s="270"/>
      <c r="M1148" s="270"/>
      <c r="N1148" s="270"/>
      <c r="O1148" s="270"/>
      <c r="P1148" s="153">
        <f t="shared" si="116"/>
        <v>0</v>
      </c>
      <c r="Q1148" s="154">
        <f t="shared" si="121"/>
        <v>4</v>
      </c>
      <c r="R1148" s="270">
        <v>11</v>
      </c>
      <c r="S1148" s="45">
        <f t="shared" si="115"/>
        <v>44</v>
      </c>
      <c r="T1148" s="910"/>
      <c r="U1148" s="49">
        <f t="shared" si="117"/>
        <v>0</v>
      </c>
      <c r="V1148" s="913"/>
      <c r="W1148" s="151">
        <f t="shared" si="119"/>
        <v>44</v>
      </c>
      <c r="X1148" s="908"/>
    </row>
    <row r="1149" spans="1:24" x14ac:dyDescent="0.25">
      <c r="A1149" s="871"/>
      <c r="B1149" s="872"/>
      <c r="C1149" s="100" t="s">
        <v>630</v>
      </c>
      <c r="D1149" s="100"/>
      <c r="E1149" s="100"/>
      <c r="F1149" s="270" t="s">
        <v>37</v>
      </c>
      <c r="G1149" s="270"/>
      <c r="H1149" s="270"/>
      <c r="I1149" s="105"/>
      <c r="J1149" s="270">
        <v>4</v>
      </c>
      <c r="K1149" s="155">
        <f t="shared" si="120"/>
        <v>4</v>
      </c>
      <c r="L1149" s="270"/>
      <c r="M1149" s="270"/>
      <c r="N1149" s="270"/>
      <c r="O1149" s="270"/>
      <c r="P1149" s="153">
        <f t="shared" si="116"/>
        <v>0</v>
      </c>
      <c r="Q1149" s="154">
        <f t="shared" si="121"/>
        <v>4</v>
      </c>
      <c r="R1149" s="270">
        <v>65</v>
      </c>
      <c r="S1149" s="45">
        <f t="shared" si="115"/>
        <v>260</v>
      </c>
      <c r="T1149" s="910"/>
      <c r="U1149" s="49">
        <f t="shared" si="117"/>
        <v>0</v>
      </c>
      <c r="V1149" s="913"/>
      <c r="W1149" s="151">
        <f t="shared" si="119"/>
        <v>260</v>
      </c>
      <c r="X1149" s="908"/>
    </row>
    <row r="1150" spans="1:24" x14ac:dyDescent="0.25">
      <c r="A1150" s="871"/>
      <c r="B1150" s="872"/>
      <c r="C1150" s="100" t="s">
        <v>532</v>
      </c>
      <c r="D1150" s="100"/>
      <c r="E1150" s="100"/>
      <c r="F1150" s="270" t="s">
        <v>37</v>
      </c>
      <c r="G1150" s="270"/>
      <c r="H1150" s="270"/>
      <c r="I1150" s="105">
        <v>10</v>
      </c>
      <c r="J1150" s="270">
        <v>2</v>
      </c>
      <c r="K1150" s="155">
        <f t="shared" si="120"/>
        <v>12</v>
      </c>
      <c r="L1150" s="270"/>
      <c r="M1150" s="270"/>
      <c r="N1150" s="270"/>
      <c r="O1150" s="270"/>
      <c r="P1150" s="153">
        <f t="shared" si="116"/>
        <v>0</v>
      </c>
      <c r="Q1150" s="154">
        <f t="shared" si="121"/>
        <v>12</v>
      </c>
      <c r="R1150" s="270">
        <v>3.6</v>
      </c>
      <c r="S1150" s="45">
        <f t="shared" si="115"/>
        <v>43.2</v>
      </c>
      <c r="T1150" s="911"/>
      <c r="U1150" s="49">
        <f t="shared" si="117"/>
        <v>0</v>
      </c>
      <c r="V1150" s="914"/>
      <c r="W1150" s="151">
        <f t="shared" si="119"/>
        <v>43.2</v>
      </c>
      <c r="X1150" s="908"/>
    </row>
    <row r="1151" spans="1:24" x14ac:dyDescent="0.25">
      <c r="A1151" s="871">
        <v>69</v>
      </c>
      <c r="B1151" s="872" t="s">
        <v>1640</v>
      </c>
      <c r="C1151" s="97" t="s">
        <v>179</v>
      </c>
      <c r="D1151" s="97"/>
      <c r="E1151" s="97"/>
      <c r="F1151" s="270" t="s">
        <v>37</v>
      </c>
      <c r="G1151" s="270"/>
      <c r="H1151" s="132">
        <v>5</v>
      </c>
      <c r="I1151" s="270"/>
      <c r="J1151" s="270">
        <v>2</v>
      </c>
      <c r="K1151" s="155">
        <f t="shared" si="120"/>
        <v>7</v>
      </c>
      <c r="L1151" s="270"/>
      <c r="M1151" s="270">
        <v>10</v>
      </c>
      <c r="N1151" s="270"/>
      <c r="O1151" s="270"/>
      <c r="P1151" s="153">
        <f t="shared" si="116"/>
        <v>10</v>
      </c>
      <c r="Q1151" s="154">
        <f t="shared" si="121"/>
        <v>17</v>
      </c>
      <c r="R1151" s="270">
        <v>0.88</v>
      </c>
      <c r="S1151" s="45">
        <f t="shared" si="115"/>
        <v>6.16</v>
      </c>
      <c r="T1151" s="909">
        <f>SUM(S1151:S1161)</f>
        <v>1166.8320000000001</v>
      </c>
      <c r="U1151" s="49">
        <f t="shared" si="117"/>
        <v>8.8000000000000007</v>
      </c>
      <c r="V1151" s="912">
        <f>SUM(U1151:U1161)</f>
        <v>60.339999999999996</v>
      </c>
      <c r="W1151" s="151">
        <f t="shared" si="119"/>
        <v>14.96</v>
      </c>
      <c r="X1151" s="908">
        <f>SUM(W1151:W1161)</f>
        <v>1227.172</v>
      </c>
    </row>
    <row r="1152" spans="1:24" x14ac:dyDescent="0.25">
      <c r="A1152" s="871"/>
      <c r="B1152" s="872"/>
      <c r="C1152" s="97" t="s">
        <v>180</v>
      </c>
      <c r="D1152" s="97"/>
      <c r="E1152" s="97"/>
      <c r="F1152" s="270" t="s">
        <v>37</v>
      </c>
      <c r="G1152" s="270"/>
      <c r="H1152" s="132">
        <v>5</v>
      </c>
      <c r="I1152" s="270"/>
      <c r="J1152" s="270">
        <v>4</v>
      </c>
      <c r="K1152" s="155">
        <f t="shared" si="120"/>
        <v>9</v>
      </c>
      <c r="L1152" s="270"/>
      <c r="M1152" s="270">
        <v>10</v>
      </c>
      <c r="N1152" s="270"/>
      <c r="O1152" s="270"/>
      <c r="P1152" s="153">
        <f t="shared" si="116"/>
        <v>10</v>
      </c>
      <c r="Q1152" s="154">
        <f t="shared" si="121"/>
        <v>19</v>
      </c>
      <c r="R1152" s="270">
        <v>1.65</v>
      </c>
      <c r="S1152" s="45">
        <f t="shared" si="115"/>
        <v>14.85</v>
      </c>
      <c r="T1152" s="910"/>
      <c r="U1152" s="49">
        <f t="shared" si="117"/>
        <v>16.5</v>
      </c>
      <c r="V1152" s="913"/>
      <c r="W1152" s="151">
        <f t="shared" si="119"/>
        <v>31.35</v>
      </c>
      <c r="X1152" s="908"/>
    </row>
    <row r="1153" spans="1:24" x14ac:dyDescent="0.25">
      <c r="A1153" s="871"/>
      <c r="B1153" s="872"/>
      <c r="C1153" s="97" t="s">
        <v>181</v>
      </c>
      <c r="D1153" s="97"/>
      <c r="E1153" s="97"/>
      <c r="F1153" s="270" t="s">
        <v>37</v>
      </c>
      <c r="G1153" s="270"/>
      <c r="H1153" s="132">
        <v>5</v>
      </c>
      <c r="I1153" s="270"/>
      <c r="J1153" s="270">
        <v>3</v>
      </c>
      <c r="K1153" s="155">
        <f t="shared" si="120"/>
        <v>8</v>
      </c>
      <c r="L1153" s="270"/>
      <c r="M1153" s="270">
        <v>10</v>
      </c>
      <c r="N1153" s="270"/>
      <c r="O1153" s="270"/>
      <c r="P1153" s="153">
        <f t="shared" si="116"/>
        <v>10</v>
      </c>
      <c r="Q1153" s="154">
        <f t="shared" si="121"/>
        <v>18</v>
      </c>
      <c r="R1153" s="270">
        <v>0.67400000000000004</v>
      </c>
      <c r="S1153" s="45">
        <f t="shared" si="115"/>
        <v>5.3920000000000003</v>
      </c>
      <c r="T1153" s="910"/>
      <c r="U1153" s="49">
        <f t="shared" si="117"/>
        <v>6.74</v>
      </c>
      <c r="V1153" s="913"/>
      <c r="W1153" s="151">
        <f t="shared" si="119"/>
        <v>12.132000000000001</v>
      </c>
      <c r="X1153" s="908"/>
    </row>
    <row r="1154" spans="1:24" x14ac:dyDescent="0.25">
      <c r="A1154" s="871"/>
      <c r="B1154" s="872"/>
      <c r="C1154" s="97" t="s">
        <v>182</v>
      </c>
      <c r="D1154" s="97"/>
      <c r="E1154" s="97"/>
      <c r="F1154" s="270" t="s">
        <v>37</v>
      </c>
      <c r="G1154" s="270"/>
      <c r="H1154" s="132">
        <v>7</v>
      </c>
      <c r="I1154" s="270"/>
      <c r="J1154" s="270">
        <v>4</v>
      </c>
      <c r="K1154" s="155">
        <f t="shared" si="120"/>
        <v>11</v>
      </c>
      <c r="L1154" s="270"/>
      <c r="M1154" s="270">
        <v>10</v>
      </c>
      <c r="N1154" s="270"/>
      <c r="O1154" s="270"/>
      <c r="P1154" s="153">
        <f t="shared" si="116"/>
        <v>10</v>
      </c>
      <c r="Q1154" s="154">
        <f t="shared" si="121"/>
        <v>21</v>
      </c>
      <c r="R1154" s="270">
        <v>1.47</v>
      </c>
      <c r="S1154" s="45">
        <f t="shared" si="115"/>
        <v>16.169999999999998</v>
      </c>
      <c r="T1154" s="910"/>
      <c r="U1154" s="49">
        <f t="shared" si="117"/>
        <v>14.7</v>
      </c>
      <c r="V1154" s="913"/>
      <c r="W1154" s="151">
        <f t="shared" si="119"/>
        <v>30.869999999999997</v>
      </c>
      <c r="X1154" s="908"/>
    </row>
    <row r="1155" spans="1:24" x14ac:dyDescent="0.25">
      <c r="A1155" s="871"/>
      <c r="B1155" s="872"/>
      <c r="C1155" s="97" t="s">
        <v>183</v>
      </c>
      <c r="D1155" s="97"/>
      <c r="E1155" s="97"/>
      <c r="F1155" s="270" t="s">
        <v>37</v>
      </c>
      <c r="G1155" s="270"/>
      <c r="H1155" s="132">
        <v>7</v>
      </c>
      <c r="I1155" s="270"/>
      <c r="J1155" s="270">
        <v>4</v>
      </c>
      <c r="K1155" s="155">
        <f t="shared" si="120"/>
        <v>11</v>
      </c>
      <c r="L1155" s="270"/>
      <c r="M1155" s="270">
        <v>10</v>
      </c>
      <c r="N1155" s="270"/>
      <c r="O1155" s="270"/>
      <c r="P1155" s="153">
        <f t="shared" si="116"/>
        <v>10</v>
      </c>
      <c r="Q1155" s="154">
        <f t="shared" si="121"/>
        <v>21</v>
      </c>
      <c r="R1155" s="270">
        <v>1.36</v>
      </c>
      <c r="S1155" s="45">
        <f t="shared" si="115"/>
        <v>14.96</v>
      </c>
      <c r="T1155" s="910"/>
      <c r="U1155" s="49">
        <f t="shared" si="117"/>
        <v>13.600000000000001</v>
      </c>
      <c r="V1155" s="913"/>
      <c r="W1155" s="151">
        <f t="shared" si="119"/>
        <v>28.560000000000002</v>
      </c>
      <c r="X1155" s="908"/>
    </row>
    <row r="1156" spans="1:24" x14ac:dyDescent="0.25">
      <c r="A1156" s="871"/>
      <c r="B1156" s="872"/>
      <c r="C1156" s="100" t="s">
        <v>533</v>
      </c>
      <c r="D1156" s="100"/>
      <c r="E1156" s="100"/>
      <c r="F1156" s="270" t="s">
        <v>37</v>
      </c>
      <c r="G1156" s="270"/>
      <c r="H1156" s="131"/>
      <c r="I1156" s="270">
        <v>5</v>
      </c>
      <c r="J1156" s="270">
        <v>1</v>
      </c>
      <c r="K1156" s="155">
        <f t="shared" si="120"/>
        <v>6</v>
      </c>
      <c r="L1156" s="270"/>
      <c r="M1156" s="270"/>
      <c r="N1156" s="270"/>
      <c r="O1156" s="270"/>
      <c r="P1156" s="153">
        <f t="shared" si="116"/>
        <v>0</v>
      </c>
      <c r="Q1156" s="154">
        <f t="shared" si="121"/>
        <v>6</v>
      </c>
      <c r="R1156" s="270">
        <v>1.1499999999999999</v>
      </c>
      <c r="S1156" s="45">
        <f t="shared" si="115"/>
        <v>6.8999999999999995</v>
      </c>
      <c r="T1156" s="910"/>
      <c r="U1156" s="49">
        <f t="shared" si="117"/>
        <v>0</v>
      </c>
      <c r="V1156" s="913"/>
      <c r="W1156" s="151">
        <f t="shared" si="119"/>
        <v>6.8999999999999995</v>
      </c>
      <c r="X1156" s="908"/>
    </row>
    <row r="1157" spans="1:24" x14ac:dyDescent="0.25">
      <c r="A1157" s="871"/>
      <c r="B1157" s="872"/>
      <c r="C1157" s="100" t="s">
        <v>836</v>
      </c>
      <c r="D1157" s="100"/>
      <c r="E1157" s="100"/>
      <c r="F1157" s="270" t="s">
        <v>37</v>
      </c>
      <c r="G1157" s="270"/>
      <c r="H1157" s="131"/>
      <c r="I1157" s="270">
        <v>80</v>
      </c>
      <c r="J1157" s="270">
        <v>2</v>
      </c>
      <c r="K1157" s="155">
        <f t="shared" si="120"/>
        <v>82</v>
      </c>
      <c r="L1157" s="270"/>
      <c r="M1157" s="270"/>
      <c r="N1157" s="270"/>
      <c r="O1157" s="270"/>
      <c r="P1157" s="153">
        <f t="shared" si="116"/>
        <v>0</v>
      </c>
      <c r="Q1157" s="154">
        <f t="shared" si="121"/>
        <v>82</v>
      </c>
      <c r="R1157" s="152">
        <v>3</v>
      </c>
      <c r="S1157" s="45">
        <f t="shared" si="115"/>
        <v>246</v>
      </c>
      <c r="T1157" s="910"/>
      <c r="U1157" s="49">
        <f t="shared" si="117"/>
        <v>0</v>
      </c>
      <c r="V1157" s="913"/>
      <c r="W1157" s="151">
        <f t="shared" si="119"/>
        <v>246</v>
      </c>
      <c r="X1157" s="908"/>
    </row>
    <row r="1158" spans="1:24" x14ac:dyDescent="0.25">
      <c r="A1158" s="871"/>
      <c r="B1158" s="872"/>
      <c r="C1158" s="100" t="s">
        <v>837</v>
      </c>
      <c r="D1158" s="100"/>
      <c r="E1158" s="100"/>
      <c r="F1158" s="270" t="s">
        <v>37</v>
      </c>
      <c r="G1158" s="270"/>
      <c r="H1158" s="131"/>
      <c r="I1158" s="270">
        <v>80</v>
      </c>
      <c r="J1158" s="270">
        <v>4</v>
      </c>
      <c r="K1158" s="155">
        <f t="shared" si="120"/>
        <v>84</v>
      </c>
      <c r="L1158" s="270"/>
      <c r="M1158" s="270"/>
      <c r="N1158" s="270"/>
      <c r="O1158" s="270"/>
      <c r="P1158" s="153">
        <f t="shared" si="116"/>
        <v>0</v>
      </c>
      <c r="Q1158" s="154">
        <f t="shared" si="121"/>
        <v>84</v>
      </c>
      <c r="R1158" s="152">
        <v>3</v>
      </c>
      <c r="S1158" s="45">
        <f t="shared" si="115"/>
        <v>252</v>
      </c>
      <c r="T1158" s="910"/>
      <c r="U1158" s="49">
        <f t="shared" si="117"/>
        <v>0</v>
      </c>
      <c r="V1158" s="913"/>
      <c r="W1158" s="151">
        <f t="shared" si="119"/>
        <v>252</v>
      </c>
      <c r="X1158" s="908"/>
    </row>
    <row r="1159" spans="1:24" x14ac:dyDescent="0.25">
      <c r="A1159" s="871"/>
      <c r="B1159" s="872"/>
      <c r="C1159" s="100" t="s">
        <v>838</v>
      </c>
      <c r="D1159" s="100"/>
      <c r="E1159" s="100"/>
      <c r="F1159" s="270" t="s">
        <v>37</v>
      </c>
      <c r="G1159" s="270"/>
      <c r="H1159" s="131"/>
      <c r="I1159" s="270">
        <v>80</v>
      </c>
      <c r="J1159" s="270">
        <v>3</v>
      </c>
      <c r="K1159" s="155">
        <f t="shared" si="120"/>
        <v>83</v>
      </c>
      <c r="L1159" s="270"/>
      <c r="M1159" s="270"/>
      <c r="N1159" s="270"/>
      <c r="O1159" s="270"/>
      <c r="P1159" s="153">
        <f t="shared" si="116"/>
        <v>0</v>
      </c>
      <c r="Q1159" s="154">
        <f t="shared" si="121"/>
        <v>83</v>
      </c>
      <c r="R1159" s="152">
        <v>3</v>
      </c>
      <c r="S1159" s="45">
        <f t="shared" si="115"/>
        <v>249</v>
      </c>
      <c r="T1159" s="910"/>
      <c r="U1159" s="49">
        <f t="shared" si="117"/>
        <v>0</v>
      </c>
      <c r="V1159" s="913"/>
      <c r="W1159" s="151">
        <f t="shared" si="119"/>
        <v>249</v>
      </c>
      <c r="X1159" s="908"/>
    </row>
    <row r="1160" spans="1:24" x14ac:dyDescent="0.25">
      <c r="A1160" s="871"/>
      <c r="B1160" s="872"/>
      <c r="C1160" s="100" t="s">
        <v>839</v>
      </c>
      <c r="D1160" s="100"/>
      <c r="E1160" s="100"/>
      <c r="F1160" s="270" t="s">
        <v>37</v>
      </c>
      <c r="G1160" s="270"/>
      <c r="H1160" s="131"/>
      <c r="I1160" s="270">
        <v>80</v>
      </c>
      <c r="J1160" s="270">
        <v>3</v>
      </c>
      <c r="K1160" s="155">
        <f t="shared" si="120"/>
        <v>83</v>
      </c>
      <c r="L1160" s="270"/>
      <c r="M1160" s="270"/>
      <c r="N1160" s="270"/>
      <c r="O1160" s="270"/>
      <c r="P1160" s="153">
        <f t="shared" si="116"/>
        <v>0</v>
      </c>
      <c r="Q1160" s="154">
        <f t="shared" si="121"/>
        <v>83</v>
      </c>
      <c r="R1160" s="152">
        <v>3</v>
      </c>
      <c r="S1160" s="45">
        <f t="shared" si="115"/>
        <v>249</v>
      </c>
      <c r="T1160" s="910"/>
      <c r="U1160" s="49">
        <f t="shared" si="117"/>
        <v>0</v>
      </c>
      <c r="V1160" s="913"/>
      <c r="W1160" s="151">
        <f t="shared" si="119"/>
        <v>249</v>
      </c>
      <c r="X1160" s="908"/>
    </row>
    <row r="1161" spans="1:24" x14ac:dyDescent="0.25">
      <c r="A1161" s="871"/>
      <c r="B1161" s="872"/>
      <c r="C1161" s="100" t="s">
        <v>534</v>
      </c>
      <c r="D1161" s="100"/>
      <c r="E1161" s="100"/>
      <c r="F1161" s="270" t="s">
        <v>37</v>
      </c>
      <c r="G1161" s="270"/>
      <c r="H1161" s="131"/>
      <c r="I1161" s="105">
        <v>100</v>
      </c>
      <c r="J1161" s="270">
        <v>12</v>
      </c>
      <c r="K1161" s="155">
        <f t="shared" si="120"/>
        <v>112</v>
      </c>
      <c r="L1161" s="270"/>
      <c r="M1161" s="270"/>
      <c r="N1161" s="270"/>
      <c r="O1161" s="270"/>
      <c r="P1161" s="153">
        <f t="shared" si="116"/>
        <v>0</v>
      </c>
      <c r="Q1161" s="154">
        <f t="shared" si="121"/>
        <v>112</v>
      </c>
      <c r="R1161" s="270">
        <v>0.95</v>
      </c>
      <c r="S1161" s="45">
        <f t="shared" si="115"/>
        <v>106.39999999999999</v>
      </c>
      <c r="T1161" s="911"/>
      <c r="U1161" s="49">
        <f t="shared" si="117"/>
        <v>0</v>
      </c>
      <c r="V1161" s="914"/>
      <c r="W1161" s="151">
        <f t="shared" si="119"/>
        <v>106.39999999999999</v>
      </c>
      <c r="X1161" s="908"/>
    </row>
    <row r="1162" spans="1:24" ht="19.5" customHeight="1" x14ac:dyDescent="0.25">
      <c r="A1162" s="868">
        <v>70</v>
      </c>
      <c r="B1162" s="856" t="s">
        <v>1455</v>
      </c>
      <c r="C1162" s="100" t="s">
        <v>1895</v>
      </c>
      <c r="D1162" s="100"/>
      <c r="E1162" s="100"/>
      <c r="F1162" s="270"/>
      <c r="G1162" s="270">
        <v>50</v>
      </c>
      <c r="H1162" s="270"/>
      <c r="I1162" s="105"/>
      <c r="J1162" s="270"/>
      <c r="K1162" s="155">
        <f t="shared" si="120"/>
        <v>50</v>
      </c>
      <c r="L1162" s="270"/>
      <c r="M1162" s="270"/>
      <c r="N1162" s="270"/>
      <c r="O1162" s="270"/>
      <c r="P1162" s="153">
        <f t="shared" si="116"/>
        <v>0</v>
      </c>
      <c r="Q1162" s="154">
        <f t="shared" si="121"/>
        <v>50</v>
      </c>
      <c r="R1162" s="270">
        <v>32.880000000000003</v>
      </c>
      <c r="S1162" s="45">
        <f t="shared" ref="S1162:S1248" si="122">R1162*K1162</f>
        <v>1644.0000000000002</v>
      </c>
      <c r="T1162" s="921">
        <f>SUM(S1162:S1168)</f>
        <v>9989.83</v>
      </c>
      <c r="U1162" s="49">
        <f t="shared" si="117"/>
        <v>0</v>
      </c>
      <c r="V1162" s="912">
        <f>SUM(U1162:U1168)</f>
        <v>0</v>
      </c>
      <c r="W1162" s="151">
        <f t="shared" si="119"/>
        <v>1644.0000000000002</v>
      </c>
      <c r="X1162" s="915">
        <f>T1162+V1162</f>
        <v>9989.83</v>
      </c>
    </row>
    <row r="1163" spans="1:24" x14ac:dyDescent="0.25">
      <c r="A1163" s="869"/>
      <c r="B1163" s="857"/>
      <c r="C1163" s="100" t="s">
        <v>1896</v>
      </c>
      <c r="D1163" s="100"/>
      <c r="E1163" s="100"/>
      <c r="F1163" s="270"/>
      <c r="G1163" s="270">
        <v>50</v>
      </c>
      <c r="H1163" s="270"/>
      <c r="I1163" s="105"/>
      <c r="J1163" s="270"/>
      <c r="K1163" s="155">
        <f t="shared" si="120"/>
        <v>50</v>
      </c>
      <c r="L1163" s="270"/>
      <c r="M1163" s="270"/>
      <c r="N1163" s="270"/>
      <c r="O1163" s="270"/>
      <c r="P1163" s="153">
        <f t="shared" ref="P1163:P1226" si="123">SUM(L1163:O1163)</f>
        <v>0</v>
      </c>
      <c r="Q1163" s="154">
        <f t="shared" si="121"/>
        <v>50</v>
      </c>
      <c r="R1163" s="270">
        <v>6.71</v>
      </c>
      <c r="S1163" s="45">
        <f t="shared" si="122"/>
        <v>335.5</v>
      </c>
      <c r="T1163" s="922"/>
      <c r="U1163" s="49">
        <f t="shared" si="117"/>
        <v>0</v>
      </c>
      <c r="V1163" s="913"/>
      <c r="W1163" s="151">
        <f t="shared" si="119"/>
        <v>335.5</v>
      </c>
      <c r="X1163" s="916"/>
    </row>
    <row r="1164" spans="1:24" x14ac:dyDescent="0.25">
      <c r="A1164" s="869"/>
      <c r="B1164" s="857"/>
      <c r="C1164" s="100" t="s">
        <v>1897</v>
      </c>
      <c r="D1164" s="100"/>
      <c r="E1164" s="100"/>
      <c r="F1164" s="270"/>
      <c r="G1164" s="270">
        <v>1</v>
      </c>
      <c r="H1164" s="270"/>
      <c r="I1164" s="105"/>
      <c r="J1164" s="270"/>
      <c r="K1164" s="155">
        <f t="shared" si="120"/>
        <v>1</v>
      </c>
      <c r="L1164" s="270"/>
      <c r="M1164" s="270"/>
      <c r="N1164" s="270"/>
      <c r="O1164" s="270"/>
      <c r="P1164" s="153">
        <f t="shared" si="123"/>
        <v>0</v>
      </c>
      <c r="Q1164" s="154">
        <f t="shared" si="121"/>
        <v>1</v>
      </c>
      <c r="R1164" s="270">
        <v>430</v>
      </c>
      <c r="S1164" s="45">
        <f t="shared" si="122"/>
        <v>430</v>
      </c>
      <c r="T1164" s="922"/>
      <c r="U1164" s="49">
        <f t="shared" si="117"/>
        <v>0</v>
      </c>
      <c r="V1164" s="913"/>
      <c r="W1164" s="151">
        <f t="shared" si="119"/>
        <v>430</v>
      </c>
      <c r="X1164" s="916"/>
    </row>
    <row r="1165" spans="1:24" x14ac:dyDescent="0.25">
      <c r="A1165" s="869"/>
      <c r="B1165" s="857"/>
      <c r="C1165" s="100" t="s">
        <v>1898</v>
      </c>
      <c r="D1165" s="100"/>
      <c r="E1165" s="100"/>
      <c r="F1165" s="270"/>
      <c r="G1165" s="270">
        <v>5</v>
      </c>
      <c r="H1165" s="270"/>
      <c r="I1165" s="105"/>
      <c r="J1165" s="270"/>
      <c r="K1165" s="155">
        <f t="shared" si="120"/>
        <v>5</v>
      </c>
      <c r="L1165" s="270"/>
      <c r="M1165" s="270"/>
      <c r="N1165" s="270"/>
      <c r="O1165" s="270"/>
      <c r="P1165" s="153">
        <f t="shared" si="123"/>
        <v>0</v>
      </c>
      <c r="Q1165" s="154">
        <f t="shared" si="121"/>
        <v>5</v>
      </c>
      <c r="R1165" s="270">
        <v>760.27</v>
      </c>
      <c r="S1165" s="45">
        <f t="shared" si="122"/>
        <v>3801.35</v>
      </c>
      <c r="T1165" s="922"/>
      <c r="U1165" s="49">
        <f t="shared" si="117"/>
        <v>0</v>
      </c>
      <c r="V1165" s="913"/>
      <c r="W1165" s="151">
        <f t="shared" si="119"/>
        <v>3801.35</v>
      </c>
      <c r="X1165" s="916"/>
    </row>
    <row r="1166" spans="1:24" x14ac:dyDescent="0.25">
      <c r="A1166" s="869"/>
      <c r="B1166" s="857"/>
      <c r="C1166" s="100" t="s">
        <v>1899</v>
      </c>
      <c r="D1166" s="100"/>
      <c r="E1166" s="100"/>
      <c r="F1166" s="270"/>
      <c r="G1166" s="270">
        <v>3</v>
      </c>
      <c r="H1166" s="270"/>
      <c r="I1166" s="105"/>
      <c r="J1166" s="270"/>
      <c r="K1166" s="155">
        <f t="shared" si="120"/>
        <v>3</v>
      </c>
      <c r="L1166" s="270"/>
      <c r="M1166" s="270"/>
      <c r="N1166" s="270"/>
      <c r="O1166" s="270"/>
      <c r="P1166" s="153">
        <f t="shared" si="123"/>
        <v>0</v>
      </c>
      <c r="Q1166" s="154">
        <f t="shared" si="121"/>
        <v>3</v>
      </c>
      <c r="R1166" s="270">
        <v>770.41</v>
      </c>
      <c r="S1166" s="45">
        <f t="shared" si="122"/>
        <v>2311.23</v>
      </c>
      <c r="T1166" s="922"/>
      <c r="U1166" s="49">
        <f t="shared" ref="U1166:U1252" si="124">R1166*P1166</f>
        <v>0</v>
      </c>
      <c r="V1166" s="913"/>
      <c r="W1166" s="151">
        <f t="shared" si="119"/>
        <v>2311.23</v>
      </c>
      <c r="X1166" s="916"/>
    </row>
    <row r="1167" spans="1:24" x14ac:dyDescent="0.25">
      <c r="A1167" s="869"/>
      <c r="B1167" s="857"/>
      <c r="C1167" s="100" t="s">
        <v>1900</v>
      </c>
      <c r="D1167" s="100"/>
      <c r="E1167" s="100"/>
      <c r="F1167" s="270"/>
      <c r="G1167" s="270">
        <v>5</v>
      </c>
      <c r="H1167" s="270"/>
      <c r="I1167" s="105"/>
      <c r="J1167" s="270"/>
      <c r="K1167" s="155">
        <f t="shared" si="120"/>
        <v>5</v>
      </c>
      <c r="L1167" s="270"/>
      <c r="M1167" s="270"/>
      <c r="N1167" s="270"/>
      <c r="O1167" s="270"/>
      <c r="P1167" s="153">
        <f t="shared" si="123"/>
        <v>0</v>
      </c>
      <c r="Q1167" s="154">
        <f t="shared" si="121"/>
        <v>5</v>
      </c>
      <c r="R1167" s="270">
        <v>150.79</v>
      </c>
      <c r="S1167" s="45">
        <f t="shared" si="122"/>
        <v>753.94999999999993</v>
      </c>
      <c r="T1167" s="922"/>
      <c r="U1167" s="49">
        <f t="shared" si="124"/>
        <v>0</v>
      </c>
      <c r="V1167" s="913"/>
      <c r="W1167" s="151">
        <f t="shared" si="119"/>
        <v>753.94999999999993</v>
      </c>
      <c r="X1167" s="916"/>
    </row>
    <row r="1168" spans="1:24" x14ac:dyDescent="0.25">
      <c r="A1168" s="870"/>
      <c r="B1168" s="858"/>
      <c r="C1168" s="100" t="s">
        <v>1901</v>
      </c>
      <c r="D1168" s="100"/>
      <c r="E1168" s="100"/>
      <c r="F1168" s="270"/>
      <c r="G1168" s="270">
        <v>5</v>
      </c>
      <c r="H1168" s="270"/>
      <c r="I1168" s="105"/>
      <c r="J1168" s="270"/>
      <c r="K1168" s="155">
        <f t="shared" si="120"/>
        <v>5</v>
      </c>
      <c r="L1168" s="270"/>
      <c r="M1168" s="270"/>
      <c r="N1168" s="270"/>
      <c r="O1168" s="270"/>
      <c r="P1168" s="153">
        <f t="shared" si="123"/>
        <v>0</v>
      </c>
      <c r="Q1168" s="154">
        <f t="shared" si="121"/>
        <v>5</v>
      </c>
      <c r="R1168" s="270">
        <v>142.76</v>
      </c>
      <c r="S1168" s="45">
        <f t="shared" si="122"/>
        <v>713.8</v>
      </c>
      <c r="T1168" s="923"/>
      <c r="U1168" s="49">
        <f t="shared" si="124"/>
        <v>0</v>
      </c>
      <c r="V1168" s="914"/>
      <c r="W1168" s="151">
        <f t="shared" si="119"/>
        <v>713.8</v>
      </c>
      <c r="X1168" s="917"/>
    </row>
    <row r="1169" spans="1:24" ht="18.75" customHeight="1" x14ac:dyDescent="0.25">
      <c r="A1169" s="868">
        <v>71</v>
      </c>
      <c r="B1169" s="856" t="s">
        <v>1456</v>
      </c>
      <c r="C1169" s="100" t="s">
        <v>1902</v>
      </c>
      <c r="D1169" s="100"/>
      <c r="E1169" s="100"/>
      <c r="F1169" s="270"/>
      <c r="G1169" s="105">
        <v>14</v>
      </c>
      <c r="H1169" s="270"/>
      <c r="I1169" s="105"/>
      <c r="J1169" s="270"/>
      <c r="K1169" s="155">
        <f t="shared" si="120"/>
        <v>14</v>
      </c>
      <c r="L1169" s="270"/>
      <c r="M1169" s="270"/>
      <c r="N1169" s="270"/>
      <c r="O1169" s="270"/>
      <c r="P1169" s="153">
        <f t="shared" si="123"/>
        <v>0</v>
      </c>
      <c r="Q1169" s="154">
        <f t="shared" si="121"/>
        <v>14</v>
      </c>
      <c r="R1169" s="270">
        <v>34.5</v>
      </c>
      <c r="S1169" s="45">
        <f t="shared" si="122"/>
        <v>483</v>
      </c>
      <c r="T1169" s="921">
        <f>SUM(S1169:S1185)</f>
        <v>3757.13</v>
      </c>
      <c r="U1169" s="49">
        <f t="shared" si="124"/>
        <v>0</v>
      </c>
      <c r="V1169" s="912">
        <f>SUM(U1169:U1185)</f>
        <v>0</v>
      </c>
      <c r="W1169" s="151">
        <f t="shared" si="119"/>
        <v>483</v>
      </c>
      <c r="X1169" s="915">
        <f>V1169+T1169</f>
        <v>3757.13</v>
      </c>
    </row>
    <row r="1170" spans="1:24" x14ac:dyDescent="0.25">
      <c r="A1170" s="869"/>
      <c r="B1170" s="857"/>
      <c r="C1170" s="100" t="s">
        <v>1903</v>
      </c>
      <c r="D1170" s="100"/>
      <c r="E1170" s="100"/>
      <c r="F1170" s="270"/>
      <c r="G1170" s="105">
        <v>7</v>
      </c>
      <c r="H1170" s="270"/>
      <c r="I1170" s="105"/>
      <c r="J1170" s="270"/>
      <c r="K1170" s="155">
        <f t="shared" si="120"/>
        <v>7</v>
      </c>
      <c r="L1170" s="270"/>
      <c r="M1170" s="270"/>
      <c r="N1170" s="270"/>
      <c r="O1170" s="270"/>
      <c r="P1170" s="153">
        <f t="shared" si="123"/>
        <v>0</v>
      </c>
      <c r="Q1170" s="154">
        <f t="shared" si="121"/>
        <v>7</v>
      </c>
      <c r="R1170" s="270">
        <v>47.65</v>
      </c>
      <c r="S1170" s="45">
        <f t="shared" si="122"/>
        <v>333.55</v>
      </c>
      <c r="T1170" s="922"/>
      <c r="U1170" s="49">
        <f t="shared" si="124"/>
        <v>0</v>
      </c>
      <c r="V1170" s="913"/>
      <c r="W1170" s="151">
        <f t="shared" si="119"/>
        <v>333.55</v>
      </c>
      <c r="X1170" s="916"/>
    </row>
    <row r="1171" spans="1:24" x14ac:dyDescent="0.25">
      <c r="A1171" s="869"/>
      <c r="B1171" s="857"/>
      <c r="C1171" s="100" t="s">
        <v>1904</v>
      </c>
      <c r="D1171" s="100"/>
      <c r="E1171" s="100"/>
      <c r="F1171" s="270"/>
      <c r="G1171" s="105">
        <v>7</v>
      </c>
      <c r="H1171" s="270"/>
      <c r="I1171" s="105"/>
      <c r="J1171" s="270"/>
      <c r="K1171" s="155">
        <f t="shared" si="120"/>
        <v>7</v>
      </c>
      <c r="L1171" s="270"/>
      <c r="M1171" s="270"/>
      <c r="N1171" s="270"/>
      <c r="O1171" s="270"/>
      <c r="P1171" s="153">
        <f t="shared" si="123"/>
        <v>0</v>
      </c>
      <c r="Q1171" s="154">
        <f t="shared" si="121"/>
        <v>7</v>
      </c>
      <c r="R1171" s="270">
        <v>5.12</v>
      </c>
      <c r="S1171" s="45">
        <f t="shared" si="122"/>
        <v>35.840000000000003</v>
      </c>
      <c r="T1171" s="922"/>
      <c r="U1171" s="49">
        <f t="shared" si="124"/>
        <v>0</v>
      </c>
      <c r="V1171" s="913"/>
      <c r="W1171" s="151">
        <f t="shared" si="119"/>
        <v>35.840000000000003</v>
      </c>
      <c r="X1171" s="916"/>
    </row>
    <row r="1172" spans="1:24" x14ac:dyDescent="0.25">
      <c r="A1172" s="869"/>
      <c r="B1172" s="857"/>
      <c r="C1172" s="100" t="s">
        <v>1905</v>
      </c>
      <c r="D1172" s="100"/>
      <c r="E1172" s="100"/>
      <c r="F1172" s="270"/>
      <c r="G1172" s="105">
        <v>50</v>
      </c>
      <c r="H1172" s="270"/>
      <c r="I1172" s="105"/>
      <c r="J1172" s="270"/>
      <c r="K1172" s="155">
        <f t="shared" si="120"/>
        <v>50</v>
      </c>
      <c r="L1172" s="270"/>
      <c r="M1172" s="270"/>
      <c r="N1172" s="270"/>
      <c r="O1172" s="270"/>
      <c r="P1172" s="153">
        <f t="shared" si="123"/>
        <v>0</v>
      </c>
      <c r="Q1172" s="154">
        <f t="shared" si="121"/>
        <v>50</v>
      </c>
      <c r="R1172" s="270">
        <v>7.0000000000000007E-2</v>
      </c>
      <c r="S1172" s="45">
        <f t="shared" si="122"/>
        <v>3.5000000000000004</v>
      </c>
      <c r="T1172" s="922"/>
      <c r="U1172" s="49">
        <f t="shared" si="124"/>
        <v>0</v>
      </c>
      <c r="V1172" s="913"/>
      <c r="W1172" s="151">
        <f t="shared" si="119"/>
        <v>3.5000000000000004</v>
      </c>
      <c r="X1172" s="916"/>
    </row>
    <row r="1173" spans="1:24" x14ac:dyDescent="0.25">
      <c r="A1173" s="869"/>
      <c r="B1173" s="857"/>
      <c r="C1173" s="100" t="s">
        <v>1906</v>
      </c>
      <c r="D1173" s="100"/>
      <c r="E1173" s="100"/>
      <c r="F1173" s="270"/>
      <c r="G1173" s="105">
        <v>50</v>
      </c>
      <c r="H1173" s="270"/>
      <c r="I1173" s="105"/>
      <c r="J1173" s="270"/>
      <c r="K1173" s="155">
        <f t="shared" si="120"/>
        <v>50</v>
      </c>
      <c r="L1173" s="270"/>
      <c r="M1173" s="270"/>
      <c r="N1173" s="270"/>
      <c r="O1173" s="270"/>
      <c r="P1173" s="153">
        <f t="shared" si="123"/>
        <v>0</v>
      </c>
      <c r="Q1173" s="154">
        <f t="shared" si="121"/>
        <v>50</v>
      </c>
      <c r="R1173" s="270">
        <v>0.69</v>
      </c>
      <c r="S1173" s="45">
        <f t="shared" si="122"/>
        <v>34.5</v>
      </c>
      <c r="T1173" s="922"/>
      <c r="U1173" s="49">
        <f t="shared" si="124"/>
        <v>0</v>
      </c>
      <c r="V1173" s="913"/>
      <c r="W1173" s="151">
        <f t="shared" si="119"/>
        <v>34.5</v>
      </c>
      <c r="X1173" s="916"/>
    </row>
    <row r="1174" spans="1:24" x14ac:dyDescent="0.25">
      <c r="A1174" s="869"/>
      <c r="B1174" s="857"/>
      <c r="C1174" s="100" t="s">
        <v>1907</v>
      </c>
      <c r="D1174" s="100"/>
      <c r="E1174" s="100"/>
      <c r="F1174" s="270"/>
      <c r="G1174" s="105">
        <v>50</v>
      </c>
      <c r="H1174" s="270"/>
      <c r="I1174" s="105"/>
      <c r="J1174" s="270"/>
      <c r="K1174" s="155">
        <f t="shared" si="120"/>
        <v>50</v>
      </c>
      <c r="L1174" s="270"/>
      <c r="M1174" s="270"/>
      <c r="N1174" s="270"/>
      <c r="O1174" s="270"/>
      <c r="P1174" s="153">
        <f t="shared" si="123"/>
        <v>0</v>
      </c>
      <c r="Q1174" s="154">
        <f t="shared" si="121"/>
        <v>50</v>
      </c>
      <c r="R1174" s="270">
        <v>0.7</v>
      </c>
      <c r="S1174" s="45">
        <f t="shared" si="122"/>
        <v>35</v>
      </c>
      <c r="T1174" s="922"/>
      <c r="U1174" s="49">
        <f t="shared" si="124"/>
        <v>0</v>
      </c>
      <c r="V1174" s="913"/>
      <c r="W1174" s="151">
        <f t="shared" si="119"/>
        <v>35</v>
      </c>
      <c r="X1174" s="916"/>
    </row>
    <row r="1175" spans="1:24" x14ac:dyDescent="0.25">
      <c r="A1175" s="869"/>
      <c r="B1175" s="857"/>
      <c r="C1175" s="100" t="s">
        <v>1908</v>
      </c>
      <c r="D1175" s="100"/>
      <c r="E1175" s="100"/>
      <c r="F1175" s="270"/>
      <c r="G1175" s="105">
        <v>50</v>
      </c>
      <c r="H1175" s="270"/>
      <c r="I1175" s="105"/>
      <c r="J1175" s="270"/>
      <c r="K1175" s="155">
        <f t="shared" si="120"/>
        <v>50</v>
      </c>
      <c r="L1175" s="270"/>
      <c r="M1175" s="270"/>
      <c r="N1175" s="270"/>
      <c r="O1175" s="270"/>
      <c r="P1175" s="153">
        <f t="shared" si="123"/>
        <v>0</v>
      </c>
      <c r="Q1175" s="154">
        <f t="shared" si="121"/>
        <v>50</v>
      </c>
      <c r="R1175" s="270">
        <v>0.7</v>
      </c>
      <c r="S1175" s="45">
        <f t="shared" si="122"/>
        <v>35</v>
      </c>
      <c r="T1175" s="922"/>
      <c r="U1175" s="49">
        <f t="shared" si="124"/>
        <v>0</v>
      </c>
      <c r="V1175" s="913"/>
      <c r="W1175" s="151">
        <f t="shared" si="119"/>
        <v>35</v>
      </c>
      <c r="X1175" s="916"/>
    </row>
    <row r="1176" spans="1:24" x14ac:dyDescent="0.25">
      <c r="A1176" s="869"/>
      <c r="B1176" s="857"/>
      <c r="C1176" s="100" t="s">
        <v>1909</v>
      </c>
      <c r="D1176" s="100"/>
      <c r="E1176" s="100"/>
      <c r="F1176" s="270"/>
      <c r="G1176" s="105">
        <v>3</v>
      </c>
      <c r="H1176" s="270"/>
      <c r="I1176" s="105"/>
      <c r="J1176" s="270"/>
      <c r="K1176" s="155">
        <f t="shared" ref="K1176:K1239" si="125">G1176+H1176+I1176+J1176</f>
        <v>3</v>
      </c>
      <c r="L1176" s="270"/>
      <c r="M1176" s="270"/>
      <c r="N1176" s="270"/>
      <c r="O1176" s="270"/>
      <c r="P1176" s="153">
        <f t="shared" si="123"/>
        <v>0</v>
      </c>
      <c r="Q1176" s="154">
        <f t="shared" si="121"/>
        <v>3</v>
      </c>
      <c r="R1176" s="270">
        <v>324.3</v>
      </c>
      <c r="S1176" s="45">
        <f t="shared" si="122"/>
        <v>972.90000000000009</v>
      </c>
      <c r="T1176" s="922"/>
      <c r="U1176" s="49">
        <f t="shared" si="124"/>
        <v>0</v>
      </c>
      <c r="V1176" s="913"/>
      <c r="W1176" s="151">
        <f t="shared" si="119"/>
        <v>972.90000000000009</v>
      </c>
      <c r="X1176" s="916"/>
    </row>
    <row r="1177" spans="1:24" x14ac:dyDescent="0.25">
      <c r="A1177" s="869"/>
      <c r="B1177" s="857"/>
      <c r="C1177" s="100" t="s">
        <v>1910</v>
      </c>
      <c r="D1177" s="100"/>
      <c r="E1177" s="100"/>
      <c r="F1177" s="270"/>
      <c r="G1177" s="105">
        <v>1</v>
      </c>
      <c r="H1177" s="270"/>
      <c r="I1177" s="105"/>
      <c r="J1177" s="270"/>
      <c r="K1177" s="155">
        <f t="shared" si="125"/>
        <v>1</v>
      </c>
      <c r="L1177" s="270"/>
      <c r="M1177" s="270"/>
      <c r="N1177" s="270"/>
      <c r="O1177" s="270"/>
      <c r="P1177" s="153">
        <f t="shared" si="123"/>
        <v>0</v>
      </c>
      <c r="Q1177" s="154">
        <f t="shared" si="121"/>
        <v>1</v>
      </c>
      <c r="R1177" s="270">
        <v>132.80000000000001</v>
      </c>
      <c r="S1177" s="45">
        <f t="shared" si="122"/>
        <v>132.80000000000001</v>
      </c>
      <c r="T1177" s="922"/>
      <c r="U1177" s="49">
        <f t="shared" si="124"/>
        <v>0</v>
      </c>
      <c r="V1177" s="913"/>
      <c r="W1177" s="151">
        <f t="shared" si="119"/>
        <v>132.80000000000001</v>
      </c>
      <c r="X1177" s="916"/>
    </row>
    <row r="1178" spans="1:24" x14ac:dyDescent="0.25">
      <c r="A1178" s="869"/>
      <c r="B1178" s="857"/>
      <c r="C1178" s="100" t="s">
        <v>1911</v>
      </c>
      <c r="D1178" s="100"/>
      <c r="E1178" s="100"/>
      <c r="F1178" s="270"/>
      <c r="G1178" s="105">
        <v>50</v>
      </c>
      <c r="H1178" s="270"/>
      <c r="I1178" s="105"/>
      <c r="J1178" s="270"/>
      <c r="K1178" s="155">
        <f t="shared" si="125"/>
        <v>50</v>
      </c>
      <c r="L1178" s="270"/>
      <c r="M1178" s="270"/>
      <c r="N1178" s="270"/>
      <c r="O1178" s="270"/>
      <c r="P1178" s="153">
        <f t="shared" si="123"/>
        <v>0</v>
      </c>
      <c r="Q1178" s="154">
        <f t="shared" si="121"/>
        <v>50</v>
      </c>
      <c r="R1178" s="270">
        <v>2.7</v>
      </c>
      <c r="S1178" s="45">
        <f t="shared" si="122"/>
        <v>135</v>
      </c>
      <c r="T1178" s="922"/>
      <c r="U1178" s="49">
        <f t="shared" si="124"/>
        <v>0</v>
      </c>
      <c r="V1178" s="913"/>
      <c r="W1178" s="151">
        <f t="shared" si="119"/>
        <v>135</v>
      </c>
      <c r="X1178" s="916"/>
    </row>
    <row r="1179" spans="1:24" x14ac:dyDescent="0.25">
      <c r="A1179" s="869"/>
      <c r="B1179" s="857"/>
      <c r="C1179" s="100" t="s">
        <v>1912</v>
      </c>
      <c r="D1179" s="100"/>
      <c r="E1179" s="100"/>
      <c r="F1179" s="270"/>
      <c r="G1179" s="105">
        <v>50</v>
      </c>
      <c r="H1179" s="270"/>
      <c r="I1179" s="105"/>
      <c r="J1179" s="270"/>
      <c r="K1179" s="155">
        <f t="shared" si="125"/>
        <v>50</v>
      </c>
      <c r="L1179" s="270"/>
      <c r="M1179" s="270"/>
      <c r="N1179" s="270"/>
      <c r="O1179" s="270"/>
      <c r="P1179" s="153">
        <f t="shared" si="123"/>
        <v>0</v>
      </c>
      <c r="Q1179" s="154">
        <f t="shared" si="121"/>
        <v>50</v>
      </c>
      <c r="R1179" s="270">
        <v>2.65</v>
      </c>
      <c r="S1179" s="45">
        <f t="shared" si="122"/>
        <v>132.5</v>
      </c>
      <c r="T1179" s="922"/>
      <c r="U1179" s="49">
        <f t="shared" si="124"/>
        <v>0</v>
      </c>
      <c r="V1179" s="913"/>
      <c r="W1179" s="151">
        <f t="shared" si="119"/>
        <v>132.5</v>
      </c>
      <c r="X1179" s="916"/>
    </row>
    <row r="1180" spans="1:24" x14ac:dyDescent="0.25">
      <c r="A1180" s="869"/>
      <c r="B1180" s="857"/>
      <c r="C1180" s="100" t="s">
        <v>1913</v>
      </c>
      <c r="D1180" s="100"/>
      <c r="E1180" s="100"/>
      <c r="F1180" s="270"/>
      <c r="G1180" s="105">
        <v>14</v>
      </c>
      <c r="H1180" s="270"/>
      <c r="I1180" s="105"/>
      <c r="J1180" s="270"/>
      <c r="K1180" s="155">
        <f t="shared" si="125"/>
        <v>14</v>
      </c>
      <c r="L1180" s="270"/>
      <c r="M1180" s="270"/>
      <c r="N1180" s="270"/>
      <c r="O1180" s="270"/>
      <c r="P1180" s="153">
        <f t="shared" si="123"/>
        <v>0</v>
      </c>
      <c r="Q1180" s="154">
        <f t="shared" si="121"/>
        <v>14</v>
      </c>
      <c r="R1180" s="270">
        <v>7.29</v>
      </c>
      <c r="S1180" s="45">
        <f t="shared" si="122"/>
        <v>102.06</v>
      </c>
      <c r="T1180" s="922"/>
      <c r="U1180" s="49">
        <f t="shared" si="124"/>
        <v>0</v>
      </c>
      <c r="V1180" s="913"/>
      <c r="W1180" s="151">
        <f t="shared" si="119"/>
        <v>102.06</v>
      </c>
      <c r="X1180" s="916"/>
    </row>
    <row r="1181" spans="1:24" x14ac:dyDescent="0.25">
      <c r="A1181" s="869"/>
      <c r="B1181" s="857"/>
      <c r="C1181" s="100" t="s">
        <v>1914</v>
      </c>
      <c r="D1181" s="100"/>
      <c r="E1181" s="100"/>
      <c r="F1181" s="270"/>
      <c r="G1181" s="105">
        <v>50</v>
      </c>
      <c r="H1181" s="270"/>
      <c r="I1181" s="105"/>
      <c r="J1181" s="270"/>
      <c r="K1181" s="155">
        <f t="shared" si="125"/>
        <v>50</v>
      </c>
      <c r="L1181" s="270"/>
      <c r="M1181" s="270"/>
      <c r="N1181" s="270"/>
      <c r="O1181" s="270"/>
      <c r="P1181" s="153">
        <f t="shared" si="123"/>
        <v>0</v>
      </c>
      <c r="Q1181" s="154">
        <f t="shared" si="121"/>
        <v>50</v>
      </c>
      <c r="R1181" s="270">
        <v>2.4500000000000002</v>
      </c>
      <c r="S1181" s="45">
        <f t="shared" si="122"/>
        <v>122.50000000000001</v>
      </c>
      <c r="T1181" s="922"/>
      <c r="U1181" s="49">
        <f t="shared" si="124"/>
        <v>0</v>
      </c>
      <c r="V1181" s="913"/>
      <c r="W1181" s="151">
        <f t="shared" si="119"/>
        <v>122.50000000000001</v>
      </c>
      <c r="X1181" s="916"/>
    </row>
    <row r="1182" spans="1:24" x14ac:dyDescent="0.25">
      <c r="A1182" s="869"/>
      <c r="B1182" s="857"/>
      <c r="C1182" s="100" t="s">
        <v>1915</v>
      </c>
      <c r="D1182" s="100"/>
      <c r="E1182" s="100"/>
      <c r="F1182" s="270"/>
      <c r="G1182" s="105">
        <v>50</v>
      </c>
      <c r="H1182" s="270"/>
      <c r="I1182" s="105"/>
      <c r="J1182" s="270"/>
      <c r="K1182" s="155">
        <f t="shared" si="125"/>
        <v>50</v>
      </c>
      <c r="L1182" s="270"/>
      <c r="M1182" s="270"/>
      <c r="N1182" s="270"/>
      <c r="O1182" s="270"/>
      <c r="P1182" s="153">
        <f t="shared" si="123"/>
        <v>0</v>
      </c>
      <c r="Q1182" s="154">
        <f t="shared" si="121"/>
        <v>50</v>
      </c>
      <c r="R1182" s="270">
        <v>2.91</v>
      </c>
      <c r="S1182" s="45">
        <f t="shared" si="122"/>
        <v>145.5</v>
      </c>
      <c r="T1182" s="922"/>
      <c r="U1182" s="49">
        <f t="shared" si="124"/>
        <v>0</v>
      </c>
      <c r="V1182" s="913"/>
      <c r="W1182" s="151">
        <f t="shared" si="119"/>
        <v>145.5</v>
      </c>
      <c r="X1182" s="916"/>
    </row>
    <row r="1183" spans="1:24" x14ac:dyDescent="0.25">
      <c r="A1183" s="869"/>
      <c r="B1183" s="857"/>
      <c r="C1183" s="100" t="s">
        <v>1916</v>
      </c>
      <c r="D1183" s="100"/>
      <c r="E1183" s="100"/>
      <c r="F1183" s="270"/>
      <c r="G1183" s="105">
        <v>50</v>
      </c>
      <c r="H1183" s="270"/>
      <c r="I1183" s="105"/>
      <c r="J1183" s="270"/>
      <c r="K1183" s="155">
        <f t="shared" si="125"/>
        <v>50</v>
      </c>
      <c r="L1183" s="270"/>
      <c r="M1183" s="270"/>
      <c r="N1183" s="270"/>
      <c r="O1183" s="270"/>
      <c r="P1183" s="153">
        <f t="shared" si="123"/>
        <v>0</v>
      </c>
      <c r="Q1183" s="154">
        <f t="shared" si="121"/>
        <v>50</v>
      </c>
      <c r="R1183" s="270">
        <v>1.2</v>
      </c>
      <c r="S1183" s="45">
        <f t="shared" si="122"/>
        <v>60</v>
      </c>
      <c r="T1183" s="922"/>
      <c r="U1183" s="49">
        <f t="shared" si="124"/>
        <v>0</v>
      </c>
      <c r="V1183" s="913"/>
      <c r="W1183" s="151">
        <f t="shared" si="119"/>
        <v>60</v>
      </c>
      <c r="X1183" s="916"/>
    </row>
    <row r="1184" spans="1:24" x14ac:dyDescent="0.25">
      <c r="A1184" s="869"/>
      <c r="B1184" s="857"/>
      <c r="C1184" s="100" t="s">
        <v>1917</v>
      </c>
      <c r="D1184" s="100"/>
      <c r="E1184" s="100"/>
      <c r="F1184" s="270"/>
      <c r="G1184" s="105">
        <v>50</v>
      </c>
      <c r="H1184" s="270"/>
      <c r="I1184" s="105"/>
      <c r="J1184" s="270"/>
      <c r="K1184" s="155">
        <f t="shared" si="125"/>
        <v>50</v>
      </c>
      <c r="L1184" s="270"/>
      <c r="M1184" s="270"/>
      <c r="N1184" s="270"/>
      <c r="O1184" s="270"/>
      <c r="P1184" s="153">
        <f t="shared" si="123"/>
        <v>0</v>
      </c>
      <c r="Q1184" s="154">
        <f t="shared" si="121"/>
        <v>50</v>
      </c>
      <c r="R1184" s="270">
        <v>1.65</v>
      </c>
      <c r="S1184" s="45">
        <f t="shared" si="122"/>
        <v>82.5</v>
      </c>
      <c r="T1184" s="922"/>
      <c r="U1184" s="49">
        <f t="shared" si="124"/>
        <v>0</v>
      </c>
      <c r="V1184" s="913"/>
      <c r="W1184" s="151">
        <f t="shared" si="119"/>
        <v>82.5</v>
      </c>
      <c r="X1184" s="916"/>
    </row>
    <row r="1185" spans="1:24" x14ac:dyDescent="0.25">
      <c r="A1185" s="870"/>
      <c r="B1185" s="858"/>
      <c r="C1185" s="100" t="s">
        <v>1918</v>
      </c>
      <c r="D1185" s="100"/>
      <c r="E1185" s="100"/>
      <c r="F1185" s="270"/>
      <c r="G1185" s="105">
        <v>14</v>
      </c>
      <c r="H1185" s="270"/>
      <c r="I1185" s="105"/>
      <c r="J1185" s="270"/>
      <c r="K1185" s="155">
        <f t="shared" si="125"/>
        <v>14</v>
      </c>
      <c r="L1185" s="270"/>
      <c r="M1185" s="270"/>
      <c r="N1185" s="270"/>
      <c r="O1185" s="270"/>
      <c r="P1185" s="153">
        <f t="shared" si="123"/>
        <v>0</v>
      </c>
      <c r="Q1185" s="154">
        <f t="shared" si="121"/>
        <v>14</v>
      </c>
      <c r="R1185" s="270">
        <v>65.069999999999993</v>
      </c>
      <c r="S1185" s="45">
        <f t="shared" si="122"/>
        <v>910.9799999999999</v>
      </c>
      <c r="T1185" s="923"/>
      <c r="U1185" s="49">
        <f t="shared" si="124"/>
        <v>0</v>
      </c>
      <c r="V1185" s="914"/>
      <c r="W1185" s="151">
        <f t="shared" si="119"/>
        <v>910.9799999999999</v>
      </c>
      <c r="X1185" s="917"/>
    </row>
    <row r="1186" spans="1:24" x14ac:dyDescent="0.25">
      <c r="A1186" s="871">
        <v>72</v>
      </c>
      <c r="B1186" s="872" t="s">
        <v>1641</v>
      </c>
      <c r="C1186" s="100" t="s">
        <v>620</v>
      </c>
      <c r="D1186" s="100"/>
      <c r="E1186" s="100"/>
      <c r="F1186" s="270" t="s">
        <v>37</v>
      </c>
      <c r="G1186" s="270"/>
      <c r="H1186" s="270">
        <v>1</v>
      </c>
      <c r="I1186" s="270"/>
      <c r="J1186" s="270"/>
      <c r="K1186" s="155">
        <f t="shared" si="125"/>
        <v>1</v>
      </c>
      <c r="L1186" s="270"/>
      <c r="M1186" s="270">
        <v>8</v>
      </c>
      <c r="N1186" s="270"/>
      <c r="O1186" s="270"/>
      <c r="P1186" s="153">
        <f t="shared" si="123"/>
        <v>8</v>
      </c>
      <c r="Q1186" s="154">
        <f t="shared" si="121"/>
        <v>9</v>
      </c>
      <c r="R1186" s="270">
        <v>81.91</v>
      </c>
      <c r="S1186" s="45">
        <f t="shared" si="122"/>
        <v>81.91</v>
      </c>
      <c r="T1186" s="909">
        <f>SUM(S1186:S1191)</f>
        <v>163.82</v>
      </c>
      <c r="U1186" s="49">
        <f t="shared" si="124"/>
        <v>655.28</v>
      </c>
      <c r="V1186" s="912">
        <f>SUM(U1186:U1191)</f>
        <v>1310.56</v>
      </c>
      <c r="W1186" s="151">
        <f t="shared" si="119"/>
        <v>737.18999999999994</v>
      </c>
      <c r="X1186" s="908">
        <f>SUM(W1186:W1191)</f>
        <v>1474.3799999999999</v>
      </c>
    </row>
    <row r="1187" spans="1:24" x14ac:dyDescent="0.25">
      <c r="A1187" s="871"/>
      <c r="B1187" s="872"/>
      <c r="C1187" s="100" t="s">
        <v>621</v>
      </c>
      <c r="D1187" s="100"/>
      <c r="E1187" s="100"/>
      <c r="F1187" s="270" t="s">
        <v>37</v>
      </c>
      <c r="G1187" s="270"/>
      <c r="H1187" s="270">
        <v>1</v>
      </c>
      <c r="I1187" s="270"/>
      <c r="J1187" s="270"/>
      <c r="K1187" s="155">
        <f t="shared" si="125"/>
        <v>1</v>
      </c>
      <c r="L1187" s="270"/>
      <c r="M1187" s="270">
        <v>8</v>
      </c>
      <c r="N1187" s="270"/>
      <c r="O1187" s="270"/>
      <c r="P1187" s="153">
        <f t="shared" si="123"/>
        <v>8</v>
      </c>
      <c r="Q1187" s="154">
        <f t="shared" si="121"/>
        <v>9</v>
      </c>
      <c r="R1187" s="270">
        <v>81.91</v>
      </c>
      <c r="S1187" s="45">
        <f t="shared" si="122"/>
        <v>81.91</v>
      </c>
      <c r="T1187" s="910"/>
      <c r="U1187" s="49">
        <f t="shared" si="124"/>
        <v>655.28</v>
      </c>
      <c r="V1187" s="913"/>
      <c r="W1187" s="151">
        <f t="shared" si="119"/>
        <v>737.18999999999994</v>
      </c>
      <c r="X1187" s="908"/>
    </row>
    <row r="1188" spans="1:24" x14ac:dyDescent="0.25">
      <c r="A1188" s="871"/>
      <c r="B1188" s="872"/>
      <c r="C1188" s="100" t="s">
        <v>622</v>
      </c>
      <c r="D1188" s="100"/>
      <c r="E1188" s="100"/>
      <c r="F1188" s="270" t="s">
        <v>37</v>
      </c>
      <c r="G1188" s="270"/>
      <c r="H1188" s="270"/>
      <c r="I1188" s="270"/>
      <c r="J1188" s="270"/>
      <c r="K1188" s="155">
        <f t="shared" si="125"/>
        <v>0</v>
      </c>
      <c r="L1188" s="270"/>
      <c r="M1188" s="270"/>
      <c r="N1188" s="270"/>
      <c r="O1188" s="270"/>
      <c r="P1188" s="153">
        <f t="shared" si="123"/>
        <v>0</v>
      </c>
      <c r="Q1188" s="154">
        <f t="shared" ref="Q1188:Q1251" si="126">K1188+P1188</f>
        <v>0</v>
      </c>
      <c r="R1188" s="270">
        <v>75.95</v>
      </c>
      <c r="S1188" s="45">
        <f t="shared" si="122"/>
        <v>0</v>
      </c>
      <c r="T1188" s="910"/>
      <c r="U1188" s="49">
        <f t="shared" si="124"/>
        <v>0</v>
      </c>
      <c r="V1188" s="913"/>
      <c r="W1188" s="151">
        <f t="shared" si="119"/>
        <v>0</v>
      </c>
      <c r="X1188" s="908"/>
    </row>
    <row r="1189" spans="1:24" x14ac:dyDescent="0.25">
      <c r="A1189" s="871"/>
      <c r="B1189" s="872"/>
      <c r="C1189" s="100" t="s">
        <v>623</v>
      </c>
      <c r="D1189" s="100"/>
      <c r="E1189" s="100"/>
      <c r="F1189" s="270" t="s">
        <v>37</v>
      </c>
      <c r="G1189" s="270"/>
      <c r="H1189" s="270"/>
      <c r="I1189" s="270"/>
      <c r="J1189" s="270"/>
      <c r="K1189" s="155">
        <f t="shared" si="125"/>
        <v>0</v>
      </c>
      <c r="L1189" s="270"/>
      <c r="M1189" s="270"/>
      <c r="N1189" s="270"/>
      <c r="O1189" s="270"/>
      <c r="P1189" s="153">
        <f t="shared" si="123"/>
        <v>0</v>
      </c>
      <c r="Q1189" s="154">
        <f t="shared" si="126"/>
        <v>0</v>
      </c>
      <c r="R1189" s="270">
        <v>75.95</v>
      </c>
      <c r="S1189" s="45">
        <f t="shared" si="122"/>
        <v>0</v>
      </c>
      <c r="T1189" s="910"/>
      <c r="U1189" s="49">
        <f t="shared" si="124"/>
        <v>0</v>
      </c>
      <c r="V1189" s="913"/>
      <c r="W1189" s="151">
        <f t="shared" si="119"/>
        <v>0</v>
      </c>
      <c r="X1189" s="908"/>
    </row>
    <row r="1190" spans="1:24" x14ac:dyDescent="0.25">
      <c r="A1190" s="871"/>
      <c r="B1190" s="872"/>
      <c r="C1190" s="100" t="s">
        <v>624</v>
      </c>
      <c r="D1190" s="100"/>
      <c r="E1190" s="100"/>
      <c r="F1190" s="270" t="s">
        <v>37</v>
      </c>
      <c r="G1190" s="270"/>
      <c r="H1190" s="270"/>
      <c r="I1190" s="270"/>
      <c r="J1190" s="270"/>
      <c r="K1190" s="155">
        <f t="shared" si="125"/>
        <v>0</v>
      </c>
      <c r="L1190" s="270"/>
      <c r="M1190" s="270"/>
      <c r="N1190" s="270"/>
      <c r="O1190" s="270"/>
      <c r="P1190" s="153">
        <f t="shared" si="123"/>
        <v>0</v>
      </c>
      <c r="Q1190" s="154">
        <f t="shared" si="126"/>
        <v>0</v>
      </c>
      <c r="R1190" s="270">
        <v>79.95</v>
      </c>
      <c r="S1190" s="45">
        <f t="shared" si="122"/>
        <v>0</v>
      </c>
      <c r="T1190" s="910"/>
      <c r="U1190" s="49">
        <f t="shared" si="124"/>
        <v>0</v>
      </c>
      <c r="V1190" s="913"/>
      <c r="W1190" s="151">
        <f t="shared" si="119"/>
        <v>0</v>
      </c>
      <c r="X1190" s="908"/>
    </row>
    <row r="1191" spans="1:24" x14ac:dyDescent="0.25">
      <c r="A1191" s="871"/>
      <c r="B1191" s="872"/>
      <c r="C1191" s="100" t="s">
        <v>625</v>
      </c>
      <c r="D1191" s="100"/>
      <c r="E1191" s="100"/>
      <c r="F1191" s="270" t="s">
        <v>37</v>
      </c>
      <c r="G1191" s="270"/>
      <c r="H1191" s="270"/>
      <c r="I1191" s="270"/>
      <c r="J1191" s="270"/>
      <c r="K1191" s="155">
        <f t="shared" si="125"/>
        <v>0</v>
      </c>
      <c r="L1191" s="270"/>
      <c r="M1191" s="270"/>
      <c r="N1191" s="270"/>
      <c r="O1191" s="270"/>
      <c r="P1191" s="153">
        <f t="shared" si="123"/>
        <v>0</v>
      </c>
      <c r="Q1191" s="154">
        <f t="shared" si="126"/>
        <v>0</v>
      </c>
      <c r="R1191" s="270">
        <v>79.95</v>
      </c>
      <c r="S1191" s="45">
        <f t="shared" si="122"/>
        <v>0</v>
      </c>
      <c r="T1191" s="911"/>
      <c r="U1191" s="49">
        <f t="shared" si="124"/>
        <v>0</v>
      </c>
      <c r="V1191" s="914"/>
      <c r="W1191" s="151">
        <f t="shared" si="119"/>
        <v>0</v>
      </c>
      <c r="X1191" s="908"/>
    </row>
    <row r="1192" spans="1:24" x14ac:dyDescent="0.25">
      <c r="A1192" s="871">
        <v>73</v>
      </c>
      <c r="B1192" s="872" t="s">
        <v>537</v>
      </c>
      <c r="C1192" s="100" t="s">
        <v>538</v>
      </c>
      <c r="D1192" s="100"/>
      <c r="E1192" s="100"/>
      <c r="F1192" s="270" t="s">
        <v>112</v>
      </c>
      <c r="G1192" s="270">
        <v>200</v>
      </c>
      <c r="H1192" s="270"/>
      <c r="I1192" s="105">
        <v>100</v>
      </c>
      <c r="J1192" s="270"/>
      <c r="K1192" s="155">
        <f t="shared" si="125"/>
        <v>300</v>
      </c>
      <c r="L1192" s="270"/>
      <c r="M1192" s="270"/>
      <c r="N1192" s="270"/>
      <c r="O1192" s="270"/>
      <c r="P1192" s="153">
        <f t="shared" si="123"/>
        <v>0</v>
      </c>
      <c r="Q1192" s="154">
        <f t="shared" si="126"/>
        <v>300</v>
      </c>
      <c r="R1192" s="270">
        <v>5.69</v>
      </c>
      <c r="S1192" s="45">
        <f t="shared" si="122"/>
        <v>1707.0000000000002</v>
      </c>
      <c r="T1192" s="909">
        <f>SUM(S1192:S1201)</f>
        <v>8346.02</v>
      </c>
      <c r="U1192" s="49">
        <f t="shared" si="124"/>
        <v>0</v>
      </c>
      <c r="V1192" s="912">
        <f>SUM(U1192:U1201)</f>
        <v>0</v>
      </c>
      <c r="W1192" s="151">
        <f t="shared" si="119"/>
        <v>1707.0000000000002</v>
      </c>
      <c r="X1192" s="908">
        <f>SUM(W1192:W1201)</f>
        <v>8346.02</v>
      </c>
    </row>
    <row r="1193" spans="1:24" x14ac:dyDescent="0.25">
      <c r="A1193" s="871"/>
      <c r="B1193" s="872"/>
      <c r="C1193" s="100" t="s">
        <v>539</v>
      </c>
      <c r="D1193" s="100"/>
      <c r="E1193" s="100"/>
      <c r="F1193" s="270" t="s">
        <v>112</v>
      </c>
      <c r="G1193" s="270"/>
      <c r="H1193" s="270"/>
      <c r="I1193" s="105">
        <v>50</v>
      </c>
      <c r="J1193" s="270"/>
      <c r="K1193" s="155">
        <f t="shared" si="125"/>
        <v>50</v>
      </c>
      <c r="L1193" s="270"/>
      <c r="M1193" s="270"/>
      <c r="N1193" s="270"/>
      <c r="O1193" s="270"/>
      <c r="P1193" s="153">
        <f t="shared" si="123"/>
        <v>0</v>
      </c>
      <c r="Q1193" s="154">
        <f t="shared" si="126"/>
        <v>50</v>
      </c>
      <c r="R1193" s="270">
        <v>6.68</v>
      </c>
      <c r="S1193" s="45">
        <f t="shared" si="122"/>
        <v>334</v>
      </c>
      <c r="T1193" s="910"/>
      <c r="U1193" s="49">
        <f t="shared" si="124"/>
        <v>0</v>
      </c>
      <c r="V1193" s="913"/>
      <c r="W1193" s="151">
        <f t="shared" si="119"/>
        <v>334</v>
      </c>
      <c r="X1193" s="908"/>
    </row>
    <row r="1194" spans="1:24" x14ac:dyDescent="0.25">
      <c r="A1194" s="871"/>
      <c r="B1194" s="872"/>
      <c r="C1194" s="100" t="s">
        <v>540</v>
      </c>
      <c r="D1194" s="100"/>
      <c r="E1194" s="100"/>
      <c r="F1194" s="270" t="s">
        <v>112</v>
      </c>
      <c r="G1194" s="270"/>
      <c r="H1194" s="270"/>
      <c r="I1194" s="105">
        <v>200</v>
      </c>
      <c r="J1194" s="270"/>
      <c r="K1194" s="155">
        <f t="shared" si="125"/>
        <v>200</v>
      </c>
      <c r="L1194" s="270"/>
      <c r="M1194" s="270"/>
      <c r="N1194" s="270"/>
      <c r="O1194" s="270"/>
      <c r="P1194" s="153">
        <f t="shared" si="123"/>
        <v>0</v>
      </c>
      <c r="Q1194" s="154">
        <f t="shared" si="126"/>
        <v>200</v>
      </c>
      <c r="R1194" s="270">
        <v>4.62</v>
      </c>
      <c r="S1194" s="45">
        <f t="shared" si="122"/>
        <v>924</v>
      </c>
      <c r="T1194" s="910"/>
      <c r="U1194" s="49">
        <f t="shared" si="124"/>
        <v>0</v>
      </c>
      <c r="V1194" s="913"/>
      <c r="W1194" s="151">
        <f t="shared" si="119"/>
        <v>924</v>
      </c>
      <c r="X1194" s="908"/>
    </row>
    <row r="1195" spans="1:24" x14ac:dyDescent="0.25">
      <c r="A1195" s="871"/>
      <c r="B1195" s="872"/>
      <c r="C1195" s="100" t="s">
        <v>541</v>
      </c>
      <c r="D1195" s="100"/>
      <c r="E1195" s="100"/>
      <c r="F1195" s="270" t="s">
        <v>112</v>
      </c>
      <c r="G1195" s="270"/>
      <c r="H1195" s="270"/>
      <c r="I1195" s="105">
        <v>150</v>
      </c>
      <c r="J1195" s="270"/>
      <c r="K1195" s="155">
        <f t="shared" si="125"/>
        <v>150</v>
      </c>
      <c r="L1195" s="270"/>
      <c r="M1195" s="270"/>
      <c r="N1195" s="270"/>
      <c r="O1195" s="270"/>
      <c r="P1195" s="153">
        <f t="shared" si="123"/>
        <v>0</v>
      </c>
      <c r="Q1195" s="154">
        <f t="shared" si="126"/>
        <v>150</v>
      </c>
      <c r="R1195" s="270">
        <v>2.56</v>
      </c>
      <c r="S1195" s="45">
        <f t="shared" si="122"/>
        <v>384</v>
      </c>
      <c r="T1195" s="910"/>
      <c r="U1195" s="49">
        <f t="shared" si="124"/>
        <v>0</v>
      </c>
      <c r="V1195" s="913"/>
      <c r="W1195" s="151">
        <f t="shared" ref="W1195:W1258" si="127">S1195+U1195</f>
        <v>384</v>
      </c>
      <c r="X1195" s="908"/>
    </row>
    <row r="1196" spans="1:24" x14ac:dyDescent="0.25">
      <c r="A1196" s="871"/>
      <c r="B1196" s="872"/>
      <c r="C1196" s="100" t="s">
        <v>542</v>
      </c>
      <c r="D1196" s="100"/>
      <c r="E1196" s="100"/>
      <c r="F1196" s="270" t="s">
        <v>112</v>
      </c>
      <c r="G1196" s="119">
        <v>300</v>
      </c>
      <c r="H1196" s="270"/>
      <c r="I1196" s="124">
        <v>200</v>
      </c>
      <c r="J1196" s="270"/>
      <c r="K1196" s="155">
        <f t="shared" si="125"/>
        <v>500</v>
      </c>
      <c r="L1196" s="270"/>
      <c r="M1196" s="270"/>
      <c r="N1196" s="270"/>
      <c r="O1196" s="270"/>
      <c r="P1196" s="153">
        <f t="shared" si="123"/>
        <v>0</v>
      </c>
      <c r="Q1196" s="154">
        <f t="shared" si="126"/>
        <v>500</v>
      </c>
      <c r="R1196" s="152">
        <v>3.98</v>
      </c>
      <c r="S1196" s="45">
        <f t="shared" si="122"/>
        <v>1990</v>
      </c>
      <c r="T1196" s="910"/>
      <c r="U1196" s="49">
        <f t="shared" si="124"/>
        <v>0</v>
      </c>
      <c r="V1196" s="913"/>
      <c r="W1196" s="151">
        <f t="shared" si="127"/>
        <v>1990</v>
      </c>
      <c r="X1196" s="908"/>
    </row>
    <row r="1197" spans="1:24" x14ac:dyDescent="0.25">
      <c r="A1197" s="871"/>
      <c r="B1197" s="872"/>
      <c r="C1197" s="100" t="s">
        <v>543</v>
      </c>
      <c r="D1197" s="100"/>
      <c r="E1197" s="100"/>
      <c r="F1197" s="270" t="s">
        <v>112</v>
      </c>
      <c r="G1197" s="270"/>
      <c r="H1197" s="270"/>
      <c r="I1197" s="105">
        <v>300</v>
      </c>
      <c r="J1197" s="270"/>
      <c r="K1197" s="155">
        <f t="shared" si="125"/>
        <v>300</v>
      </c>
      <c r="L1197" s="270"/>
      <c r="M1197" s="270"/>
      <c r="N1197" s="270"/>
      <c r="O1197" s="270"/>
      <c r="P1197" s="153">
        <f t="shared" si="123"/>
        <v>0</v>
      </c>
      <c r="Q1197" s="154">
        <f t="shared" si="126"/>
        <v>300</v>
      </c>
      <c r="R1197" s="152">
        <v>6.69</v>
      </c>
      <c r="S1197" s="45">
        <f t="shared" si="122"/>
        <v>2007.0000000000002</v>
      </c>
      <c r="T1197" s="910"/>
      <c r="U1197" s="49">
        <f t="shared" si="124"/>
        <v>0</v>
      </c>
      <c r="V1197" s="913"/>
      <c r="W1197" s="151">
        <f t="shared" si="127"/>
        <v>2007.0000000000002</v>
      </c>
      <c r="X1197" s="908"/>
    </row>
    <row r="1198" spans="1:24" x14ac:dyDescent="0.25">
      <c r="A1198" s="871"/>
      <c r="B1198" s="872"/>
      <c r="C1198" s="100" t="s">
        <v>544</v>
      </c>
      <c r="D1198" s="100"/>
      <c r="E1198" s="100"/>
      <c r="F1198" s="270" t="s">
        <v>112</v>
      </c>
      <c r="G1198" s="270"/>
      <c r="H1198" s="270"/>
      <c r="I1198" s="105">
        <v>30</v>
      </c>
      <c r="J1198" s="270"/>
      <c r="K1198" s="155">
        <f t="shared" si="125"/>
        <v>30</v>
      </c>
      <c r="L1198" s="270"/>
      <c r="M1198" s="270"/>
      <c r="N1198" s="270"/>
      <c r="O1198" s="270"/>
      <c r="P1198" s="153">
        <f t="shared" si="123"/>
        <v>0</v>
      </c>
      <c r="Q1198" s="154">
        <f t="shared" si="126"/>
        <v>30</v>
      </c>
      <c r="R1198" s="152">
        <v>8.18</v>
      </c>
      <c r="S1198" s="45">
        <f t="shared" si="122"/>
        <v>245.39999999999998</v>
      </c>
      <c r="T1198" s="910"/>
      <c r="U1198" s="49">
        <f t="shared" si="124"/>
        <v>0</v>
      </c>
      <c r="V1198" s="913"/>
      <c r="W1198" s="151">
        <f t="shared" si="127"/>
        <v>245.39999999999998</v>
      </c>
      <c r="X1198" s="908"/>
    </row>
    <row r="1199" spans="1:24" x14ac:dyDescent="0.25">
      <c r="A1199" s="871"/>
      <c r="B1199" s="872"/>
      <c r="C1199" s="93" t="s">
        <v>596</v>
      </c>
      <c r="D1199" s="93"/>
      <c r="E1199" s="93"/>
      <c r="F1199" s="270" t="s">
        <v>32</v>
      </c>
      <c r="G1199" s="270">
        <v>30</v>
      </c>
      <c r="H1199" s="270"/>
      <c r="I1199" s="270"/>
      <c r="J1199" s="270"/>
      <c r="K1199" s="155">
        <f t="shared" si="125"/>
        <v>30</v>
      </c>
      <c r="L1199" s="270"/>
      <c r="M1199" s="270"/>
      <c r="N1199" s="270"/>
      <c r="O1199" s="270"/>
      <c r="P1199" s="153">
        <f t="shared" si="123"/>
        <v>0</v>
      </c>
      <c r="Q1199" s="154">
        <f t="shared" si="126"/>
        <v>30</v>
      </c>
      <c r="R1199" s="152">
        <v>20</v>
      </c>
      <c r="S1199" s="45">
        <f t="shared" si="122"/>
        <v>600</v>
      </c>
      <c r="T1199" s="910"/>
      <c r="U1199" s="49">
        <f t="shared" si="124"/>
        <v>0</v>
      </c>
      <c r="V1199" s="913"/>
      <c r="W1199" s="151">
        <f t="shared" si="127"/>
        <v>600</v>
      </c>
      <c r="X1199" s="908"/>
    </row>
    <row r="1200" spans="1:24" x14ac:dyDescent="0.25">
      <c r="A1200" s="871"/>
      <c r="B1200" s="872"/>
      <c r="C1200" s="93" t="s">
        <v>597</v>
      </c>
      <c r="D1200" s="93"/>
      <c r="E1200" s="93"/>
      <c r="F1200" s="270" t="s">
        <v>112</v>
      </c>
      <c r="G1200" s="270">
        <v>12</v>
      </c>
      <c r="H1200" s="270"/>
      <c r="I1200" s="270"/>
      <c r="J1200" s="270"/>
      <c r="K1200" s="155">
        <f t="shared" si="125"/>
        <v>12</v>
      </c>
      <c r="L1200" s="270"/>
      <c r="M1200" s="270"/>
      <c r="N1200" s="270"/>
      <c r="O1200" s="270"/>
      <c r="P1200" s="153">
        <f t="shared" si="123"/>
        <v>0</v>
      </c>
      <c r="Q1200" s="154">
        <f t="shared" si="126"/>
        <v>12</v>
      </c>
      <c r="R1200" s="152">
        <v>1.76</v>
      </c>
      <c r="S1200" s="45">
        <f t="shared" si="122"/>
        <v>21.12</v>
      </c>
      <c r="T1200" s="910"/>
      <c r="U1200" s="49">
        <f t="shared" si="124"/>
        <v>0</v>
      </c>
      <c r="V1200" s="913"/>
      <c r="W1200" s="151">
        <f t="shared" si="127"/>
        <v>21.12</v>
      </c>
      <c r="X1200" s="908"/>
    </row>
    <row r="1201" spans="1:24" x14ac:dyDescent="0.25">
      <c r="A1201" s="871"/>
      <c r="B1201" s="872"/>
      <c r="C1201" s="100" t="s">
        <v>536</v>
      </c>
      <c r="D1201" s="100"/>
      <c r="E1201" s="100"/>
      <c r="F1201" s="270" t="s">
        <v>37</v>
      </c>
      <c r="G1201" s="87"/>
      <c r="H1201" s="270"/>
      <c r="I1201" s="129">
        <v>30</v>
      </c>
      <c r="J1201" s="270"/>
      <c r="K1201" s="155">
        <f t="shared" si="125"/>
        <v>30</v>
      </c>
      <c r="L1201" s="270"/>
      <c r="M1201" s="270"/>
      <c r="N1201" s="270"/>
      <c r="O1201" s="270"/>
      <c r="P1201" s="153">
        <f t="shared" si="123"/>
        <v>0</v>
      </c>
      <c r="Q1201" s="154">
        <f t="shared" si="126"/>
        <v>30</v>
      </c>
      <c r="R1201" s="152">
        <v>4.45</v>
      </c>
      <c r="S1201" s="45">
        <f t="shared" si="122"/>
        <v>133.5</v>
      </c>
      <c r="T1201" s="911"/>
      <c r="U1201" s="49">
        <f t="shared" si="124"/>
        <v>0</v>
      </c>
      <c r="V1201" s="914"/>
      <c r="W1201" s="151">
        <f t="shared" si="127"/>
        <v>133.5</v>
      </c>
      <c r="X1201" s="908"/>
    </row>
    <row r="1202" spans="1:24" x14ac:dyDescent="0.25">
      <c r="A1202" s="271">
        <v>74</v>
      </c>
      <c r="B1202" s="272" t="s">
        <v>1642</v>
      </c>
      <c r="C1202" s="100"/>
      <c r="D1202" s="100"/>
      <c r="E1202" s="100"/>
      <c r="F1202" s="270" t="s">
        <v>1889</v>
      </c>
      <c r="G1202" s="270"/>
      <c r="H1202" s="270"/>
      <c r="I1202" s="105"/>
      <c r="J1202" s="270">
        <v>103.3</v>
      </c>
      <c r="K1202" s="155">
        <f t="shared" si="125"/>
        <v>103.3</v>
      </c>
      <c r="L1202" s="270"/>
      <c r="M1202" s="270"/>
      <c r="N1202" s="270"/>
      <c r="O1202" s="270"/>
      <c r="P1202" s="153">
        <f t="shared" si="123"/>
        <v>0</v>
      </c>
      <c r="Q1202" s="154">
        <f t="shared" si="126"/>
        <v>103.3</v>
      </c>
      <c r="R1202" s="152">
        <v>22</v>
      </c>
      <c r="S1202" s="45">
        <f t="shared" si="122"/>
        <v>2272.6</v>
      </c>
      <c r="T1202" s="172">
        <f>S1202</f>
        <v>2272.6</v>
      </c>
      <c r="U1202" s="49">
        <f t="shared" si="124"/>
        <v>0</v>
      </c>
      <c r="V1202" s="173">
        <f>U1202</f>
        <v>0</v>
      </c>
      <c r="W1202" s="151">
        <f t="shared" si="127"/>
        <v>2272.6</v>
      </c>
      <c r="X1202" s="182">
        <f>W1202</f>
        <v>2272.6</v>
      </c>
    </row>
    <row r="1203" spans="1:24" ht="30" customHeight="1" x14ac:dyDescent="0.25">
      <c r="A1203" s="871">
        <v>75</v>
      </c>
      <c r="B1203" s="872" t="s">
        <v>881</v>
      </c>
      <c r="C1203" s="93" t="s">
        <v>414</v>
      </c>
      <c r="D1203" s="93"/>
      <c r="E1203" s="93"/>
      <c r="F1203" s="270" t="s">
        <v>32</v>
      </c>
      <c r="G1203" s="270"/>
      <c r="H1203" s="270"/>
      <c r="I1203" s="270"/>
      <c r="J1203" s="270">
        <v>2400</v>
      </c>
      <c r="K1203" s="155">
        <f t="shared" si="125"/>
        <v>2400</v>
      </c>
      <c r="L1203" s="270"/>
      <c r="M1203" s="270"/>
      <c r="N1203" s="270"/>
      <c r="O1203" s="270"/>
      <c r="P1203" s="153">
        <f t="shared" si="123"/>
        <v>0</v>
      </c>
      <c r="Q1203" s="154">
        <f t="shared" si="126"/>
        <v>2400</v>
      </c>
      <c r="R1203" s="152">
        <v>0.44</v>
      </c>
      <c r="S1203" s="45">
        <f t="shared" si="122"/>
        <v>1056</v>
      </c>
      <c r="T1203" s="909">
        <f>SUM(S1203:S1205)</f>
        <v>1918.5</v>
      </c>
      <c r="U1203" s="49">
        <f t="shared" si="124"/>
        <v>0</v>
      </c>
      <c r="V1203" s="912">
        <f>SUM(U1203:U1205)</f>
        <v>0</v>
      </c>
      <c r="W1203" s="151">
        <f t="shared" si="127"/>
        <v>1056</v>
      </c>
      <c r="X1203" s="908">
        <f>SUM(W1203:W1205)</f>
        <v>1918.5</v>
      </c>
    </row>
    <row r="1204" spans="1:24" x14ac:dyDescent="0.25">
      <c r="A1204" s="871"/>
      <c r="B1204" s="872"/>
      <c r="C1204" s="93" t="s">
        <v>415</v>
      </c>
      <c r="D1204" s="93"/>
      <c r="E1204" s="93"/>
      <c r="F1204" s="270" t="s">
        <v>32</v>
      </c>
      <c r="G1204" s="270"/>
      <c r="H1204" s="270"/>
      <c r="I1204" s="270"/>
      <c r="J1204" s="270">
        <v>150</v>
      </c>
      <c r="K1204" s="155">
        <f t="shared" si="125"/>
        <v>150</v>
      </c>
      <c r="L1204" s="270"/>
      <c r="M1204" s="270"/>
      <c r="N1204" s="270"/>
      <c r="O1204" s="270"/>
      <c r="P1204" s="153">
        <f t="shared" si="123"/>
        <v>0</v>
      </c>
      <c r="Q1204" s="154">
        <f t="shared" si="126"/>
        <v>150</v>
      </c>
      <c r="R1204" s="152">
        <v>3.75</v>
      </c>
      <c r="S1204" s="45">
        <f t="shared" si="122"/>
        <v>562.5</v>
      </c>
      <c r="T1204" s="910"/>
      <c r="U1204" s="49">
        <f t="shared" si="124"/>
        <v>0</v>
      </c>
      <c r="V1204" s="913"/>
      <c r="W1204" s="151">
        <f t="shared" si="127"/>
        <v>562.5</v>
      </c>
      <c r="X1204" s="908"/>
    </row>
    <row r="1205" spans="1:24" x14ac:dyDescent="0.25">
      <c r="A1205" s="871"/>
      <c r="B1205" s="872"/>
      <c r="C1205" s="97" t="s">
        <v>662</v>
      </c>
      <c r="D1205" s="97"/>
      <c r="E1205" s="97"/>
      <c r="F1205" s="270" t="s">
        <v>32</v>
      </c>
      <c r="G1205" s="270">
        <v>150</v>
      </c>
      <c r="H1205" s="270"/>
      <c r="I1205" s="270"/>
      <c r="J1205" s="270"/>
      <c r="K1205" s="155">
        <f t="shared" si="125"/>
        <v>150</v>
      </c>
      <c r="L1205" s="270"/>
      <c r="M1205" s="270"/>
      <c r="N1205" s="270"/>
      <c r="O1205" s="270"/>
      <c r="P1205" s="153">
        <f t="shared" si="123"/>
        <v>0</v>
      </c>
      <c r="Q1205" s="154">
        <f t="shared" si="126"/>
        <v>150</v>
      </c>
      <c r="R1205" s="152">
        <v>2</v>
      </c>
      <c r="S1205" s="45">
        <f t="shared" si="122"/>
        <v>300</v>
      </c>
      <c r="T1205" s="911"/>
      <c r="U1205" s="49">
        <f t="shared" si="124"/>
        <v>0</v>
      </c>
      <c r="V1205" s="914"/>
      <c r="W1205" s="151">
        <f t="shared" si="127"/>
        <v>300</v>
      </c>
      <c r="X1205" s="908"/>
    </row>
    <row r="1206" spans="1:24" s="90" customFormat="1" ht="30" customHeight="1" x14ac:dyDescent="0.25">
      <c r="A1206" s="871">
        <v>76</v>
      </c>
      <c r="B1206" s="872" t="s">
        <v>882</v>
      </c>
      <c r="C1206" s="97" t="s">
        <v>664</v>
      </c>
      <c r="D1206" s="97"/>
      <c r="E1206" s="97"/>
      <c r="F1206" s="270" t="s">
        <v>32</v>
      </c>
      <c r="G1206" s="270"/>
      <c r="H1206" s="270"/>
      <c r="I1206" s="270"/>
      <c r="J1206" s="270"/>
      <c r="K1206" s="155">
        <f t="shared" si="125"/>
        <v>0</v>
      </c>
      <c r="L1206" s="270"/>
      <c r="M1206" s="270"/>
      <c r="N1206" s="270"/>
      <c r="O1206" s="270"/>
      <c r="P1206" s="153">
        <f t="shared" si="123"/>
        <v>0</v>
      </c>
      <c r="Q1206" s="154">
        <f t="shared" si="126"/>
        <v>0</v>
      </c>
      <c r="R1206" s="152">
        <v>30</v>
      </c>
      <c r="S1206" s="45">
        <f t="shared" si="122"/>
        <v>0</v>
      </c>
      <c r="T1206" s="909">
        <f>SUM(S1206:S1208)</f>
        <v>0</v>
      </c>
      <c r="U1206" s="49">
        <f t="shared" si="124"/>
        <v>0</v>
      </c>
      <c r="V1206" s="912">
        <f>SUM(U1206:U1208)</f>
        <v>0</v>
      </c>
      <c r="W1206" s="151">
        <f t="shared" si="127"/>
        <v>0</v>
      </c>
      <c r="X1206" s="908">
        <f>SUM(W1206:W1208)</f>
        <v>0</v>
      </c>
    </row>
    <row r="1207" spans="1:24" x14ac:dyDescent="0.25">
      <c r="A1207" s="871"/>
      <c r="B1207" s="872"/>
      <c r="C1207" s="97" t="s">
        <v>665</v>
      </c>
      <c r="D1207" s="97"/>
      <c r="E1207" s="97"/>
      <c r="F1207" s="270" t="s">
        <v>32</v>
      </c>
      <c r="G1207" s="270"/>
      <c r="H1207" s="270"/>
      <c r="I1207" s="270"/>
      <c r="J1207" s="270"/>
      <c r="K1207" s="155">
        <f t="shared" si="125"/>
        <v>0</v>
      </c>
      <c r="L1207" s="270"/>
      <c r="M1207" s="270"/>
      <c r="N1207" s="270"/>
      <c r="O1207" s="270"/>
      <c r="P1207" s="153">
        <f t="shared" si="123"/>
        <v>0</v>
      </c>
      <c r="Q1207" s="154">
        <f t="shared" si="126"/>
        <v>0</v>
      </c>
      <c r="R1207" s="152">
        <v>30</v>
      </c>
      <c r="S1207" s="45">
        <f t="shared" si="122"/>
        <v>0</v>
      </c>
      <c r="T1207" s="910"/>
      <c r="U1207" s="49">
        <f t="shared" si="124"/>
        <v>0</v>
      </c>
      <c r="V1207" s="913"/>
      <c r="W1207" s="151">
        <f t="shared" si="127"/>
        <v>0</v>
      </c>
      <c r="X1207" s="908"/>
    </row>
    <row r="1208" spans="1:24" x14ac:dyDescent="0.25">
      <c r="A1208" s="871"/>
      <c r="B1208" s="872"/>
      <c r="C1208" s="97" t="s">
        <v>666</v>
      </c>
      <c r="D1208" s="97"/>
      <c r="E1208" s="97"/>
      <c r="F1208" s="270" t="s">
        <v>32</v>
      </c>
      <c r="G1208" s="270"/>
      <c r="H1208" s="270"/>
      <c r="I1208" s="270"/>
      <c r="J1208" s="270"/>
      <c r="K1208" s="155">
        <f t="shared" si="125"/>
        <v>0</v>
      </c>
      <c r="L1208" s="270"/>
      <c r="M1208" s="270"/>
      <c r="N1208" s="270"/>
      <c r="O1208" s="270"/>
      <c r="P1208" s="153">
        <f t="shared" si="123"/>
        <v>0</v>
      </c>
      <c r="Q1208" s="154">
        <f t="shared" si="126"/>
        <v>0</v>
      </c>
      <c r="R1208" s="152">
        <v>33</v>
      </c>
      <c r="S1208" s="45">
        <f t="shared" si="122"/>
        <v>0</v>
      </c>
      <c r="T1208" s="911"/>
      <c r="U1208" s="49">
        <f t="shared" si="124"/>
        <v>0</v>
      </c>
      <c r="V1208" s="914"/>
      <c r="W1208" s="151">
        <f t="shared" si="127"/>
        <v>0</v>
      </c>
      <c r="X1208" s="908"/>
    </row>
    <row r="1209" spans="1:24" x14ac:dyDescent="0.25">
      <c r="A1209" s="871">
        <v>77</v>
      </c>
      <c r="B1209" s="872" t="s">
        <v>883</v>
      </c>
      <c r="C1209" s="97" t="s">
        <v>1643</v>
      </c>
      <c r="D1209" s="97"/>
      <c r="E1209" s="97"/>
      <c r="F1209" s="270" t="s">
        <v>37</v>
      </c>
      <c r="G1209" s="270"/>
      <c r="H1209" s="270"/>
      <c r="I1209" s="124">
        <v>0</v>
      </c>
      <c r="J1209" s="270"/>
      <c r="K1209" s="155">
        <f t="shared" si="125"/>
        <v>0</v>
      </c>
      <c r="L1209" s="270"/>
      <c r="M1209" s="270"/>
      <c r="N1209" s="270"/>
      <c r="O1209" s="270"/>
      <c r="P1209" s="153">
        <f t="shared" si="123"/>
        <v>0</v>
      </c>
      <c r="Q1209" s="154">
        <f t="shared" si="126"/>
        <v>0</v>
      </c>
      <c r="R1209" s="152">
        <v>6.5</v>
      </c>
      <c r="S1209" s="45">
        <f t="shared" si="122"/>
        <v>0</v>
      </c>
      <c r="T1209" s="909">
        <f>SUM(S1209:S1212)</f>
        <v>21</v>
      </c>
      <c r="U1209" s="49">
        <f t="shared" si="124"/>
        <v>0</v>
      </c>
      <c r="V1209" s="912">
        <f>SUM(U1209:U1212)</f>
        <v>0</v>
      </c>
      <c r="W1209" s="151">
        <f t="shared" si="127"/>
        <v>0</v>
      </c>
      <c r="X1209" s="908">
        <f>SUM(W1209:W1212)</f>
        <v>21</v>
      </c>
    </row>
    <row r="1210" spans="1:24" x14ac:dyDescent="0.25">
      <c r="A1210" s="871"/>
      <c r="B1210" s="872"/>
      <c r="C1210" s="100" t="s">
        <v>455</v>
      </c>
      <c r="D1210" s="100"/>
      <c r="E1210" s="100"/>
      <c r="F1210" s="270" t="s">
        <v>37</v>
      </c>
      <c r="G1210" s="270"/>
      <c r="H1210" s="270"/>
      <c r="I1210" s="124">
        <v>10</v>
      </c>
      <c r="J1210" s="270"/>
      <c r="K1210" s="155">
        <f t="shared" si="125"/>
        <v>10</v>
      </c>
      <c r="L1210" s="270"/>
      <c r="M1210" s="270"/>
      <c r="N1210" s="270"/>
      <c r="O1210" s="270"/>
      <c r="P1210" s="153">
        <f t="shared" si="123"/>
        <v>0</v>
      </c>
      <c r="Q1210" s="154">
        <f t="shared" si="126"/>
        <v>10</v>
      </c>
      <c r="R1210" s="152">
        <v>2.1</v>
      </c>
      <c r="S1210" s="45">
        <f t="shared" si="122"/>
        <v>21</v>
      </c>
      <c r="T1210" s="910"/>
      <c r="U1210" s="49">
        <f t="shared" si="124"/>
        <v>0</v>
      </c>
      <c r="V1210" s="913"/>
      <c r="W1210" s="151">
        <f t="shared" si="127"/>
        <v>21</v>
      </c>
      <c r="X1210" s="908"/>
    </row>
    <row r="1211" spans="1:24" x14ac:dyDescent="0.25">
      <c r="A1211" s="871"/>
      <c r="B1211" s="872"/>
      <c r="C1211" s="100" t="s">
        <v>558</v>
      </c>
      <c r="D1211" s="100"/>
      <c r="E1211" s="100"/>
      <c r="F1211" s="270" t="s">
        <v>37</v>
      </c>
      <c r="G1211" s="270"/>
      <c r="H1211" s="270"/>
      <c r="I1211" s="105"/>
      <c r="J1211" s="270"/>
      <c r="K1211" s="155">
        <f t="shared" si="125"/>
        <v>0</v>
      </c>
      <c r="L1211" s="270"/>
      <c r="M1211" s="270"/>
      <c r="N1211" s="270"/>
      <c r="O1211" s="270"/>
      <c r="P1211" s="153">
        <f t="shared" si="123"/>
        <v>0</v>
      </c>
      <c r="Q1211" s="154">
        <f t="shared" si="126"/>
        <v>0</v>
      </c>
      <c r="R1211" s="152">
        <v>2.1</v>
      </c>
      <c r="S1211" s="45">
        <f t="shared" si="122"/>
        <v>0</v>
      </c>
      <c r="T1211" s="910"/>
      <c r="U1211" s="49">
        <f t="shared" si="124"/>
        <v>0</v>
      </c>
      <c r="V1211" s="913"/>
      <c r="W1211" s="151">
        <f t="shared" si="127"/>
        <v>0</v>
      </c>
      <c r="X1211" s="908"/>
    </row>
    <row r="1212" spans="1:24" x14ac:dyDescent="0.25">
      <c r="A1212" s="871"/>
      <c r="B1212" s="872"/>
      <c r="C1212" s="100" t="s">
        <v>559</v>
      </c>
      <c r="D1212" s="100"/>
      <c r="E1212" s="100"/>
      <c r="F1212" s="270" t="s">
        <v>37</v>
      </c>
      <c r="G1212" s="270"/>
      <c r="H1212" s="270"/>
      <c r="I1212" s="270"/>
      <c r="J1212" s="270"/>
      <c r="K1212" s="155">
        <f t="shared" si="125"/>
        <v>0</v>
      </c>
      <c r="L1212" s="270"/>
      <c r="M1212" s="270"/>
      <c r="N1212" s="270"/>
      <c r="O1212" s="270"/>
      <c r="P1212" s="153">
        <f t="shared" si="123"/>
        <v>0</v>
      </c>
      <c r="Q1212" s="154">
        <f t="shared" si="126"/>
        <v>0</v>
      </c>
      <c r="R1212" s="152">
        <v>2.1</v>
      </c>
      <c r="S1212" s="45">
        <f t="shared" si="122"/>
        <v>0</v>
      </c>
      <c r="T1212" s="911"/>
      <c r="U1212" s="49">
        <f t="shared" si="124"/>
        <v>0</v>
      </c>
      <c r="V1212" s="914"/>
      <c r="W1212" s="151">
        <f t="shared" si="127"/>
        <v>0</v>
      </c>
      <c r="X1212" s="908"/>
    </row>
    <row r="1213" spans="1:24" x14ac:dyDescent="0.25">
      <c r="A1213" s="871">
        <v>78</v>
      </c>
      <c r="B1213" s="867" t="s">
        <v>884</v>
      </c>
      <c r="C1213" s="100" t="s">
        <v>463</v>
      </c>
      <c r="D1213" s="100"/>
      <c r="E1213" s="100"/>
      <c r="F1213" s="270" t="s">
        <v>37</v>
      </c>
      <c r="G1213" s="270"/>
      <c r="H1213" s="270"/>
      <c r="I1213" s="270">
        <v>24</v>
      </c>
      <c r="J1213" s="270"/>
      <c r="K1213" s="155">
        <f t="shared" si="125"/>
        <v>24</v>
      </c>
      <c r="L1213" s="270"/>
      <c r="M1213" s="270"/>
      <c r="N1213" s="270"/>
      <c r="O1213" s="270"/>
      <c r="P1213" s="153">
        <f t="shared" si="123"/>
        <v>0</v>
      </c>
      <c r="Q1213" s="154">
        <f t="shared" si="126"/>
        <v>24</v>
      </c>
      <c r="R1213" s="152">
        <v>36</v>
      </c>
      <c r="S1213" s="45">
        <f t="shared" si="122"/>
        <v>864</v>
      </c>
      <c r="T1213" s="909">
        <f>SUM(S1213:S1214)</f>
        <v>1728</v>
      </c>
      <c r="U1213" s="49">
        <f t="shared" si="124"/>
        <v>0</v>
      </c>
      <c r="V1213" s="912">
        <f>SUM(U1213:U1214)</f>
        <v>0</v>
      </c>
      <c r="W1213" s="151">
        <f t="shared" si="127"/>
        <v>864</v>
      </c>
      <c r="X1213" s="908">
        <f>SUM(W1213:W1214)</f>
        <v>1728</v>
      </c>
    </row>
    <row r="1214" spans="1:24" x14ac:dyDescent="0.25">
      <c r="A1214" s="871"/>
      <c r="B1214" s="867"/>
      <c r="C1214" s="100" t="s">
        <v>463</v>
      </c>
      <c r="D1214" s="100"/>
      <c r="E1214" s="100"/>
      <c r="F1214" s="270" t="s">
        <v>37</v>
      </c>
      <c r="G1214" s="270"/>
      <c r="H1214" s="270"/>
      <c r="I1214" s="270">
        <v>24</v>
      </c>
      <c r="J1214" s="270"/>
      <c r="K1214" s="155">
        <f t="shared" si="125"/>
        <v>24</v>
      </c>
      <c r="L1214" s="270"/>
      <c r="M1214" s="270"/>
      <c r="N1214" s="270"/>
      <c r="O1214" s="270"/>
      <c r="P1214" s="153">
        <f t="shared" si="123"/>
        <v>0</v>
      </c>
      <c r="Q1214" s="154">
        <f t="shared" si="126"/>
        <v>24</v>
      </c>
      <c r="R1214" s="152">
        <v>36</v>
      </c>
      <c r="S1214" s="45">
        <f t="shared" si="122"/>
        <v>864</v>
      </c>
      <c r="T1214" s="911"/>
      <c r="U1214" s="49">
        <f t="shared" si="124"/>
        <v>0</v>
      </c>
      <c r="V1214" s="914"/>
      <c r="W1214" s="151">
        <f t="shared" si="127"/>
        <v>864</v>
      </c>
      <c r="X1214" s="908"/>
    </row>
    <row r="1215" spans="1:24" ht="15.75" x14ac:dyDescent="0.25">
      <c r="A1215" s="871">
        <v>79</v>
      </c>
      <c r="B1215" s="871" t="s">
        <v>1644</v>
      </c>
      <c r="C1215" s="97" t="s">
        <v>166</v>
      </c>
      <c r="D1215" s="97"/>
      <c r="E1215" s="97"/>
      <c r="F1215" s="270" t="s">
        <v>37</v>
      </c>
      <c r="G1215" s="270"/>
      <c r="H1215" s="135">
        <v>35</v>
      </c>
      <c r="I1215" s="270"/>
      <c r="J1215" s="270"/>
      <c r="K1215" s="155">
        <f t="shared" si="125"/>
        <v>35</v>
      </c>
      <c r="L1215" s="270"/>
      <c r="M1215" s="270">
        <v>140</v>
      </c>
      <c r="N1215" s="270"/>
      <c r="O1215" s="270"/>
      <c r="P1215" s="153">
        <f t="shared" si="123"/>
        <v>140</v>
      </c>
      <c r="Q1215" s="154">
        <f t="shared" si="126"/>
        <v>175</v>
      </c>
      <c r="R1215" s="152">
        <v>18.2</v>
      </c>
      <c r="S1215" s="45">
        <f t="shared" si="122"/>
        <v>637</v>
      </c>
      <c r="T1215" s="909">
        <f>SUM(S1215:S1224)</f>
        <v>4356.9399999999996</v>
      </c>
      <c r="U1215" s="49">
        <f t="shared" si="124"/>
        <v>2548</v>
      </c>
      <c r="V1215" s="912">
        <f>SUM(U1215:U1224)</f>
        <v>16074.640000000001</v>
      </c>
      <c r="W1215" s="151">
        <f t="shared" si="127"/>
        <v>3185</v>
      </c>
      <c r="X1215" s="908">
        <f>SUM(W1215:W1224)</f>
        <v>20431.580000000002</v>
      </c>
    </row>
    <row r="1216" spans="1:24" ht="30" x14ac:dyDescent="0.25">
      <c r="A1216" s="871"/>
      <c r="B1216" s="871"/>
      <c r="C1216" s="97" t="s">
        <v>208</v>
      </c>
      <c r="D1216" s="97"/>
      <c r="E1216" s="97"/>
      <c r="F1216" s="270" t="s">
        <v>37</v>
      </c>
      <c r="G1216" s="270"/>
      <c r="H1216" s="135">
        <v>10</v>
      </c>
      <c r="I1216" s="270"/>
      <c r="J1216" s="270"/>
      <c r="K1216" s="155">
        <f t="shared" si="125"/>
        <v>10</v>
      </c>
      <c r="L1216" s="270"/>
      <c r="M1216" s="270">
        <v>50</v>
      </c>
      <c r="N1216" s="270"/>
      <c r="O1216" s="270"/>
      <c r="P1216" s="153">
        <f t="shared" si="123"/>
        <v>50</v>
      </c>
      <c r="Q1216" s="154">
        <f t="shared" si="126"/>
        <v>60</v>
      </c>
      <c r="R1216" s="270">
        <v>180</v>
      </c>
      <c r="S1216" s="45">
        <f t="shared" si="122"/>
        <v>1800</v>
      </c>
      <c r="T1216" s="910"/>
      <c r="U1216" s="49">
        <f t="shared" si="124"/>
        <v>9000</v>
      </c>
      <c r="V1216" s="913"/>
      <c r="W1216" s="151">
        <f t="shared" si="127"/>
        <v>10800</v>
      </c>
      <c r="X1216" s="908"/>
    </row>
    <row r="1217" spans="1:24" ht="15.75" x14ac:dyDescent="0.25">
      <c r="A1217" s="871"/>
      <c r="B1217" s="871"/>
      <c r="C1217" s="97" t="s">
        <v>209</v>
      </c>
      <c r="D1217" s="97"/>
      <c r="E1217" s="97"/>
      <c r="F1217" s="270" t="s">
        <v>37</v>
      </c>
      <c r="G1217" s="270"/>
      <c r="H1217" s="135">
        <v>20</v>
      </c>
      <c r="I1217" s="270"/>
      <c r="J1217" s="270"/>
      <c r="K1217" s="155">
        <f t="shared" si="125"/>
        <v>20</v>
      </c>
      <c r="L1217" s="270"/>
      <c r="M1217" s="270">
        <v>70</v>
      </c>
      <c r="N1217" s="270"/>
      <c r="O1217" s="270"/>
      <c r="P1217" s="153">
        <f t="shared" si="123"/>
        <v>70</v>
      </c>
      <c r="Q1217" s="154">
        <f t="shared" si="126"/>
        <v>90</v>
      </c>
      <c r="R1217" s="270">
        <v>15</v>
      </c>
      <c r="S1217" s="45">
        <f t="shared" si="122"/>
        <v>300</v>
      </c>
      <c r="T1217" s="910"/>
      <c r="U1217" s="49">
        <f t="shared" si="124"/>
        <v>1050</v>
      </c>
      <c r="V1217" s="913"/>
      <c r="W1217" s="151">
        <f t="shared" si="127"/>
        <v>1350</v>
      </c>
      <c r="X1217" s="908"/>
    </row>
    <row r="1218" spans="1:24" ht="15.75" x14ac:dyDescent="0.25">
      <c r="A1218" s="871"/>
      <c r="B1218" s="871"/>
      <c r="C1218" s="97" t="s">
        <v>212</v>
      </c>
      <c r="D1218" s="97"/>
      <c r="E1218" s="97"/>
      <c r="F1218" s="270" t="s">
        <v>37</v>
      </c>
      <c r="G1218" s="270"/>
      <c r="H1218" s="134">
        <v>15</v>
      </c>
      <c r="I1218" s="270"/>
      <c r="J1218" s="270"/>
      <c r="K1218" s="155">
        <f t="shared" si="125"/>
        <v>15</v>
      </c>
      <c r="L1218" s="270"/>
      <c r="M1218" s="270">
        <v>60</v>
      </c>
      <c r="N1218" s="270"/>
      <c r="O1218" s="270"/>
      <c r="P1218" s="153">
        <f t="shared" si="123"/>
        <v>60</v>
      </c>
      <c r="Q1218" s="154">
        <f t="shared" si="126"/>
        <v>75</v>
      </c>
      <c r="R1218" s="270">
        <v>15</v>
      </c>
      <c r="S1218" s="45">
        <f t="shared" si="122"/>
        <v>225</v>
      </c>
      <c r="T1218" s="910"/>
      <c r="U1218" s="49">
        <f t="shared" si="124"/>
        <v>900</v>
      </c>
      <c r="V1218" s="913"/>
      <c r="W1218" s="151">
        <f t="shared" si="127"/>
        <v>1125</v>
      </c>
      <c r="X1218" s="908"/>
    </row>
    <row r="1219" spans="1:24" ht="15.75" x14ac:dyDescent="0.25">
      <c r="A1219" s="871"/>
      <c r="B1219" s="871"/>
      <c r="C1219" s="97" t="s">
        <v>210</v>
      </c>
      <c r="D1219" s="97"/>
      <c r="E1219" s="97"/>
      <c r="F1219" s="270" t="s">
        <v>37</v>
      </c>
      <c r="G1219" s="270"/>
      <c r="H1219" s="134">
        <v>15</v>
      </c>
      <c r="I1219" s="270"/>
      <c r="J1219" s="270"/>
      <c r="K1219" s="155">
        <f t="shared" si="125"/>
        <v>15</v>
      </c>
      <c r="L1219" s="270"/>
      <c r="M1219" s="270">
        <v>60</v>
      </c>
      <c r="N1219" s="270"/>
      <c r="O1219" s="270"/>
      <c r="P1219" s="153">
        <f t="shared" si="123"/>
        <v>60</v>
      </c>
      <c r="Q1219" s="154">
        <f t="shared" si="126"/>
        <v>75</v>
      </c>
      <c r="R1219" s="152">
        <v>15</v>
      </c>
      <c r="S1219" s="45">
        <f t="shared" si="122"/>
        <v>225</v>
      </c>
      <c r="T1219" s="910"/>
      <c r="U1219" s="49">
        <f t="shared" si="124"/>
        <v>900</v>
      </c>
      <c r="V1219" s="913"/>
      <c r="W1219" s="151">
        <f t="shared" si="127"/>
        <v>1125</v>
      </c>
      <c r="X1219" s="908"/>
    </row>
    <row r="1220" spans="1:24" ht="15.75" x14ac:dyDescent="0.25">
      <c r="A1220" s="871"/>
      <c r="B1220" s="871"/>
      <c r="C1220" s="97" t="s">
        <v>211</v>
      </c>
      <c r="D1220" s="97"/>
      <c r="E1220" s="97"/>
      <c r="F1220" s="270" t="s">
        <v>37</v>
      </c>
      <c r="G1220" s="270">
        <v>10</v>
      </c>
      <c r="H1220" s="135">
        <v>15</v>
      </c>
      <c r="I1220" s="270"/>
      <c r="J1220" s="270"/>
      <c r="K1220" s="155">
        <f t="shared" si="125"/>
        <v>25</v>
      </c>
      <c r="L1220" s="270"/>
      <c r="M1220" s="270">
        <v>60</v>
      </c>
      <c r="N1220" s="270"/>
      <c r="O1220" s="270"/>
      <c r="P1220" s="153">
        <f t="shared" si="123"/>
        <v>60</v>
      </c>
      <c r="Q1220" s="154">
        <f t="shared" si="126"/>
        <v>85</v>
      </c>
      <c r="R1220" s="270">
        <v>4.62</v>
      </c>
      <c r="S1220" s="45">
        <f t="shared" si="122"/>
        <v>115.5</v>
      </c>
      <c r="T1220" s="910"/>
      <c r="U1220" s="49">
        <f t="shared" si="124"/>
        <v>277.2</v>
      </c>
      <c r="V1220" s="913"/>
      <c r="W1220" s="151">
        <f t="shared" si="127"/>
        <v>392.7</v>
      </c>
      <c r="X1220" s="908"/>
    </row>
    <row r="1221" spans="1:24" x14ac:dyDescent="0.25">
      <c r="A1221" s="871"/>
      <c r="B1221" s="871"/>
      <c r="C1221" s="100" t="s">
        <v>488</v>
      </c>
      <c r="D1221" s="100"/>
      <c r="E1221" s="100"/>
      <c r="F1221" s="270" t="s">
        <v>37</v>
      </c>
      <c r="G1221" s="270"/>
      <c r="H1221" s="131"/>
      <c r="I1221" s="270">
        <v>15</v>
      </c>
      <c r="J1221" s="270"/>
      <c r="K1221" s="155">
        <f t="shared" si="125"/>
        <v>15</v>
      </c>
      <c r="L1221" s="270"/>
      <c r="M1221" s="270"/>
      <c r="N1221" s="270"/>
      <c r="O1221" s="270"/>
      <c r="P1221" s="153">
        <f t="shared" si="123"/>
        <v>0</v>
      </c>
      <c r="Q1221" s="154">
        <f t="shared" si="126"/>
        <v>15</v>
      </c>
      <c r="R1221" s="152">
        <v>17</v>
      </c>
      <c r="S1221" s="45">
        <f t="shared" si="122"/>
        <v>255</v>
      </c>
      <c r="T1221" s="910"/>
      <c r="U1221" s="49">
        <f t="shared" si="124"/>
        <v>0</v>
      </c>
      <c r="V1221" s="913"/>
      <c r="W1221" s="151">
        <f t="shared" si="127"/>
        <v>255</v>
      </c>
      <c r="X1221" s="908"/>
    </row>
    <row r="1222" spans="1:24" x14ac:dyDescent="0.25">
      <c r="A1222" s="871"/>
      <c r="B1222" s="871"/>
      <c r="C1222" s="100" t="s">
        <v>459</v>
      </c>
      <c r="D1222" s="100"/>
      <c r="E1222" s="100"/>
      <c r="F1222" s="270" t="s">
        <v>37</v>
      </c>
      <c r="G1222" s="270">
        <v>2</v>
      </c>
      <c r="H1222" s="131"/>
      <c r="I1222" s="270">
        <v>10</v>
      </c>
      <c r="J1222" s="270"/>
      <c r="K1222" s="155">
        <f t="shared" si="125"/>
        <v>12</v>
      </c>
      <c r="L1222" s="270"/>
      <c r="M1222" s="270"/>
      <c r="N1222" s="270"/>
      <c r="O1222" s="270"/>
      <c r="P1222" s="153">
        <f t="shared" si="123"/>
        <v>0</v>
      </c>
      <c r="Q1222" s="154">
        <f t="shared" si="126"/>
        <v>12</v>
      </c>
      <c r="R1222" s="152">
        <v>25</v>
      </c>
      <c r="S1222" s="45">
        <f t="shared" si="122"/>
        <v>300</v>
      </c>
      <c r="T1222" s="910"/>
      <c r="U1222" s="49">
        <f t="shared" si="124"/>
        <v>0</v>
      </c>
      <c r="V1222" s="913"/>
      <c r="W1222" s="151">
        <f t="shared" si="127"/>
        <v>300</v>
      </c>
      <c r="X1222" s="908"/>
    </row>
    <row r="1223" spans="1:24" x14ac:dyDescent="0.25">
      <c r="A1223" s="871"/>
      <c r="B1223" s="871"/>
      <c r="C1223" s="100" t="s">
        <v>456</v>
      </c>
      <c r="D1223" s="100"/>
      <c r="E1223" s="100"/>
      <c r="F1223" s="270" t="s">
        <v>37</v>
      </c>
      <c r="G1223" s="270"/>
      <c r="H1223" s="131"/>
      <c r="I1223" s="270">
        <v>6</v>
      </c>
      <c r="J1223" s="270"/>
      <c r="K1223" s="155">
        <f t="shared" si="125"/>
        <v>6</v>
      </c>
      <c r="L1223" s="270"/>
      <c r="M1223" s="270"/>
      <c r="N1223" s="270">
        <v>6</v>
      </c>
      <c r="O1223" s="270"/>
      <c r="P1223" s="153">
        <f t="shared" si="123"/>
        <v>6</v>
      </c>
      <c r="Q1223" s="154">
        <f t="shared" si="126"/>
        <v>12</v>
      </c>
      <c r="R1223" s="152">
        <v>83.24</v>
      </c>
      <c r="S1223" s="45">
        <f t="shared" si="122"/>
        <v>499.43999999999994</v>
      </c>
      <c r="T1223" s="910"/>
      <c r="U1223" s="49">
        <f t="shared" si="124"/>
        <v>499.43999999999994</v>
      </c>
      <c r="V1223" s="913"/>
      <c r="W1223" s="151">
        <f t="shared" si="127"/>
        <v>998.87999999999988</v>
      </c>
      <c r="X1223" s="908"/>
    </row>
    <row r="1224" spans="1:24" x14ac:dyDescent="0.25">
      <c r="A1224" s="871"/>
      <c r="B1224" s="871"/>
      <c r="C1224" s="97" t="s">
        <v>241</v>
      </c>
      <c r="D1224" s="97"/>
      <c r="E1224" s="97"/>
      <c r="F1224" s="270" t="s">
        <v>37</v>
      </c>
      <c r="G1224" s="270"/>
      <c r="H1224" s="131"/>
      <c r="I1224" s="270"/>
      <c r="J1224" s="270"/>
      <c r="K1224" s="155">
        <f t="shared" si="125"/>
        <v>0</v>
      </c>
      <c r="L1224" s="270"/>
      <c r="M1224" s="270"/>
      <c r="N1224" s="270">
        <v>12</v>
      </c>
      <c r="O1224" s="270"/>
      <c r="P1224" s="153">
        <f t="shared" si="123"/>
        <v>12</v>
      </c>
      <c r="Q1224" s="154">
        <f t="shared" si="126"/>
        <v>12</v>
      </c>
      <c r="R1224" s="152">
        <v>75</v>
      </c>
      <c r="S1224" s="45">
        <f t="shared" si="122"/>
        <v>0</v>
      </c>
      <c r="T1224" s="911"/>
      <c r="U1224" s="49">
        <f t="shared" si="124"/>
        <v>900</v>
      </c>
      <c r="V1224" s="914"/>
      <c r="W1224" s="151">
        <f t="shared" si="127"/>
        <v>900</v>
      </c>
      <c r="X1224" s="908"/>
    </row>
    <row r="1225" spans="1:24" x14ac:dyDescent="0.25">
      <c r="A1225" s="871">
        <v>80</v>
      </c>
      <c r="B1225" s="871" t="s">
        <v>1645</v>
      </c>
      <c r="C1225" s="100" t="s">
        <v>584</v>
      </c>
      <c r="D1225" s="100"/>
      <c r="E1225" s="100"/>
      <c r="F1225" s="270" t="s">
        <v>37</v>
      </c>
      <c r="G1225" s="96">
        <v>150</v>
      </c>
      <c r="H1225" s="270"/>
      <c r="I1225" s="270"/>
      <c r="J1225" s="270"/>
      <c r="K1225" s="155">
        <f t="shared" si="125"/>
        <v>150</v>
      </c>
      <c r="L1225" s="270"/>
      <c r="M1225" s="270"/>
      <c r="N1225" s="270"/>
      <c r="O1225" s="270"/>
      <c r="P1225" s="153">
        <f t="shared" si="123"/>
        <v>0</v>
      </c>
      <c r="Q1225" s="154">
        <f t="shared" si="126"/>
        <v>150</v>
      </c>
      <c r="R1225" s="270">
        <v>0.3</v>
      </c>
      <c r="S1225" s="45">
        <f t="shared" si="122"/>
        <v>45</v>
      </c>
      <c r="T1225" s="909">
        <f>SUM(S1225:S1235)</f>
        <v>791.06000000000006</v>
      </c>
      <c r="U1225" s="49">
        <f t="shared" si="124"/>
        <v>0</v>
      </c>
      <c r="V1225" s="912">
        <f>SUM(U1225:U1235)</f>
        <v>822.75</v>
      </c>
      <c r="W1225" s="151">
        <f t="shared" si="127"/>
        <v>45</v>
      </c>
      <c r="X1225" s="908">
        <f>SUM(W1225:W1235)</f>
        <v>1613.8100000000002</v>
      </c>
    </row>
    <row r="1226" spans="1:24" x14ac:dyDescent="0.25">
      <c r="A1226" s="871"/>
      <c r="B1226" s="871"/>
      <c r="C1226" s="100" t="s">
        <v>585</v>
      </c>
      <c r="D1226" s="100"/>
      <c r="E1226" s="100"/>
      <c r="F1226" s="270" t="s">
        <v>37</v>
      </c>
      <c r="G1226" s="96">
        <v>150</v>
      </c>
      <c r="H1226" s="270"/>
      <c r="I1226" s="270"/>
      <c r="J1226" s="270"/>
      <c r="K1226" s="155">
        <f t="shared" si="125"/>
        <v>150</v>
      </c>
      <c r="L1226" s="270"/>
      <c r="M1226" s="270"/>
      <c r="N1226" s="270"/>
      <c r="O1226" s="270"/>
      <c r="P1226" s="153">
        <f t="shared" si="123"/>
        <v>0</v>
      </c>
      <c r="Q1226" s="154">
        <f t="shared" si="126"/>
        <v>150</v>
      </c>
      <c r="R1226" s="270">
        <v>0.28999999999999998</v>
      </c>
      <c r="S1226" s="45">
        <f t="shared" si="122"/>
        <v>43.5</v>
      </c>
      <c r="T1226" s="910"/>
      <c r="U1226" s="49">
        <f t="shared" si="124"/>
        <v>0</v>
      </c>
      <c r="V1226" s="913"/>
      <c r="W1226" s="151">
        <f t="shared" si="127"/>
        <v>43.5</v>
      </c>
      <c r="X1226" s="908"/>
    </row>
    <row r="1227" spans="1:24" x14ac:dyDescent="0.25">
      <c r="A1227" s="871"/>
      <c r="B1227" s="871"/>
      <c r="C1227" s="100" t="s">
        <v>586</v>
      </c>
      <c r="D1227" s="100"/>
      <c r="E1227" s="100"/>
      <c r="F1227" s="270" t="s">
        <v>37</v>
      </c>
      <c r="G1227" s="96">
        <v>150</v>
      </c>
      <c r="H1227" s="270"/>
      <c r="I1227" s="270"/>
      <c r="J1227" s="270"/>
      <c r="K1227" s="155">
        <f t="shared" si="125"/>
        <v>150</v>
      </c>
      <c r="L1227" s="270"/>
      <c r="M1227" s="270"/>
      <c r="N1227" s="270"/>
      <c r="O1227" s="270"/>
      <c r="P1227" s="153">
        <f t="shared" ref="P1227:P1291" si="128">SUM(L1227:O1227)</f>
        <v>0</v>
      </c>
      <c r="Q1227" s="154">
        <f t="shared" si="126"/>
        <v>150</v>
      </c>
      <c r="R1227" s="270">
        <v>0.31</v>
      </c>
      <c r="S1227" s="45">
        <f t="shared" si="122"/>
        <v>46.5</v>
      </c>
      <c r="T1227" s="910"/>
      <c r="U1227" s="49">
        <f t="shared" si="124"/>
        <v>0</v>
      </c>
      <c r="V1227" s="913"/>
      <c r="W1227" s="151">
        <f t="shared" si="127"/>
        <v>46.5</v>
      </c>
      <c r="X1227" s="908"/>
    </row>
    <row r="1228" spans="1:24" x14ac:dyDescent="0.25">
      <c r="A1228" s="871"/>
      <c r="B1228" s="871"/>
      <c r="C1228" s="100" t="s">
        <v>587</v>
      </c>
      <c r="D1228" s="100"/>
      <c r="E1228" s="100"/>
      <c r="F1228" s="270" t="s">
        <v>37</v>
      </c>
      <c r="G1228" s="96">
        <v>150</v>
      </c>
      <c r="H1228" s="270"/>
      <c r="I1228" s="270"/>
      <c r="J1228" s="270"/>
      <c r="K1228" s="155">
        <f t="shared" si="125"/>
        <v>150</v>
      </c>
      <c r="L1228" s="270"/>
      <c r="M1228" s="270"/>
      <c r="N1228" s="270"/>
      <c r="O1228" s="270"/>
      <c r="P1228" s="153">
        <f t="shared" si="128"/>
        <v>0</v>
      </c>
      <c r="Q1228" s="154">
        <f t="shared" si="126"/>
        <v>150</v>
      </c>
      <c r="R1228" s="270">
        <v>0.3</v>
      </c>
      <c r="S1228" s="45">
        <f t="shared" si="122"/>
        <v>45</v>
      </c>
      <c r="T1228" s="910"/>
      <c r="U1228" s="49">
        <f t="shared" si="124"/>
        <v>0</v>
      </c>
      <c r="V1228" s="913"/>
      <c r="W1228" s="151">
        <f t="shared" si="127"/>
        <v>45</v>
      </c>
      <c r="X1228" s="908"/>
    </row>
    <row r="1229" spans="1:24" x14ac:dyDescent="0.25">
      <c r="A1229" s="871"/>
      <c r="B1229" s="871"/>
      <c r="C1229" s="100" t="s">
        <v>588</v>
      </c>
      <c r="D1229" s="100"/>
      <c r="E1229" s="100"/>
      <c r="F1229" s="270" t="s">
        <v>37</v>
      </c>
      <c r="G1229" s="96">
        <v>150</v>
      </c>
      <c r="H1229" s="270"/>
      <c r="I1229" s="270"/>
      <c r="J1229" s="270"/>
      <c r="K1229" s="155">
        <f t="shared" si="125"/>
        <v>150</v>
      </c>
      <c r="L1229" s="270"/>
      <c r="M1229" s="270"/>
      <c r="N1229" s="270"/>
      <c r="O1229" s="270"/>
      <c r="P1229" s="153">
        <f t="shared" si="128"/>
        <v>0</v>
      </c>
      <c r="Q1229" s="154">
        <f t="shared" si="126"/>
        <v>150</v>
      </c>
      <c r="R1229" s="270">
        <v>0.32</v>
      </c>
      <c r="S1229" s="45">
        <f t="shared" si="122"/>
        <v>48</v>
      </c>
      <c r="T1229" s="910"/>
      <c r="U1229" s="49">
        <f t="shared" si="124"/>
        <v>0</v>
      </c>
      <c r="V1229" s="913"/>
      <c r="W1229" s="151">
        <f t="shared" si="127"/>
        <v>48</v>
      </c>
      <c r="X1229" s="908"/>
    </row>
    <row r="1230" spans="1:24" x14ac:dyDescent="0.25">
      <c r="A1230" s="871"/>
      <c r="B1230" s="871"/>
      <c r="C1230" s="100" t="s">
        <v>589</v>
      </c>
      <c r="D1230" s="100"/>
      <c r="E1230" s="100"/>
      <c r="F1230" s="270" t="s">
        <v>37</v>
      </c>
      <c r="G1230" s="96">
        <v>150</v>
      </c>
      <c r="H1230" s="270"/>
      <c r="I1230" s="270"/>
      <c r="J1230" s="270"/>
      <c r="K1230" s="155">
        <f t="shared" si="125"/>
        <v>150</v>
      </c>
      <c r="L1230" s="270"/>
      <c r="M1230" s="270"/>
      <c r="N1230" s="270"/>
      <c r="O1230" s="270"/>
      <c r="P1230" s="153">
        <f t="shared" si="128"/>
        <v>0</v>
      </c>
      <c r="Q1230" s="154">
        <f t="shared" si="126"/>
        <v>150</v>
      </c>
      <c r="R1230" s="270">
        <v>0.33</v>
      </c>
      <c r="S1230" s="45">
        <f t="shared" si="122"/>
        <v>49.5</v>
      </c>
      <c r="T1230" s="910"/>
      <c r="U1230" s="49">
        <f t="shared" si="124"/>
        <v>0</v>
      </c>
      <c r="V1230" s="913"/>
      <c r="W1230" s="151">
        <f t="shared" si="127"/>
        <v>49.5</v>
      </c>
      <c r="X1230" s="908"/>
    </row>
    <row r="1231" spans="1:24" x14ac:dyDescent="0.25">
      <c r="A1231" s="871"/>
      <c r="B1231" s="871"/>
      <c r="C1231" s="100" t="s">
        <v>590</v>
      </c>
      <c r="D1231" s="100"/>
      <c r="E1231" s="100"/>
      <c r="F1231" s="270" t="s">
        <v>37</v>
      </c>
      <c r="G1231" s="96">
        <v>150</v>
      </c>
      <c r="H1231" s="270"/>
      <c r="I1231" s="270"/>
      <c r="J1231" s="270"/>
      <c r="K1231" s="155">
        <f t="shared" si="125"/>
        <v>150</v>
      </c>
      <c r="L1231" s="270"/>
      <c r="M1231" s="270"/>
      <c r="N1231" s="270"/>
      <c r="O1231" s="270"/>
      <c r="P1231" s="153">
        <f t="shared" si="128"/>
        <v>0</v>
      </c>
      <c r="Q1231" s="154">
        <f t="shared" si="126"/>
        <v>150</v>
      </c>
      <c r="R1231" s="270">
        <v>0.35</v>
      </c>
      <c r="S1231" s="45">
        <f t="shared" si="122"/>
        <v>52.5</v>
      </c>
      <c r="T1231" s="910"/>
      <c r="U1231" s="49">
        <f t="shared" si="124"/>
        <v>0</v>
      </c>
      <c r="V1231" s="913"/>
      <c r="W1231" s="151">
        <f t="shared" si="127"/>
        <v>52.5</v>
      </c>
      <c r="X1231" s="908"/>
    </row>
    <row r="1232" spans="1:24" x14ac:dyDescent="0.25">
      <c r="A1232" s="871"/>
      <c r="B1232" s="871"/>
      <c r="C1232" s="100" t="s">
        <v>591</v>
      </c>
      <c r="D1232" s="100"/>
      <c r="E1232" s="100"/>
      <c r="F1232" s="270" t="s">
        <v>37</v>
      </c>
      <c r="G1232" s="96">
        <v>20</v>
      </c>
      <c r="H1232" s="270"/>
      <c r="I1232" s="270"/>
      <c r="J1232" s="270"/>
      <c r="K1232" s="155">
        <f t="shared" si="125"/>
        <v>20</v>
      </c>
      <c r="L1232" s="270"/>
      <c r="M1232" s="270"/>
      <c r="N1232" s="270"/>
      <c r="O1232" s="270"/>
      <c r="P1232" s="153">
        <f t="shared" si="128"/>
        <v>0</v>
      </c>
      <c r="Q1232" s="154">
        <f t="shared" si="126"/>
        <v>20</v>
      </c>
      <c r="R1232" s="270">
        <v>0.59</v>
      </c>
      <c r="S1232" s="45">
        <f t="shared" si="122"/>
        <v>11.799999999999999</v>
      </c>
      <c r="T1232" s="910"/>
      <c r="U1232" s="49">
        <f t="shared" si="124"/>
        <v>0</v>
      </c>
      <c r="V1232" s="913"/>
      <c r="W1232" s="151">
        <f t="shared" si="127"/>
        <v>11.799999999999999</v>
      </c>
      <c r="X1232" s="908"/>
    </row>
    <row r="1233" spans="1:24" x14ac:dyDescent="0.25">
      <c r="A1233" s="871"/>
      <c r="B1233" s="871"/>
      <c r="C1233" s="100" t="s">
        <v>592</v>
      </c>
      <c r="D1233" s="100"/>
      <c r="E1233" s="100"/>
      <c r="F1233" s="270" t="s">
        <v>37</v>
      </c>
      <c r="G1233" s="96">
        <v>20</v>
      </c>
      <c r="H1233" s="270"/>
      <c r="I1233" s="270"/>
      <c r="J1233" s="270"/>
      <c r="K1233" s="155">
        <f t="shared" si="125"/>
        <v>20</v>
      </c>
      <c r="L1233" s="270"/>
      <c r="M1233" s="270"/>
      <c r="N1233" s="270"/>
      <c r="O1233" s="270"/>
      <c r="P1233" s="153">
        <f t="shared" si="128"/>
        <v>0</v>
      </c>
      <c r="Q1233" s="154">
        <f t="shared" si="126"/>
        <v>20</v>
      </c>
      <c r="R1233" s="270">
        <v>0.8</v>
      </c>
      <c r="S1233" s="45">
        <f t="shared" si="122"/>
        <v>16</v>
      </c>
      <c r="T1233" s="910"/>
      <c r="U1233" s="49">
        <f t="shared" si="124"/>
        <v>0</v>
      </c>
      <c r="V1233" s="913"/>
      <c r="W1233" s="151">
        <f t="shared" si="127"/>
        <v>16</v>
      </c>
      <c r="X1233" s="908"/>
    </row>
    <row r="1234" spans="1:24" x14ac:dyDescent="0.25">
      <c r="A1234" s="871"/>
      <c r="B1234" s="871"/>
      <c r="C1234" s="100" t="s">
        <v>1757</v>
      </c>
      <c r="D1234" s="100"/>
      <c r="E1234" s="100"/>
      <c r="F1234" s="270" t="s">
        <v>37</v>
      </c>
      <c r="G1234" s="96">
        <v>20</v>
      </c>
      <c r="H1234" s="270">
        <v>18</v>
      </c>
      <c r="I1234" s="270"/>
      <c r="J1234" s="270"/>
      <c r="K1234" s="155">
        <f t="shared" si="125"/>
        <v>38</v>
      </c>
      <c r="L1234" s="270"/>
      <c r="M1234" s="270">
        <v>75</v>
      </c>
      <c r="N1234" s="270"/>
      <c r="O1234" s="270"/>
      <c r="P1234" s="153">
        <f t="shared" si="128"/>
        <v>75</v>
      </c>
      <c r="Q1234" s="154">
        <f t="shared" si="126"/>
        <v>113</v>
      </c>
      <c r="R1234" s="270">
        <v>10.97</v>
      </c>
      <c r="S1234" s="45">
        <f t="shared" si="122"/>
        <v>416.86</v>
      </c>
      <c r="T1234" s="910"/>
      <c r="U1234" s="49">
        <f t="shared" si="124"/>
        <v>822.75</v>
      </c>
      <c r="V1234" s="913"/>
      <c r="W1234" s="151">
        <f t="shared" si="127"/>
        <v>1239.6100000000001</v>
      </c>
      <c r="X1234" s="908"/>
    </row>
    <row r="1235" spans="1:24" x14ac:dyDescent="0.25">
      <c r="A1235" s="871"/>
      <c r="B1235" s="871"/>
      <c r="C1235" s="100" t="s">
        <v>593</v>
      </c>
      <c r="D1235" s="100"/>
      <c r="E1235" s="100"/>
      <c r="F1235" s="270" t="s">
        <v>37</v>
      </c>
      <c r="G1235" s="96">
        <v>20</v>
      </c>
      <c r="H1235" s="270"/>
      <c r="I1235" s="270"/>
      <c r="J1235" s="270"/>
      <c r="K1235" s="155">
        <f t="shared" si="125"/>
        <v>20</v>
      </c>
      <c r="L1235" s="270"/>
      <c r="M1235" s="270"/>
      <c r="N1235" s="270"/>
      <c r="O1235" s="270"/>
      <c r="P1235" s="153">
        <f t="shared" si="128"/>
        <v>0</v>
      </c>
      <c r="Q1235" s="154">
        <f t="shared" si="126"/>
        <v>20</v>
      </c>
      <c r="R1235" s="270">
        <v>0.82</v>
      </c>
      <c r="S1235" s="45">
        <f t="shared" si="122"/>
        <v>16.399999999999999</v>
      </c>
      <c r="T1235" s="911"/>
      <c r="U1235" s="49">
        <f t="shared" si="124"/>
        <v>0</v>
      </c>
      <c r="V1235" s="914"/>
      <c r="W1235" s="151">
        <f t="shared" si="127"/>
        <v>16.399999999999999</v>
      </c>
      <c r="X1235" s="908"/>
    </row>
    <row r="1236" spans="1:24" x14ac:dyDescent="0.25">
      <c r="A1236" s="871">
        <v>81</v>
      </c>
      <c r="B1236" s="856" t="s">
        <v>1921</v>
      </c>
      <c r="C1236" s="100" t="s">
        <v>594</v>
      </c>
      <c r="D1236" s="100"/>
      <c r="E1236" s="100"/>
      <c r="F1236" s="270" t="s">
        <v>37</v>
      </c>
      <c r="G1236" s="270">
        <v>3</v>
      </c>
      <c r="H1236" s="270"/>
      <c r="I1236" s="270"/>
      <c r="J1236" s="270"/>
      <c r="K1236" s="155">
        <f t="shared" si="125"/>
        <v>3</v>
      </c>
      <c r="L1236" s="270"/>
      <c r="M1236" s="270"/>
      <c r="N1236" s="270"/>
      <c r="O1236" s="270"/>
      <c r="P1236" s="153">
        <f t="shared" si="128"/>
        <v>0</v>
      </c>
      <c r="Q1236" s="154">
        <f t="shared" si="126"/>
        <v>3</v>
      </c>
      <c r="R1236" s="270">
        <v>55.38</v>
      </c>
      <c r="S1236" s="45">
        <f t="shared" si="122"/>
        <v>166.14000000000001</v>
      </c>
      <c r="T1236" s="909">
        <f>SUM(S1236:S1238)</f>
        <v>1732.28</v>
      </c>
      <c r="U1236" s="49">
        <f t="shared" si="124"/>
        <v>0</v>
      </c>
      <c r="V1236" s="912">
        <f>SUM(U1236:U1238)</f>
        <v>0</v>
      </c>
      <c r="W1236" s="151">
        <f t="shared" si="127"/>
        <v>166.14000000000001</v>
      </c>
      <c r="X1236" s="908">
        <f>SUM(W1236:W1238)</f>
        <v>1732.28</v>
      </c>
    </row>
    <row r="1237" spans="1:24" x14ac:dyDescent="0.25">
      <c r="A1237" s="871"/>
      <c r="B1237" s="857"/>
      <c r="C1237" s="100" t="s">
        <v>595</v>
      </c>
      <c r="D1237" s="100"/>
      <c r="E1237" s="100"/>
      <c r="F1237" s="270" t="s">
        <v>37</v>
      </c>
      <c r="G1237" s="270">
        <v>3</v>
      </c>
      <c r="H1237" s="270"/>
      <c r="I1237" s="270"/>
      <c r="J1237" s="270"/>
      <c r="K1237" s="155">
        <f t="shared" si="125"/>
        <v>3</v>
      </c>
      <c r="L1237" s="270"/>
      <c r="M1237" s="270"/>
      <c r="N1237" s="270"/>
      <c r="O1237" s="270"/>
      <c r="P1237" s="153">
        <f t="shared" si="128"/>
        <v>0</v>
      </c>
      <c r="Q1237" s="154">
        <f t="shared" si="126"/>
        <v>3</v>
      </c>
      <c r="R1237" s="270">
        <v>55.38</v>
      </c>
      <c r="S1237" s="45">
        <f t="shared" si="122"/>
        <v>166.14000000000001</v>
      </c>
      <c r="T1237" s="910"/>
      <c r="U1237" s="49">
        <f t="shared" si="124"/>
        <v>0</v>
      </c>
      <c r="V1237" s="913"/>
      <c r="W1237" s="151">
        <f t="shared" si="127"/>
        <v>166.14000000000001</v>
      </c>
      <c r="X1237" s="908"/>
    </row>
    <row r="1238" spans="1:24" x14ac:dyDescent="0.25">
      <c r="A1238" s="871"/>
      <c r="B1238" s="858"/>
      <c r="C1238" s="100" t="s">
        <v>583</v>
      </c>
      <c r="D1238" s="100"/>
      <c r="E1238" s="100"/>
      <c r="F1238" s="270" t="s">
        <v>37</v>
      </c>
      <c r="G1238" s="270">
        <v>40</v>
      </c>
      <c r="H1238" s="270"/>
      <c r="I1238" s="270"/>
      <c r="J1238" s="270"/>
      <c r="K1238" s="155">
        <f t="shared" si="125"/>
        <v>40</v>
      </c>
      <c r="L1238" s="270"/>
      <c r="M1238" s="270"/>
      <c r="N1238" s="270"/>
      <c r="O1238" s="270"/>
      <c r="P1238" s="153">
        <f t="shared" si="128"/>
        <v>0</v>
      </c>
      <c r="Q1238" s="154">
        <f t="shared" si="126"/>
        <v>40</v>
      </c>
      <c r="R1238" s="270">
        <v>35</v>
      </c>
      <c r="S1238" s="45">
        <f t="shared" si="122"/>
        <v>1400</v>
      </c>
      <c r="T1238" s="911"/>
      <c r="U1238" s="49">
        <f t="shared" si="124"/>
        <v>0</v>
      </c>
      <c r="V1238" s="914"/>
      <c r="W1238" s="151">
        <f t="shared" si="127"/>
        <v>1400</v>
      </c>
      <c r="X1238" s="908"/>
    </row>
    <row r="1239" spans="1:24" ht="45" customHeight="1" x14ac:dyDescent="0.25">
      <c r="A1239" s="871">
        <v>82</v>
      </c>
      <c r="B1239" s="872" t="s">
        <v>885</v>
      </c>
      <c r="C1239" s="100" t="s">
        <v>490</v>
      </c>
      <c r="D1239" s="100"/>
      <c r="E1239" s="100"/>
      <c r="F1239" s="270" t="s">
        <v>37</v>
      </c>
      <c r="G1239" s="270"/>
      <c r="H1239" s="270"/>
      <c r="I1239" s="124">
        <v>100</v>
      </c>
      <c r="J1239" s="270"/>
      <c r="K1239" s="155">
        <f t="shared" si="125"/>
        <v>100</v>
      </c>
      <c r="L1239" s="270"/>
      <c r="M1239" s="270"/>
      <c r="N1239" s="270"/>
      <c r="O1239" s="270"/>
      <c r="P1239" s="153">
        <f t="shared" si="128"/>
        <v>0</v>
      </c>
      <c r="Q1239" s="154">
        <f t="shared" si="126"/>
        <v>100</v>
      </c>
      <c r="R1239" s="270">
        <v>7</v>
      </c>
      <c r="S1239" s="45">
        <f t="shared" si="122"/>
        <v>700</v>
      </c>
      <c r="T1239" s="909">
        <f>SUM(S1239:S1254)</f>
        <v>6790.0099999999993</v>
      </c>
      <c r="U1239" s="49">
        <f t="shared" si="124"/>
        <v>0</v>
      </c>
      <c r="V1239" s="912">
        <f>SUM(U1239:U1254)</f>
        <v>120</v>
      </c>
      <c r="W1239" s="151">
        <f t="shared" si="127"/>
        <v>700</v>
      </c>
      <c r="X1239" s="908">
        <f>SUM(W1239:W1254)</f>
        <v>6910.0099999999993</v>
      </c>
    </row>
    <row r="1240" spans="1:24" x14ac:dyDescent="0.25">
      <c r="A1240" s="871"/>
      <c r="B1240" s="872"/>
      <c r="C1240" s="100" t="s">
        <v>491</v>
      </c>
      <c r="D1240" s="100"/>
      <c r="E1240" s="100"/>
      <c r="F1240" s="270" t="s">
        <v>37</v>
      </c>
      <c r="G1240" s="270"/>
      <c r="H1240" s="270"/>
      <c r="I1240" s="124">
        <v>100</v>
      </c>
      <c r="J1240" s="270"/>
      <c r="K1240" s="155">
        <f t="shared" ref="K1240:K1254" si="129">G1240+H1240+I1240+J1240</f>
        <v>100</v>
      </c>
      <c r="L1240" s="270"/>
      <c r="M1240" s="270"/>
      <c r="N1240" s="270"/>
      <c r="O1240" s="270"/>
      <c r="P1240" s="153">
        <f t="shared" si="128"/>
        <v>0</v>
      </c>
      <c r="Q1240" s="154">
        <f t="shared" si="126"/>
        <v>100</v>
      </c>
      <c r="R1240" s="270">
        <v>7</v>
      </c>
      <c r="S1240" s="45">
        <f t="shared" si="122"/>
        <v>700</v>
      </c>
      <c r="T1240" s="910"/>
      <c r="U1240" s="49">
        <f t="shared" si="124"/>
        <v>0</v>
      </c>
      <c r="V1240" s="913"/>
      <c r="W1240" s="151">
        <f t="shared" si="127"/>
        <v>700</v>
      </c>
      <c r="X1240" s="908"/>
    </row>
    <row r="1241" spans="1:24" x14ac:dyDescent="0.25">
      <c r="A1241" s="871"/>
      <c r="B1241" s="872"/>
      <c r="C1241" s="100" t="s">
        <v>492</v>
      </c>
      <c r="D1241" s="100"/>
      <c r="E1241" s="100"/>
      <c r="F1241" s="270" t="s">
        <v>37</v>
      </c>
      <c r="G1241" s="270"/>
      <c r="H1241" s="270"/>
      <c r="I1241" s="124">
        <v>100</v>
      </c>
      <c r="J1241" s="270"/>
      <c r="K1241" s="155">
        <f t="shared" si="129"/>
        <v>100</v>
      </c>
      <c r="L1241" s="270"/>
      <c r="M1241" s="270"/>
      <c r="N1241" s="270"/>
      <c r="O1241" s="270"/>
      <c r="P1241" s="153">
        <f t="shared" si="128"/>
        <v>0</v>
      </c>
      <c r="Q1241" s="154">
        <f t="shared" si="126"/>
        <v>100</v>
      </c>
      <c r="R1241" s="270">
        <v>12</v>
      </c>
      <c r="S1241" s="45">
        <f t="shared" si="122"/>
        <v>1200</v>
      </c>
      <c r="T1241" s="910"/>
      <c r="U1241" s="49">
        <f t="shared" si="124"/>
        <v>0</v>
      </c>
      <c r="V1241" s="913"/>
      <c r="W1241" s="151">
        <f t="shared" si="127"/>
        <v>1200</v>
      </c>
      <c r="X1241" s="908"/>
    </row>
    <row r="1242" spans="1:24" x14ac:dyDescent="0.25">
      <c r="A1242" s="871"/>
      <c r="B1242" s="872"/>
      <c r="C1242" s="100" t="s">
        <v>493</v>
      </c>
      <c r="D1242" s="100"/>
      <c r="E1242" s="100"/>
      <c r="F1242" s="270" t="s">
        <v>37</v>
      </c>
      <c r="G1242" s="270"/>
      <c r="H1242" s="270"/>
      <c r="I1242" s="105">
        <v>100</v>
      </c>
      <c r="J1242" s="270"/>
      <c r="K1242" s="155">
        <f t="shared" si="129"/>
        <v>100</v>
      </c>
      <c r="L1242" s="270"/>
      <c r="M1242" s="270"/>
      <c r="N1242" s="270"/>
      <c r="O1242" s="270"/>
      <c r="P1242" s="153">
        <f t="shared" si="128"/>
        <v>0</v>
      </c>
      <c r="Q1242" s="154">
        <f t="shared" si="126"/>
        <v>100</v>
      </c>
      <c r="R1242" s="270">
        <v>12</v>
      </c>
      <c r="S1242" s="45">
        <f t="shared" si="122"/>
        <v>1200</v>
      </c>
      <c r="T1242" s="910"/>
      <c r="U1242" s="49">
        <f t="shared" si="124"/>
        <v>0</v>
      </c>
      <c r="V1242" s="913"/>
      <c r="W1242" s="151">
        <f t="shared" si="127"/>
        <v>1200</v>
      </c>
      <c r="X1242" s="908"/>
    </row>
    <row r="1243" spans="1:24" x14ac:dyDescent="0.25">
      <c r="A1243" s="871"/>
      <c r="B1243" s="872"/>
      <c r="C1243" s="100" t="s">
        <v>489</v>
      </c>
      <c r="D1243" s="100"/>
      <c r="E1243" s="100"/>
      <c r="F1243" s="270" t="s">
        <v>37</v>
      </c>
      <c r="G1243" s="270"/>
      <c r="H1243" s="270"/>
      <c r="I1243" s="124">
        <v>100</v>
      </c>
      <c r="J1243" s="270"/>
      <c r="K1243" s="155">
        <f t="shared" si="129"/>
        <v>100</v>
      </c>
      <c r="L1243" s="270"/>
      <c r="M1243" s="270"/>
      <c r="N1243" s="270"/>
      <c r="O1243" s="270"/>
      <c r="P1243" s="153">
        <f t="shared" si="128"/>
        <v>0</v>
      </c>
      <c r="Q1243" s="154">
        <f t="shared" si="126"/>
        <v>100</v>
      </c>
      <c r="R1243" s="270">
        <v>21.45</v>
      </c>
      <c r="S1243" s="45">
        <f t="shared" si="122"/>
        <v>2145</v>
      </c>
      <c r="T1243" s="910"/>
      <c r="U1243" s="49">
        <f t="shared" si="124"/>
        <v>0</v>
      </c>
      <c r="V1243" s="913"/>
      <c r="W1243" s="151">
        <f t="shared" si="127"/>
        <v>2145</v>
      </c>
      <c r="X1243" s="908"/>
    </row>
    <row r="1244" spans="1:24" x14ac:dyDescent="0.25">
      <c r="A1244" s="871"/>
      <c r="B1244" s="872"/>
      <c r="C1244" s="100" t="s">
        <v>515</v>
      </c>
      <c r="D1244" s="100"/>
      <c r="E1244" s="100"/>
      <c r="F1244" s="270" t="s">
        <v>37</v>
      </c>
      <c r="G1244" s="270"/>
      <c r="H1244" s="270"/>
      <c r="I1244" s="105"/>
      <c r="J1244" s="270"/>
      <c r="K1244" s="155">
        <f t="shared" si="129"/>
        <v>0</v>
      </c>
      <c r="L1244" s="270"/>
      <c r="M1244" s="270"/>
      <c r="N1244" s="270"/>
      <c r="O1244" s="270"/>
      <c r="P1244" s="153">
        <f t="shared" si="128"/>
        <v>0</v>
      </c>
      <c r="Q1244" s="154">
        <f t="shared" si="126"/>
        <v>0</v>
      </c>
      <c r="R1244" s="270">
        <v>356</v>
      </c>
      <c r="S1244" s="45">
        <f t="shared" si="122"/>
        <v>0</v>
      </c>
      <c r="T1244" s="910"/>
      <c r="U1244" s="49">
        <f t="shared" si="124"/>
        <v>0</v>
      </c>
      <c r="V1244" s="913"/>
      <c r="W1244" s="151">
        <f t="shared" si="127"/>
        <v>0</v>
      </c>
      <c r="X1244" s="908"/>
    </row>
    <row r="1245" spans="1:24" x14ac:dyDescent="0.25">
      <c r="A1245" s="871"/>
      <c r="B1245" s="872"/>
      <c r="C1245" s="100" t="s">
        <v>506</v>
      </c>
      <c r="D1245" s="100"/>
      <c r="E1245" s="100"/>
      <c r="F1245" s="96" t="s">
        <v>507</v>
      </c>
      <c r="G1245" s="270"/>
      <c r="H1245" s="270"/>
      <c r="I1245" s="270">
        <v>10</v>
      </c>
      <c r="J1245" s="270"/>
      <c r="K1245" s="155">
        <f t="shared" si="129"/>
        <v>10</v>
      </c>
      <c r="L1245" s="270"/>
      <c r="M1245" s="270"/>
      <c r="N1245" s="270"/>
      <c r="O1245" s="270"/>
      <c r="P1245" s="153">
        <f t="shared" si="128"/>
        <v>0</v>
      </c>
      <c r="Q1245" s="154">
        <f t="shared" si="126"/>
        <v>10</v>
      </c>
      <c r="R1245" s="270">
        <v>10.7</v>
      </c>
      <c r="S1245" s="45">
        <f t="shared" si="122"/>
        <v>107</v>
      </c>
      <c r="T1245" s="910"/>
      <c r="U1245" s="49">
        <f t="shared" si="124"/>
        <v>0</v>
      </c>
      <c r="V1245" s="913"/>
      <c r="W1245" s="151">
        <f t="shared" si="127"/>
        <v>107</v>
      </c>
      <c r="X1245" s="908"/>
    </row>
    <row r="1246" spans="1:24" x14ac:dyDescent="0.25">
      <c r="A1246" s="871"/>
      <c r="B1246" s="872"/>
      <c r="C1246" s="100" t="s">
        <v>522</v>
      </c>
      <c r="D1246" s="100"/>
      <c r="E1246" s="100"/>
      <c r="F1246" s="96" t="s">
        <v>112</v>
      </c>
      <c r="G1246" s="270"/>
      <c r="H1246" s="270"/>
      <c r="I1246" s="105">
        <v>30</v>
      </c>
      <c r="J1246" s="270"/>
      <c r="K1246" s="155">
        <f t="shared" si="129"/>
        <v>30</v>
      </c>
      <c r="L1246" s="270"/>
      <c r="M1246" s="270"/>
      <c r="N1246" s="270"/>
      <c r="O1246" s="270"/>
      <c r="P1246" s="153">
        <f t="shared" si="128"/>
        <v>0</v>
      </c>
      <c r="Q1246" s="154">
        <f t="shared" si="126"/>
        <v>30</v>
      </c>
      <c r="R1246" s="270">
        <v>0.89</v>
      </c>
      <c r="S1246" s="45">
        <f t="shared" si="122"/>
        <v>26.7</v>
      </c>
      <c r="T1246" s="910"/>
      <c r="U1246" s="49">
        <f t="shared" si="124"/>
        <v>0</v>
      </c>
      <c r="V1246" s="913"/>
      <c r="W1246" s="151">
        <f t="shared" si="127"/>
        <v>26.7</v>
      </c>
      <c r="X1246" s="908"/>
    </row>
    <row r="1247" spans="1:24" x14ac:dyDescent="0.25">
      <c r="A1247" s="871"/>
      <c r="B1247" s="872"/>
      <c r="C1247" s="100" t="s">
        <v>523</v>
      </c>
      <c r="D1247" s="100"/>
      <c r="E1247" s="100"/>
      <c r="F1247" s="270" t="s">
        <v>37</v>
      </c>
      <c r="G1247" s="270"/>
      <c r="H1247" s="270"/>
      <c r="I1247" s="124">
        <v>60</v>
      </c>
      <c r="J1247" s="270">
        <v>8</v>
      </c>
      <c r="K1247" s="155">
        <f t="shared" si="129"/>
        <v>68</v>
      </c>
      <c r="L1247" s="270"/>
      <c r="M1247" s="270"/>
      <c r="N1247" s="270"/>
      <c r="O1247" s="270"/>
      <c r="P1247" s="153">
        <f t="shared" si="128"/>
        <v>0</v>
      </c>
      <c r="Q1247" s="154">
        <f t="shared" si="126"/>
        <v>68</v>
      </c>
      <c r="R1247" s="270">
        <v>4.99</v>
      </c>
      <c r="S1247" s="45">
        <f t="shared" si="122"/>
        <v>339.32</v>
      </c>
      <c r="T1247" s="910"/>
      <c r="U1247" s="49">
        <f t="shared" si="124"/>
        <v>0</v>
      </c>
      <c r="V1247" s="913"/>
      <c r="W1247" s="151">
        <f t="shared" si="127"/>
        <v>339.32</v>
      </c>
      <c r="X1247" s="908"/>
    </row>
    <row r="1248" spans="1:24" x14ac:dyDescent="0.25">
      <c r="A1248" s="871"/>
      <c r="B1248" s="872"/>
      <c r="C1248" s="100" t="s">
        <v>527</v>
      </c>
      <c r="D1248" s="100"/>
      <c r="E1248" s="100"/>
      <c r="F1248" s="270" t="s">
        <v>37</v>
      </c>
      <c r="G1248" s="270"/>
      <c r="H1248" s="270"/>
      <c r="I1248" s="105">
        <v>6</v>
      </c>
      <c r="J1248" s="270"/>
      <c r="K1248" s="155">
        <f t="shared" si="129"/>
        <v>6</v>
      </c>
      <c r="L1248" s="270"/>
      <c r="M1248" s="270"/>
      <c r="N1248" s="270"/>
      <c r="O1248" s="270"/>
      <c r="P1248" s="153">
        <f t="shared" si="128"/>
        <v>0</v>
      </c>
      <c r="Q1248" s="154">
        <f t="shared" si="126"/>
        <v>6</v>
      </c>
      <c r="R1248" s="270">
        <v>1.89</v>
      </c>
      <c r="S1248" s="45">
        <f t="shared" si="122"/>
        <v>11.34</v>
      </c>
      <c r="T1248" s="910"/>
      <c r="U1248" s="49">
        <f t="shared" si="124"/>
        <v>0</v>
      </c>
      <c r="V1248" s="913"/>
      <c r="W1248" s="151">
        <f t="shared" si="127"/>
        <v>11.34</v>
      </c>
      <c r="X1248" s="908"/>
    </row>
    <row r="1249" spans="1:24" x14ac:dyDescent="0.25">
      <c r="A1249" s="871"/>
      <c r="B1249" s="872"/>
      <c r="C1249" s="100" t="s">
        <v>830</v>
      </c>
      <c r="D1249" s="100"/>
      <c r="E1249" s="100"/>
      <c r="F1249" s="96" t="s">
        <v>831</v>
      </c>
      <c r="G1249" s="270"/>
      <c r="H1249" s="270"/>
      <c r="I1249" s="130">
        <v>50</v>
      </c>
      <c r="J1249" s="270"/>
      <c r="K1249" s="155">
        <f t="shared" si="129"/>
        <v>50</v>
      </c>
      <c r="L1249" s="270"/>
      <c r="M1249" s="270"/>
      <c r="N1249" s="270"/>
      <c r="O1249" s="270"/>
      <c r="P1249" s="153">
        <f t="shared" si="128"/>
        <v>0</v>
      </c>
      <c r="Q1249" s="154">
        <f t="shared" si="126"/>
        <v>50</v>
      </c>
      <c r="R1249" s="270">
        <v>5</v>
      </c>
      <c r="S1249" s="45">
        <f t="shared" ref="S1249:S1312" si="130">R1249*K1249</f>
        <v>250</v>
      </c>
      <c r="T1249" s="910"/>
      <c r="U1249" s="49">
        <f t="shared" si="124"/>
        <v>0</v>
      </c>
      <c r="V1249" s="913"/>
      <c r="W1249" s="151">
        <f t="shared" si="127"/>
        <v>250</v>
      </c>
      <c r="X1249" s="908"/>
    </row>
    <row r="1250" spans="1:24" x14ac:dyDescent="0.25">
      <c r="A1250" s="871"/>
      <c r="B1250" s="872"/>
      <c r="C1250" s="92" t="s">
        <v>835</v>
      </c>
      <c r="D1250" s="92"/>
      <c r="E1250" s="92"/>
      <c r="F1250" s="270" t="s">
        <v>37</v>
      </c>
      <c r="G1250" s="270"/>
      <c r="H1250" s="270">
        <v>3</v>
      </c>
      <c r="I1250" s="105"/>
      <c r="J1250" s="270"/>
      <c r="K1250" s="155">
        <f t="shared" si="129"/>
        <v>3</v>
      </c>
      <c r="L1250" s="270"/>
      <c r="M1250" s="270">
        <v>12</v>
      </c>
      <c r="N1250" s="270"/>
      <c r="O1250" s="270"/>
      <c r="P1250" s="153">
        <f t="shared" si="128"/>
        <v>12</v>
      </c>
      <c r="Q1250" s="154">
        <f t="shared" si="126"/>
        <v>15</v>
      </c>
      <c r="R1250" s="270">
        <v>10</v>
      </c>
      <c r="S1250" s="45">
        <f t="shared" si="130"/>
        <v>30</v>
      </c>
      <c r="T1250" s="910"/>
      <c r="U1250" s="49">
        <f t="shared" si="124"/>
        <v>120</v>
      </c>
      <c r="V1250" s="913"/>
      <c r="W1250" s="151">
        <f t="shared" si="127"/>
        <v>150</v>
      </c>
      <c r="X1250" s="908"/>
    </row>
    <row r="1251" spans="1:24" x14ac:dyDescent="0.25">
      <c r="A1251" s="871"/>
      <c r="B1251" s="872"/>
      <c r="C1251" s="100" t="s">
        <v>467</v>
      </c>
      <c r="D1251" s="100"/>
      <c r="E1251" s="100"/>
      <c r="F1251" s="270" t="s">
        <v>37</v>
      </c>
      <c r="G1251" s="270"/>
      <c r="H1251" s="270"/>
      <c r="I1251" s="124">
        <v>5</v>
      </c>
      <c r="J1251" s="270"/>
      <c r="K1251" s="155">
        <f t="shared" si="129"/>
        <v>5</v>
      </c>
      <c r="L1251" s="270"/>
      <c r="M1251" s="270"/>
      <c r="N1251" s="270"/>
      <c r="O1251" s="270"/>
      <c r="P1251" s="153">
        <f t="shared" si="128"/>
        <v>0</v>
      </c>
      <c r="Q1251" s="154">
        <f t="shared" si="126"/>
        <v>5</v>
      </c>
      <c r="R1251" s="270">
        <v>3.69</v>
      </c>
      <c r="S1251" s="45">
        <f t="shared" si="130"/>
        <v>18.45</v>
      </c>
      <c r="T1251" s="910"/>
      <c r="U1251" s="49">
        <f t="shared" si="124"/>
        <v>0</v>
      </c>
      <c r="V1251" s="913"/>
      <c r="W1251" s="151">
        <f t="shared" si="127"/>
        <v>18.45</v>
      </c>
      <c r="X1251" s="908"/>
    </row>
    <row r="1252" spans="1:24" x14ac:dyDescent="0.25">
      <c r="A1252" s="871"/>
      <c r="B1252" s="872"/>
      <c r="C1252" s="100" t="s">
        <v>854</v>
      </c>
      <c r="D1252" s="100"/>
      <c r="E1252" s="100"/>
      <c r="F1252" s="270" t="s">
        <v>32</v>
      </c>
      <c r="G1252" s="270">
        <v>20</v>
      </c>
      <c r="H1252" s="270"/>
      <c r="I1252" s="105"/>
      <c r="J1252" s="270"/>
      <c r="K1252" s="155">
        <f t="shared" si="129"/>
        <v>20</v>
      </c>
      <c r="L1252" s="270"/>
      <c r="M1252" s="270"/>
      <c r="N1252" s="270"/>
      <c r="O1252" s="270"/>
      <c r="P1252" s="153">
        <f t="shared" si="128"/>
        <v>0</v>
      </c>
      <c r="Q1252" s="154">
        <f t="shared" ref="Q1252:Q1322" si="131">K1252+P1252</f>
        <v>20</v>
      </c>
      <c r="R1252" s="270">
        <v>3.11</v>
      </c>
      <c r="S1252" s="45">
        <f t="shared" si="130"/>
        <v>62.199999999999996</v>
      </c>
      <c r="T1252" s="910"/>
      <c r="U1252" s="49">
        <f t="shared" si="124"/>
        <v>0</v>
      </c>
      <c r="V1252" s="913"/>
      <c r="W1252" s="151">
        <f t="shared" si="127"/>
        <v>62.199999999999996</v>
      </c>
      <c r="X1252" s="908"/>
    </row>
    <row r="1253" spans="1:24" x14ac:dyDescent="0.25">
      <c r="A1253" s="871"/>
      <c r="B1253" s="872"/>
      <c r="C1253" s="94" t="s">
        <v>879</v>
      </c>
      <c r="D1253" s="94"/>
      <c r="E1253" s="94"/>
      <c r="F1253" s="270" t="s">
        <v>37</v>
      </c>
      <c r="G1253" s="270"/>
      <c r="H1253" s="270"/>
      <c r="I1253" s="105"/>
      <c r="J1253" s="270"/>
      <c r="K1253" s="155">
        <f t="shared" si="129"/>
        <v>0</v>
      </c>
      <c r="L1253" s="270"/>
      <c r="M1253" s="270"/>
      <c r="N1253" s="270"/>
      <c r="O1253" s="270"/>
      <c r="P1253" s="153">
        <f t="shared" si="128"/>
        <v>0</v>
      </c>
      <c r="Q1253" s="154">
        <f t="shared" si="131"/>
        <v>0</v>
      </c>
      <c r="R1253" s="270"/>
      <c r="S1253" s="45">
        <f t="shared" si="130"/>
        <v>0</v>
      </c>
      <c r="T1253" s="910"/>
      <c r="U1253" s="49">
        <f t="shared" ref="U1253:U1316" si="132">R1253*P1253</f>
        <v>0</v>
      </c>
      <c r="V1253" s="913"/>
      <c r="W1253" s="151">
        <f t="shared" si="127"/>
        <v>0</v>
      </c>
      <c r="X1253" s="908"/>
    </row>
    <row r="1254" spans="1:24" x14ac:dyDescent="0.25">
      <c r="A1254" s="871"/>
      <c r="B1254" s="872"/>
      <c r="C1254" s="94" t="s">
        <v>880</v>
      </c>
      <c r="D1254" s="94"/>
      <c r="E1254" s="94"/>
      <c r="F1254" s="270" t="s">
        <v>37</v>
      </c>
      <c r="G1254" s="270"/>
      <c r="H1254" s="270"/>
      <c r="I1254" s="105"/>
      <c r="J1254" s="270"/>
      <c r="K1254" s="155">
        <f t="shared" si="129"/>
        <v>0</v>
      </c>
      <c r="L1254" s="270"/>
      <c r="M1254" s="270"/>
      <c r="N1254" s="270"/>
      <c r="O1254" s="270"/>
      <c r="P1254" s="153">
        <f t="shared" si="128"/>
        <v>0</v>
      </c>
      <c r="Q1254" s="154">
        <f t="shared" si="131"/>
        <v>0</v>
      </c>
      <c r="R1254" s="270"/>
      <c r="S1254" s="45">
        <f t="shared" si="130"/>
        <v>0</v>
      </c>
      <c r="T1254" s="911"/>
      <c r="U1254" s="49">
        <f t="shared" si="132"/>
        <v>0</v>
      </c>
      <c r="V1254" s="914"/>
      <c r="W1254" s="151">
        <f t="shared" si="127"/>
        <v>0</v>
      </c>
      <c r="X1254" s="908"/>
    </row>
    <row r="1255" spans="1:24" x14ac:dyDescent="0.25">
      <c r="A1255" s="871">
        <v>83</v>
      </c>
      <c r="B1255" s="871" t="s">
        <v>886</v>
      </c>
      <c r="C1255" s="100" t="s">
        <v>685</v>
      </c>
      <c r="D1255" s="100"/>
      <c r="E1255" s="100"/>
      <c r="F1255" s="270" t="s">
        <v>37</v>
      </c>
      <c r="G1255" s="270"/>
      <c r="H1255" s="270"/>
      <c r="I1255" s="270">
        <v>10</v>
      </c>
      <c r="J1255" s="270"/>
      <c r="K1255" s="155">
        <f>SUM(G1255:J1255)</f>
        <v>10</v>
      </c>
      <c r="L1255" s="270"/>
      <c r="M1255" s="270"/>
      <c r="N1255" s="270"/>
      <c r="O1255" s="270"/>
      <c r="P1255" s="153">
        <f t="shared" si="128"/>
        <v>0</v>
      </c>
      <c r="Q1255" s="154">
        <f t="shared" si="131"/>
        <v>10</v>
      </c>
      <c r="R1255" s="270">
        <v>5</v>
      </c>
      <c r="S1255" s="45">
        <f t="shared" si="130"/>
        <v>50</v>
      </c>
      <c r="T1255" s="909">
        <f>SUM(S1255:S1257)</f>
        <v>687</v>
      </c>
      <c r="U1255" s="49">
        <f t="shared" si="132"/>
        <v>0</v>
      </c>
      <c r="V1255" s="912">
        <f>SUM(U1255:U1257)</f>
        <v>0</v>
      </c>
      <c r="W1255" s="151">
        <f t="shared" si="127"/>
        <v>50</v>
      </c>
      <c r="X1255" s="908">
        <f>SUM(W1255:W1257)</f>
        <v>687</v>
      </c>
    </row>
    <row r="1256" spans="1:24" x14ac:dyDescent="0.25">
      <c r="A1256" s="871"/>
      <c r="B1256" s="871"/>
      <c r="C1256" s="100" t="s">
        <v>687</v>
      </c>
      <c r="D1256" s="100"/>
      <c r="E1256" s="100"/>
      <c r="F1256" s="96" t="s">
        <v>647</v>
      </c>
      <c r="G1256" s="270"/>
      <c r="H1256" s="270"/>
      <c r="I1256" s="270">
        <v>10</v>
      </c>
      <c r="J1256" s="270"/>
      <c r="K1256" s="155">
        <f>SUM(G1256:J1256)</f>
        <v>10</v>
      </c>
      <c r="L1256" s="270"/>
      <c r="M1256" s="270"/>
      <c r="N1256" s="270"/>
      <c r="O1256" s="270"/>
      <c r="P1256" s="153">
        <f t="shared" si="128"/>
        <v>0</v>
      </c>
      <c r="Q1256" s="154">
        <f t="shared" si="131"/>
        <v>10</v>
      </c>
      <c r="R1256" s="270">
        <v>10</v>
      </c>
      <c r="S1256" s="45">
        <f t="shared" si="130"/>
        <v>100</v>
      </c>
      <c r="T1256" s="910"/>
      <c r="U1256" s="49">
        <f t="shared" si="132"/>
        <v>0</v>
      </c>
      <c r="V1256" s="913"/>
      <c r="W1256" s="151">
        <f t="shared" si="127"/>
        <v>100</v>
      </c>
      <c r="X1256" s="908"/>
    </row>
    <row r="1257" spans="1:24" x14ac:dyDescent="0.25">
      <c r="A1257" s="871"/>
      <c r="B1257" s="871"/>
      <c r="C1257" s="100" t="s">
        <v>688</v>
      </c>
      <c r="D1257" s="100"/>
      <c r="E1257" s="100"/>
      <c r="F1257" s="270" t="s">
        <v>37</v>
      </c>
      <c r="G1257" s="270"/>
      <c r="H1257" s="270"/>
      <c r="I1257" s="270">
        <v>20</v>
      </c>
      <c r="J1257" s="270"/>
      <c r="K1257" s="155">
        <f>SUM(G1257:J1257)</f>
        <v>20</v>
      </c>
      <c r="L1257" s="270"/>
      <c r="M1257" s="270"/>
      <c r="N1257" s="270"/>
      <c r="O1257" s="270"/>
      <c r="P1257" s="153">
        <f t="shared" si="128"/>
        <v>0</v>
      </c>
      <c r="Q1257" s="154">
        <f t="shared" si="131"/>
        <v>20</v>
      </c>
      <c r="R1257" s="270">
        <v>26.85</v>
      </c>
      <c r="S1257" s="45">
        <f t="shared" si="130"/>
        <v>537</v>
      </c>
      <c r="T1257" s="911"/>
      <c r="U1257" s="49">
        <f t="shared" si="132"/>
        <v>0</v>
      </c>
      <c r="V1257" s="914"/>
      <c r="W1257" s="151">
        <f t="shared" si="127"/>
        <v>537</v>
      </c>
      <c r="X1257" s="908"/>
    </row>
    <row r="1258" spans="1:24" x14ac:dyDescent="0.25">
      <c r="A1258" s="871">
        <v>84</v>
      </c>
      <c r="B1258" s="871" t="s">
        <v>887</v>
      </c>
      <c r="C1258" s="100" t="s">
        <v>842</v>
      </c>
      <c r="D1258" s="100"/>
      <c r="E1258" s="100"/>
      <c r="F1258" s="270" t="s">
        <v>37</v>
      </c>
      <c r="G1258" s="270"/>
      <c r="H1258" s="270"/>
      <c r="I1258" s="270">
        <v>10</v>
      </c>
      <c r="J1258" s="270"/>
      <c r="K1258" s="155">
        <f>SUM(G1258:J1258)</f>
        <v>10</v>
      </c>
      <c r="L1258" s="270"/>
      <c r="M1258" s="270"/>
      <c r="N1258" s="270"/>
      <c r="O1258" s="270"/>
      <c r="P1258" s="153">
        <f t="shared" si="128"/>
        <v>0</v>
      </c>
      <c r="Q1258" s="154">
        <f t="shared" si="131"/>
        <v>10</v>
      </c>
      <c r="R1258" s="270">
        <v>45</v>
      </c>
      <c r="S1258" s="45">
        <f t="shared" si="130"/>
        <v>450</v>
      </c>
      <c r="T1258" s="909">
        <f>SUM(S1258:S1259)</f>
        <v>450</v>
      </c>
      <c r="U1258" s="49">
        <f t="shared" si="132"/>
        <v>0</v>
      </c>
      <c r="V1258" s="912">
        <f>SUM(U1258:U1259)</f>
        <v>0</v>
      </c>
      <c r="W1258" s="151">
        <f t="shared" si="127"/>
        <v>450</v>
      </c>
      <c r="X1258" s="908">
        <f>SUM(W1258:W1259)</f>
        <v>450</v>
      </c>
    </row>
    <row r="1259" spans="1:24" x14ac:dyDescent="0.25">
      <c r="A1259" s="871"/>
      <c r="B1259" s="871"/>
      <c r="C1259" s="100" t="s">
        <v>582</v>
      </c>
      <c r="D1259" s="100"/>
      <c r="E1259" s="100"/>
      <c r="F1259" s="270" t="s">
        <v>37</v>
      </c>
      <c r="G1259" s="270"/>
      <c r="H1259" s="270"/>
      <c r="I1259" s="105"/>
      <c r="J1259" s="270"/>
      <c r="K1259" s="155">
        <f t="shared" ref="K1259:K1335" si="133">SUM(G1259:J1259)</f>
        <v>0</v>
      </c>
      <c r="L1259" s="270"/>
      <c r="M1259" s="270"/>
      <c r="N1259" s="270"/>
      <c r="O1259" s="270"/>
      <c r="P1259" s="153">
        <f t="shared" si="128"/>
        <v>0</v>
      </c>
      <c r="Q1259" s="154">
        <f t="shared" si="131"/>
        <v>0</v>
      </c>
      <c r="R1259" s="270">
        <v>22.95</v>
      </c>
      <c r="S1259" s="45">
        <f t="shared" si="130"/>
        <v>0</v>
      </c>
      <c r="T1259" s="911"/>
      <c r="U1259" s="49">
        <f t="shared" si="132"/>
        <v>0</v>
      </c>
      <c r="V1259" s="914"/>
      <c r="W1259" s="151">
        <f t="shared" ref="W1259:W1329" si="134">S1259+U1259</f>
        <v>0</v>
      </c>
      <c r="X1259" s="908"/>
    </row>
    <row r="1260" spans="1:24" x14ac:dyDescent="0.25">
      <c r="A1260" s="871">
        <v>85</v>
      </c>
      <c r="B1260" s="871" t="s">
        <v>888</v>
      </c>
      <c r="C1260" s="92" t="s">
        <v>154</v>
      </c>
      <c r="D1260" s="92"/>
      <c r="E1260" s="92"/>
      <c r="F1260" s="270" t="s">
        <v>37</v>
      </c>
      <c r="G1260" s="119">
        <v>100</v>
      </c>
      <c r="H1260" s="132">
        <v>80</v>
      </c>
      <c r="I1260" s="270"/>
      <c r="J1260" s="270"/>
      <c r="K1260" s="155">
        <f t="shared" si="133"/>
        <v>180</v>
      </c>
      <c r="L1260" s="270"/>
      <c r="M1260" s="270">
        <v>250</v>
      </c>
      <c r="N1260" s="270"/>
      <c r="O1260" s="270"/>
      <c r="P1260" s="153">
        <f t="shared" si="128"/>
        <v>250</v>
      </c>
      <c r="Q1260" s="154">
        <f t="shared" si="131"/>
        <v>430</v>
      </c>
      <c r="R1260" s="270">
        <v>0.88</v>
      </c>
      <c r="S1260" s="45">
        <f t="shared" si="130"/>
        <v>158.4</v>
      </c>
      <c r="T1260" s="909">
        <f>SUM(S1260:S1284)</f>
        <v>2118.8999999999996</v>
      </c>
      <c r="U1260" s="49">
        <f t="shared" si="132"/>
        <v>220</v>
      </c>
      <c r="V1260" s="912">
        <f>SUM(U1260:U1284)</f>
        <v>2331</v>
      </c>
      <c r="W1260" s="151">
        <f t="shared" si="134"/>
        <v>378.4</v>
      </c>
      <c r="X1260" s="908">
        <f>SUM(W1260:W1284)</f>
        <v>4449.8999999999996</v>
      </c>
    </row>
    <row r="1261" spans="1:24" ht="30" x14ac:dyDescent="0.25">
      <c r="A1261" s="871"/>
      <c r="B1261" s="871"/>
      <c r="C1261" s="92" t="s">
        <v>350</v>
      </c>
      <c r="D1261" s="157" t="s">
        <v>1999</v>
      </c>
      <c r="E1261" s="92" t="s">
        <v>2050</v>
      </c>
      <c r="F1261" s="270" t="s">
        <v>37</v>
      </c>
      <c r="G1261" s="270">
        <v>60</v>
      </c>
      <c r="H1261" s="131"/>
      <c r="I1261" s="270"/>
      <c r="J1261" s="270"/>
      <c r="K1261" s="155">
        <f t="shared" si="133"/>
        <v>60</v>
      </c>
      <c r="L1261" s="270"/>
      <c r="M1261" s="270"/>
      <c r="N1261" s="270"/>
      <c r="O1261" s="270"/>
      <c r="P1261" s="153">
        <f t="shared" si="128"/>
        <v>0</v>
      </c>
      <c r="Q1261" s="154">
        <f t="shared" si="131"/>
        <v>60</v>
      </c>
      <c r="R1261" s="270">
        <v>0.9</v>
      </c>
      <c r="S1261" s="45">
        <f t="shared" si="130"/>
        <v>54</v>
      </c>
      <c r="T1261" s="910"/>
      <c r="U1261" s="49">
        <f t="shared" si="132"/>
        <v>0</v>
      </c>
      <c r="V1261" s="913"/>
      <c r="W1261" s="151">
        <f t="shared" si="134"/>
        <v>54</v>
      </c>
      <c r="X1261" s="908"/>
    </row>
    <row r="1262" spans="1:24" ht="30" x14ac:dyDescent="0.25">
      <c r="A1262" s="871"/>
      <c r="B1262" s="871"/>
      <c r="C1262" s="92" t="s">
        <v>359</v>
      </c>
      <c r="D1262" s="157" t="s">
        <v>1999</v>
      </c>
      <c r="E1262" s="92" t="s">
        <v>2050</v>
      </c>
      <c r="F1262" s="270" t="s">
        <v>37</v>
      </c>
      <c r="G1262" s="270">
        <v>80</v>
      </c>
      <c r="H1262" s="131"/>
      <c r="I1262" s="270"/>
      <c r="J1262" s="270"/>
      <c r="K1262" s="155">
        <f t="shared" si="133"/>
        <v>80</v>
      </c>
      <c r="L1262" s="270"/>
      <c r="M1262" s="270"/>
      <c r="N1262" s="270"/>
      <c r="O1262" s="270"/>
      <c r="P1262" s="153">
        <f t="shared" si="128"/>
        <v>0</v>
      </c>
      <c r="Q1262" s="154">
        <f t="shared" si="131"/>
        <v>80</v>
      </c>
      <c r="R1262" s="270">
        <v>1.4</v>
      </c>
      <c r="S1262" s="45">
        <f t="shared" si="130"/>
        <v>112</v>
      </c>
      <c r="T1262" s="910"/>
      <c r="U1262" s="49">
        <f t="shared" si="132"/>
        <v>0</v>
      </c>
      <c r="V1262" s="913"/>
      <c r="W1262" s="151">
        <f t="shared" si="134"/>
        <v>112</v>
      </c>
      <c r="X1262" s="908"/>
    </row>
    <row r="1263" spans="1:24" x14ac:dyDescent="0.25">
      <c r="A1263" s="871"/>
      <c r="B1263" s="871"/>
      <c r="C1263" s="92" t="s">
        <v>361</v>
      </c>
      <c r="D1263" s="92"/>
      <c r="E1263" s="92"/>
      <c r="F1263" s="270" t="s">
        <v>37</v>
      </c>
      <c r="G1263" s="119">
        <v>100</v>
      </c>
      <c r="H1263" s="131"/>
      <c r="I1263" s="270"/>
      <c r="J1263" s="270"/>
      <c r="K1263" s="155">
        <f t="shared" si="133"/>
        <v>100</v>
      </c>
      <c r="L1263" s="270"/>
      <c r="M1263" s="270"/>
      <c r="N1263" s="270"/>
      <c r="O1263" s="270"/>
      <c r="P1263" s="153">
        <f t="shared" si="128"/>
        <v>0</v>
      </c>
      <c r="Q1263" s="154">
        <f t="shared" si="131"/>
        <v>100</v>
      </c>
      <c r="R1263" s="270">
        <v>0.66</v>
      </c>
      <c r="S1263" s="45">
        <f t="shared" si="130"/>
        <v>66</v>
      </c>
      <c r="T1263" s="910"/>
      <c r="U1263" s="49">
        <f t="shared" si="132"/>
        <v>0</v>
      </c>
      <c r="V1263" s="913"/>
      <c r="W1263" s="151">
        <f t="shared" si="134"/>
        <v>66</v>
      </c>
      <c r="X1263" s="908"/>
    </row>
    <row r="1264" spans="1:24" x14ac:dyDescent="0.25">
      <c r="A1264" s="871"/>
      <c r="B1264" s="871"/>
      <c r="C1264" s="92" t="s">
        <v>362</v>
      </c>
      <c r="D1264" s="92"/>
      <c r="E1264" s="92"/>
      <c r="F1264" s="270" t="s">
        <v>37</v>
      </c>
      <c r="G1264" s="270">
        <v>150</v>
      </c>
      <c r="H1264" s="131"/>
      <c r="I1264" s="270"/>
      <c r="J1264" s="270"/>
      <c r="K1264" s="155">
        <f t="shared" si="133"/>
        <v>150</v>
      </c>
      <c r="L1264" s="270"/>
      <c r="M1264" s="270"/>
      <c r="N1264" s="270"/>
      <c r="O1264" s="270"/>
      <c r="P1264" s="153">
        <f t="shared" si="128"/>
        <v>0</v>
      </c>
      <c r="Q1264" s="154">
        <f t="shared" si="131"/>
        <v>150</v>
      </c>
      <c r="R1264" s="270">
        <v>1.5</v>
      </c>
      <c r="S1264" s="45">
        <f t="shared" si="130"/>
        <v>225</v>
      </c>
      <c r="T1264" s="910"/>
      <c r="U1264" s="49">
        <f t="shared" si="132"/>
        <v>0</v>
      </c>
      <c r="V1264" s="913"/>
      <c r="W1264" s="151">
        <f t="shared" si="134"/>
        <v>225</v>
      </c>
      <c r="X1264" s="908"/>
    </row>
    <row r="1265" spans="1:24" ht="30" x14ac:dyDescent="0.25">
      <c r="A1265" s="871"/>
      <c r="B1265" s="871"/>
      <c r="C1265" s="92" t="s">
        <v>364</v>
      </c>
      <c r="D1265" s="157" t="s">
        <v>1999</v>
      </c>
      <c r="E1265" s="92" t="s">
        <v>2050</v>
      </c>
      <c r="F1265" s="270" t="s">
        <v>37</v>
      </c>
      <c r="G1265" s="270">
        <v>10</v>
      </c>
      <c r="H1265" s="131"/>
      <c r="I1265" s="270"/>
      <c r="J1265" s="270"/>
      <c r="K1265" s="155">
        <f t="shared" si="133"/>
        <v>10</v>
      </c>
      <c r="L1265" s="270"/>
      <c r="M1265" s="270"/>
      <c r="N1265" s="270"/>
      <c r="O1265" s="270"/>
      <c r="P1265" s="153">
        <f t="shared" si="128"/>
        <v>0</v>
      </c>
      <c r="Q1265" s="154">
        <f t="shared" si="131"/>
        <v>10</v>
      </c>
      <c r="R1265" s="270">
        <v>2.78</v>
      </c>
      <c r="S1265" s="45">
        <f t="shared" si="130"/>
        <v>27.799999999999997</v>
      </c>
      <c r="T1265" s="910"/>
      <c r="U1265" s="49">
        <f t="shared" si="132"/>
        <v>0</v>
      </c>
      <c r="V1265" s="913"/>
      <c r="W1265" s="151">
        <f t="shared" si="134"/>
        <v>27.799999999999997</v>
      </c>
      <c r="X1265" s="908"/>
    </row>
    <row r="1266" spans="1:24" x14ac:dyDescent="0.25">
      <c r="A1266" s="871"/>
      <c r="B1266" s="871"/>
      <c r="C1266" s="92" t="s">
        <v>367</v>
      </c>
      <c r="D1266" s="92"/>
      <c r="E1266" s="92"/>
      <c r="F1266" s="270" t="s">
        <v>37</v>
      </c>
      <c r="G1266" s="119">
        <v>80</v>
      </c>
      <c r="H1266" s="131"/>
      <c r="I1266" s="270"/>
      <c r="J1266" s="270"/>
      <c r="K1266" s="155">
        <f t="shared" si="133"/>
        <v>80</v>
      </c>
      <c r="L1266" s="270"/>
      <c r="M1266" s="270"/>
      <c r="N1266" s="270"/>
      <c r="O1266" s="270"/>
      <c r="P1266" s="153">
        <f t="shared" si="128"/>
        <v>0</v>
      </c>
      <c r="Q1266" s="154">
        <f t="shared" si="131"/>
        <v>80</v>
      </c>
      <c r="R1266" s="270">
        <v>0.6</v>
      </c>
      <c r="S1266" s="45">
        <f t="shared" si="130"/>
        <v>48</v>
      </c>
      <c r="T1266" s="910"/>
      <c r="U1266" s="49">
        <f t="shared" si="132"/>
        <v>0</v>
      </c>
      <c r="V1266" s="913"/>
      <c r="W1266" s="151">
        <f t="shared" si="134"/>
        <v>48</v>
      </c>
      <c r="X1266" s="908"/>
    </row>
    <row r="1267" spans="1:24" x14ac:dyDescent="0.25">
      <c r="A1267" s="871"/>
      <c r="B1267" s="871"/>
      <c r="C1267" s="92" t="s">
        <v>155</v>
      </c>
      <c r="D1267" s="92"/>
      <c r="E1267" s="92"/>
      <c r="F1267" s="270" t="s">
        <v>37</v>
      </c>
      <c r="G1267" s="270">
        <v>150</v>
      </c>
      <c r="H1267" s="132">
        <v>80</v>
      </c>
      <c r="I1267" s="270"/>
      <c r="J1267" s="270"/>
      <c r="K1267" s="155">
        <f t="shared" si="133"/>
        <v>230</v>
      </c>
      <c r="L1267" s="270"/>
      <c r="M1267" s="270">
        <v>250</v>
      </c>
      <c r="N1267" s="270"/>
      <c r="O1267" s="270"/>
      <c r="P1267" s="153">
        <f t="shared" si="128"/>
        <v>250</v>
      </c>
      <c r="Q1267" s="154">
        <f t="shared" si="131"/>
        <v>480</v>
      </c>
      <c r="R1267" s="270">
        <v>1.1499999999999999</v>
      </c>
      <c r="S1267" s="45">
        <f t="shared" si="130"/>
        <v>264.5</v>
      </c>
      <c r="T1267" s="910"/>
      <c r="U1267" s="49">
        <f t="shared" si="132"/>
        <v>287.5</v>
      </c>
      <c r="V1267" s="913"/>
      <c r="W1267" s="151">
        <f t="shared" si="134"/>
        <v>552</v>
      </c>
      <c r="X1267" s="908"/>
    </row>
    <row r="1268" spans="1:24" x14ac:dyDescent="0.25">
      <c r="A1268" s="871"/>
      <c r="B1268" s="871"/>
      <c r="C1268" s="92" t="s">
        <v>372</v>
      </c>
      <c r="D1268" s="92"/>
      <c r="E1268" s="92"/>
      <c r="F1268" s="270" t="s">
        <v>37</v>
      </c>
      <c r="G1268" s="270">
        <v>150</v>
      </c>
      <c r="H1268" s="131"/>
      <c r="I1268" s="270"/>
      <c r="J1268" s="270"/>
      <c r="K1268" s="155">
        <f t="shared" si="133"/>
        <v>150</v>
      </c>
      <c r="L1268" s="270"/>
      <c r="M1268" s="270"/>
      <c r="N1268" s="270"/>
      <c r="O1268" s="270"/>
      <c r="P1268" s="153">
        <f t="shared" si="128"/>
        <v>0</v>
      </c>
      <c r="Q1268" s="154">
        <f t="shared" si="131"/>
        <v>150</v>
      </c>
      <c r="R1268" s="270">
        <v>0.57999999999999996</v>
      </c>
      <c r="S1268" s="45">
        <f t="shared" si="130"/>
        <v>87</v>
      </c>
      <c r="T1268" s="910"/>
      <c r="U1268" s="49">
        <f t="shared" si="132"/>
        <v>0</v>
      </c>
      <c r="V1268" s="913"/>
      <c r="W1268" s="151">
        <f t="shared" si="134"/>
        <v>87</v>
      </c>
      <c r="X1268" s="908"/>
    </row>
    <row r="1269" spans="1:24" x14ac:dyDescent="0.25">
      <c r="A1269" s="871"/>
      <c r="B1269" s="871"/>
      <c r="C1269" s="92" t="s">
        <v>152</v>
      </c>
      <c r="D1269" s="92"/>
      <c r="E1269" s="92"/>
      <c r="F1269" s="270" t="s">
        <v>37</v>
      </c>
      <c r="G1269" s="119">
        <v>80</v>
      </c>
      <c r="H1269" s="132">
        <v>80</v>
      </c>
      <c r="I1269" s="270"/>
      <c r="J1269" s="270"/>
      <c r="K1269" s="155">
        <f t="shared" si="133"/>
        <v>160</v>
      </c>
      <c r="L1269" s="270"/>
      <c r="M1269" s="270">
        <v>250</v>
      </c>
      <c r="N1269" s="270"/>
      <c r="O1269" s="270"/>
      <c r="P1269" s="153">
        <f t="shared" si="128"/>
        <v>250</v>
      </c>
      <c r="Q1269" s="154">
        <f t="shared" si="131"/>
        <v>410</v>
      </c>
      <c r="R1269" s="270">
        <v>0.9</v>
      </c>
      <c r="S1269" s="45">
        <f t="shared" si="130"/>
        <v>144</v>
      </c>
      <c r="T1269" s="910"/>
      <c r="U1269" s="49">
        <f t="shared" si="132"/>
        <v>225</v>
      </c>
      <c r="V1269" s="913"/>
      <c r="W1269" s="151">
        <f t="shared" si="134"/>
        <v>369</v>
      </c>
      <c r="X1269" s="908"/>
    </row>
    <row r="1270" spans="1:24" ht="30" x14ac:dyDescent="0.25">
      <c r="A1270" s="871"/>
      <c r="B1270" s="871"/>
      <c r="C1270" s="92" t="s">
        <v>153</v>
      </c>
      <c r="D1270" s="157" t="s">
        <v>1999</v>
      </c>
      <c r="E1270" s="92" t="s">
        <v>2037</v>
      </c>
      <c r="F1270" s="270" t="s">
        <v>37</v>
      </c>
      <c r="G1270" s="119">
        <v>80</v>
      </c>
      <c r="H1270" s="132">
        <v>100</v>
      </c>
      <c r="I1270" s="270"/>
      <c r="J1270" s="270"/>
      <c r="K1270" s="155">
        <f t="shared" si="133"/>
        <v>180</v>
      </c>
      <c r="L1270" s="270"/>
      <c r="M1270" s="270">
        <v>400</v>
      </c>
      <c r="N1270" s="270"/>
      <c r="O1270" s="270"/>
      <c r="P1270" s="153">
        <f t="shared" si="128"/>
        <v>400</v>
      </c>
      <c r="Q1270" s="154">
        <f t="shared" si="131"/>
        <v>580</v>
      </c>
      <c r="R1270" s="270">
        <v>0.93</v>
      </c>
      <c r="S1270" s="45">
        <f t="shared" si="130"/>
        <v>167.4</v>
      </c>
      <c r="T1270" s="910"/>
      <c r="U1270" s="49">
        <f t="shared" si="132"/>
        <v>372</v>
      </c>
      <c r="V1270" s="913"/>
      <c r="W1270" s="151">
        <f t="shared" si="134"/>
        <v>539.4</v>
      </c>
      <c r="X1270" s="908"/>
    </row>
    <row r="1271" spans="1:24" ht="30" x14ac:dyDescent="0.25">
      <c r="A1271" s="871"/>
      <c r="B1271" s="871"/>
      <c r="C1271" s="92" t="s">
        <v>374</v>
      </c>
      <c r="D1271" s="157" t="s">
        <v>1999</v>
      </c>
      <c r="E1271" s="92" t="s">
        <v>2037</v>
      </c>
      <c r="F1271" s="270" t="s">
        <v>37</v>
      </c>
      <c r="G1271" s="270">
        <v>80</v>
      </c>
      <c r="H1271" s="131"/>
      <c r="I1271" s="270"/>
      <c r="J1271" s="270"/>
      <c r="K1271" s="155">
        <f t="shared" si="133"/>
        <v>80</v>
      </c>
      <c r="L1271" s="270"/>
      <c r="M1271" s="270"/>
      <c r="N1271" s="270"/>
      <c r="O1271" s="270"/>
      <c r="P1271" s="153">
        <f t="shared" si="128"/>
        <v>0</v>
      </c>
      <c r="Q1271" s="154">
        <f t="shared" si="131"/>
        <v>80</v>
      </c>
      <c r="R1271" s="270">
        <v>0.73</v>
      </c>
      <c r="S1271" s="45">
        <f t="shared" si="130"/>
        <v>58.4</v>
      </c>
      <c r="T1271" s="910"/>
      <c r="U1271" s="49">
        <f t="shared" si="132"/>
        <v>0</v>
      </c>
      <c r="V1271" s="913"/>
      <c r="W1271" s="151">
        <f t="shared" si="134"/>
        <v>58.4</v>
      </c>
      <c r="X1271" s="908"/>
    </row>
    <row r="1272" spans="1:24" ht="30" x14ac:dyDescent="0.25">
      <c r="A1272" s="871"/>
      <c r="B1272" s="871"/>
      <c r="C1272" s="92" t="s">
        <v>375</v>
      </c>
      <c r="D1272" s="157" t="s">
        <v>1999</v>
      </c>
      <c r="E1272" s="92" t="s">
        <v>2037</v>
      </c>
      <c r="F1272" s="270" t="s">
        <v>37</v>
      </c>
      <c r="G1272" s="270">
        <v>100</v>
      </c>
      <c r="H1272" s="132">
        <v>60</v>
      </c>
      <c r="I1272" s="270"/>
      <c r="J1272" s="270"/>
      <c r="K1272" s="155">
        <f t="shared" si="133"/>
        <v>160</v>
      </c>
      <c r="L1272" s="270"/>
      <c r="M1272" s="270">
        <v>230</v>
      </c>
      <c r="N1272" s="270"/>
      <c r="O1272" s="270"/>
      <c r="P1272" s="153">
        <f t="shared" si="128"/>
        <v>230</v>
      </c>
      <c r="Q1272" s="154">
        <f t="shared" si="131"/>
        <v>390</v>
      </c>
      <c r="R1272" s="270">
        <v>2.75</v>
      </c>
      <c r="S1272" s="45">
        <f t="shared" si="130"/>
        <v>440</v>
      </c>
      <c r="T1272" s="910"/>
      <c r="U1272" s="49">
        <f t="shared" si="132"/>
        <v>632.5</v>
      </c>
      <c r="V1272" s="913"/>
      <c r="W1272" s="151">
        <f t="shared" si="134"/>
        <v>1072.5</v>
      </c>
      <c r="X1272" s="908"/>
    </row>
    <row r="1273" spans="1:24" ht="30" x14ac:dyDescent="0.25">
      <c r="A1273" s="871"/>
      <c r="B1273" s="871"/>
      <c r="C1273" s="92" t="s">
        <v>379</v>
      </c>
      <c r="D1273" s="157" t="s">
        <v>1999</v>
      </c>
      <c r="E1273" s="92" t="s">
        <v>2037</v>
      </c>
      <c r="F1273" s="270" t="s">
        <v>37</v>
      </c>
      <c r="G1273" s="270"/>
      <c r="H1273" s="131">
        <v>80</v>
      </c>
      <c r="I1273" s="270"/>
      <c r="J1273" s="270"/>
      <c r="K1273" s="155">
        <f t="shared" si="133"/>
        <v>80</v>
      </c>
      <c r="L1273" s="270"/>
      <c r="M1273" s="270">
        <v>250</v>
      </c>
      <c r="N1273" s="270"/>
      <c r="O1273" s="270"/>
      <c r="P1273" s="153">
        <f t="shared" si="128"/>
        <v>250</v>
      </c>
      <c r="Q1273" s="154">
        <f t="shared" si="131"/>
        <v>330</v>
      </c>
      <c r="R1273" s="270">
        <v>0.71</v>
      </c>
      <c r="S1273" s="45">
        <f t="shared" si="130"/>
        <v>56.8</v>
      </c>
      <c r="T1273" s="910"/>
      <c r="U1273" s="49">
        <f t="shared" si="132"/>
        <v>177.5</v>
      </c>
      <c r="V1273" s="913"/>
      <c r="W1273" s="151">
        <f t="shared" si="134"/>
        <v>234.3</v>
      </c>
      <c r="X1273" s="908"/>
    </row>
    <row r="1274" spans="1:24" x14ac:dyDescent="0.25">
      <c r="A1274" s="871"/>
      <c r="B1274" s="871"/>
      <c r="C1274" s="92" t="s">
        <v>382</v>
      </c>
      <c r="D1274" s="92"/>
      <c r="E1274" s="92"/>
      <c r="F1274" s="270" t="s">
        <v>37</v>
      </c>
      <c r="G1274" s="270"/>
      <c r="H1274" s="131">
        <v>80</v>
      </c>
      <c r="I1274" s="270"/>
      <c r="J1274" s="270"/>
      <c r="K1274" s="155">
        <f t="shared" si="133"/>
        <v>80</v>
      </c>
      <c r="L1274" s="270"/>
      <c r="M1274" s="270">
        <v>250</v>
      </c>
      <c r="N1274" s="270"/>
      <c r="O1274" s="270"/>
      <c r="P1274" s="153">
        <f t="shared" si="128"/>
        <v>250</v>
      </c>
      <c r="Q1274" s="154">
        <f t="shared" si="131"/>
        <v>330</v>
      </c>
      <c r="R1274" s="270">
        <v>0.67</v>
      </c>
      <c r="S1274" s="45">
        <f t="shared" si="130"/>
        <v>53.6</v>
      </c>
      <c r="T1274" s="910"/>
      <c r="U1274" s="49">
        <f t="shared" si="132"/>
        <v>167.5</v>
      </c>
      <c r="V1274" s="913"/>
      <c r="W1274" s="151">
        <f t="shared" si="134"/>
        <v>221.1</v>
      </c>
      <c r="X1274" s="908"/>
    </row>
    <row r="1275" spans="1:24" x14ac:dyDescent="0.25">
      <c r="A1275" s="871"/>
      <c r="B1275" s="871"/>
      <c r="C1275" s="92" t="s">
        <v>383</v>
      </c>
      <c r="D1275" s="92"/>
      <c r="E1275" s="92"/>
      <c r="F1275" s="270" t="s">
        <v>37</v>
      </c>
      <c r="G1275" s="270"/>
      <c r="H1275" s="131"/>
      <c r="I1275" s="270"/>
      <c r="J1275" s="270"/>
      <c r="K1275" s="155">
        <f t="shared" si="133"/>
        <v>0</v>
      </c>
      <c r="L1275" s="270"/>
      <c r="M1275" s="270"/>
      <c r="N1275" s="270"/>
      <c r="O1275" s="270"/>
      <c r="P1275" s="153">
        <f t="shared" si="128"/>
        <v>0</v>
      </c>
      <c r="Q1275" s="154">
        <f t="shared" si="131"/>
        <v>0</v>
      </c>
      <c r="R1275" s="270">
        <v>1.7</v>
      </c>
      <c r="S1275" s="45">
        <f t="shared" si="130"/>
        <v>0</v>
      </c>
      <c r="T1275" s="910"/>
      <c r="U1275" s="49">
        <f t="shared" si="132"/>
        <v>0</v>
      </c>
      <c r="V1275" s="913"/>
      <c r="W1275" s="151">
        <f t="shared" si="134"/>
        <v>0</v>
      </c>
      <c r="X1275" s="908"/>
    </row>
    <row r="1276" spans="1:24" x14ac:dyDescent="0.25">
      <c r="A1276" s="871"/>
      <c r="B1276" s="871"/>
      <c r="C1276" s="92" t="s">
        <v>384</v>
      </c>
      <c r="D1276" s="92"/>
      <c r="E1276" s="92"/>
      <c r="F1276" s="270" t="s">
        <v>37</v>
      </c>
      <c r="G1276" s="270"/>
      <c r="H1276" s="131"/>
      <c r="I1276" s="270"/>
      <c r="J1276" s="270"/>
      <c r="K1276" s="155">
        <f t="shared" si="133"/>
        <v>0</v>
      </c>
      <c r="L1276" s="270"/>
      <c r="M1276" s="270"/>
      <c r="N1276" s="270"/>
      <c r="O1276" s="270"/>
      <c r="P1276" s="153">
        <f t="shared" si="128"/>
        <v>0</v>
      </c>
      <c r="Q1276" s="154">
        <f t="shared" si="131"/>
        <v>0</v>
      </c>
      <c r="R1276" s="270">
        <v>0.9</v>
      </c>
      <c r="S1276" s="45">
        <f t="shared" si="130"/>
        <v>0</v>
      </c>
      <c r="T1276" s="910"/>
      <c r="U1276" s="49">
        <f t="shared" si="132"/>
        <v>0</v>
      </c>
      <c r="V1276" s="913"/>
      <c r="W1276" s="151">
        <f t="shared" si="134"/>
        <v>0</v>
      </c>
      <c r="X1276" s="908"/>
    </row>
    <row r="1277" spans="1:24" x14ac:dyDescent="0.25">
      <c r="A1277" s="871"/>
      <c r="B1277" s="871"/>
      <c r="C1277" s="92" t="s">
        <v>385</v>
      </c>
      <c r="D1277" s="92"/>
      <c r="E1277" s="92"/>
      <c r="F1277" s="270" t="s">
        <v>37</v>
      </c>
      <c r="G1277" s="270"/>
      <c r="H1277" s="131"/>
      <c r="I1277" s="270"/>
      <c r="J1277" s="270"/>
      <c r="K1277" s="155">
        <f t="shared" si="133"/>
        <v>0</v>
      </c>
      <c r="L1277" s="270"/>
      <c r="M1277" s="270"/>
      <c r="N1277" s="270"/>
      <c r="O1277" s="270"/>
      <c r="P1277" s="153">
        <f t="shared" si="128"/>
        <v>0</v>
      </c>
      <c r="Q1277" s="154">
        <f t="shared" si="131"/>
        <v>0</v>
      </c>
      <c r="R1277" s="270">
        <v>0.86</v>
      </c>
      <c r="S1277" s="45">
        <f t="shared" si="130"/>
        <v>0</v>
      </c>
      <c r="T1277" s="910"/>
      <c r="U1277" s="49">
        <f t="shared" si="132"/>
        <v>0</v>
      </c>
      <c r="V1277" s="913"/>
      <c r="W1277" s="151">
        <f t="shared" si="134"/>
        <v>0</v>
      </c>
      <c r="X1277" s="908"/>
    </row>
    <row r="1278" spans="1:24" x14ac:dyDescent="0.25">
      <c r="A1278" s="871"/>
      <c r="B1278" s="871"/>
      <c r="C1278" s="92" t="s">
        <v>386</v>
      </c>
      <c r="D1278" s="92"/>
      <c r="E1278" s="92"/>
      <c r="F1278" s="270" t="s">
        <v>37</v>
      </c>
      <c r="G1278" s="270"/>
      <c r="H1278" s="131"/>
      <c r="I1278" s="270"/>
      <c r="J1278" s="270"/>
      <c r="K1278" s="155">
        <f t="shared" si="133"/>
        <v>0</v>
      </c>
      <c r="L1278" s="270"/>
      <c r="M1278" s="270"/>
      <c r="N1278" s="270"/>
      <c r="O1278" s="270"/>
      <c r="P1278" s="153">
        <f t="shared" si="128"/>
        <v>0</v>
      </c>
      <c r="Q1278" s="154">
        <f t="shared" si="131"/>
        <v>0</v>
      </c>
      <c r="R1278" s="270">
        <v>0.14000000000000001</v>
      </c>
      <c r="S1278" s="45">
        <f t="shared" si="130"/>
        <v>0</v>
      </c>
      <c r="T1278" s="910"/>
      <c r="U1278" s="49">
        <f t="shared" si="132"/>
        <v>0</v>
      </c>
      <c r="V1278" s="913"/>
      <c r="W1278" s="151">
        <f t="shared" si="134"/>
        <v>0</v>
      </c>
      <c r="X1278" s="908"/>
    </row>
    <row r="1279" spans="1:24" x14ac:dyDescent="0.25">
      <c r="A1279" s="871"/>
      <c r="B1279" s="871"/>
      <c r="C1279" s="92" t="s">
        <v>388</v>
      </c>
      <c r="D1279" s="92"/>
      <c r="E1279" s="92"/>
      <c r="F1279" s="270" t="s">
        <v>37</v>
      </c>
      <c r="G1279" s="270"/>
      <c r="H1279" s="131"/>
      <c r="I1279" s="270"/>
      <c r="J1279" s="270"/>
      <c r="K1279" s="155">
        <f t="shared" si="133"/>
        <v>0</v>
      </c>
      <c r="L1279" s="270"/>
      <c r="M1279" s="270"/>
      <c r="N1279" s="270"/>
      <c r="O1279" s="270"/>
      <c r="P1279" s="153">
        <f t="shared" si="128"/>
        <v>0</v>
      </c>
      <c r="Q1279" s="154">
        <f t="shared" si="131"/>
        <v>0</v>
      </c>
      <c r="R1279" s="270">
        <v>1.1000000000000001</v>
      </c>
      <c r="S1279" s="45">
        <f t="shared" si="130"/>
        <v>0</v>
      </c>
      <c r="T1279" s="910"/>
      <c r="U1279" s="49">
        <f t="shared" si="132"/>
        <v>0</v>
      </c>
      <c r="V1279" s="913"/>
      <c r="W1279" s="151">
        <f t="shared" si="134"/>
        <v>0</v>
      </c>
      <c r="X1279" s="908"/>
    </row>
    <row r="1280" spans="1:24" ht="30" x14ac:dyDescent="0.25">
      <c r="A1280" s="871"/>
      <c r="B1280" s="871"/>
      <c r="C1280" s="166" t="s">
        <v>2055</v>
      </c>
      <c r="D1280" s="157" t="s">
        <v>1999</v>
      </c>
      <c r="E1280" s="92" t="s">
        <v>2037</v>
      </c>
      <c r="F1280" s="270" t="s">
        <v>37</v>
      </c>
      <c r="G1280" s="270"/>
      <c r="H1280" s="131"/>
      <c r="I1280" s="270"/>
      <c r="J1280" s="270"/>
      <c r="K1280" s="155">
        <f t="shared" si="133"/>
        <v>0</v>
      </c>
      <c r="L1280" s="270"/>
      <c r="M1280" s="270"/>
      <c r="N1280" s="270"/>
      <c r="O1280" s="270"/>
      <c r="P1280" s="153">
        <f t="shared" si="128"/>
        <v>0</v>
      </c>
      <c r="Q1280" s="154">
        <f t="shared" si="131"/>
        <v>0</v>
      </c>
      <c r="R1280" s="270">
        <v>2.82</v>
      </c>
      <c r="S1280" s="45">
        <f t="shared" si="130"/>
        <v>0</v>
      </c>
      <c r="T1280" s="910"/>
      <c r="U1280" s="49">
        <f t="shared" si="132"/>
        <v>0</v>
      </c>
      <c r="V1280" s="913"/>
      <c r="W1280" s="151">
        <f t="shared" si="134"/>
        <v>0</v>
      </c>
      <c r="X1280" s="908"/>
    </row>
    <row r="1281" spans="1:24" ht="30" x14ac:dyDescent="0.25">
      <c r="A1281" s="871"/>
      <c r="B1281" s="871"/>
      <c r="C1281" s="166" t="s">
        <v>2051</v>
      </c>
      <c r="D1281" s="157" t="s">
        <v>1999</v>
      </c>
      <c r="E1281" s="92" t="s">
        <v>2037</v>
      </c>
      <c r="F1281" s="270" t="s">
        <v>37</v>
      </c>
      <c r="G1281" s="270"/>
      <c r="H1281" s="131"/>
      <c r="I1281" s="270"/>
      <c r="J1281" s="270"/>
      <c r="K1281" s="155">
        <f t="shared" si="133"/>
        <v>0</v>
      </c>
      <c r="L1281" s="270"/>
      <c r="M1281" s="270"/>
      <c r="N1281" s="270"/>
      <c r="O1281" s="270"/>
      <c r="P1281" s="153">
        <f t="shared" si="128"/>
        <v>0</v>
      </c>
      <c r="Q1281" s="154">
        <f t="shared" si="131"/>
        <v>0</v>
      </c>
      <c r="R1281" s="270">
        <v>0.42</v>
      </c>
      <c r="S1281" s="45">
        <f t="shared" si="130"/>
        <v>0</v>
      </c>
      <c r="T1281" s="910"/>
      <c r="U1281" s="49">
        <f t="shared" si="132"/>
        <v>0</v>
      </c>
      <c r="V1281" s="913"/>
      <c r="W1281" s="151">
        <f t="shared" si="134"/>
        <v>0</v>
      </c>
      <c r="X1281" s="908"/>
    </row>
    <row r="1282" spans="1:24" ht="30" x14ac:dyDescent="0.25">
      <c r="A1282" s="871"/>
      <c r="B1282" s="871"/>
      <c r="C1282" s="166" t="s">
        <v>1987</v>
      </c>
      <c r="D1282" s="157" t="s">
        <v>1988</v>
      </c>
      <c r="E1282" s="92"/>
      <c r="F1282" s="270" t="s">
        <v>37</v>
      </c>
      <c r="G1282" s="270">
        <v>100</v>
      </c>
      <c r="H1282" s="131"/>
      <c r="I1282" s="270"/>
      <c r="J1282" s="270"/>
      <c r="K1282" s="155">
        <f t="shared" si="133"/>
        <v>100</v>
      </c>
      <c r="L1282" s="270">
        <v>200</v>
      </c>
      <c r="M1282" s="270"/>
      <c r="N1282" s="270"/>
      <c r="O1282" s="270"/>
      <c r="P1282" s="153">
        <f t="shared" si="128"/>
        <v>200</v>
      </c>
      <c r="Q1282" s="154">
        <f t="shared" si="131"/>
        <v>300</v>
      </c>
      <c r="R1282" s="270">
        <v>0.93</v>
      </c>
      <c r="S1282" s="45">
        <f t="shared" si="130"/>
        <v>93</v>
      </c>
      <c r="T1282" s="910"/>
      <c r="U1282" s="49">
        <f t="shared" si="132"/>
        <v>186</v>
      </c>
      <c r="V1282" s="913"/>
      <c r="W1282" s="151">
        <f t="shared" si="134"/>
        <v>279</v>
      </c>
      <c r="X1282" s="908"/>
    </row>
    <row r="1283" spans="1:24" ht="30" x14ac:dyDescent="0.25">
      <c r="A1283" s="871"/>
      <c r="B1283" s="871"/>
      <c r="C1283" s="166" t="s">
        <v>1989</v>
      </c>
      <c r="D1283" s="157" t="s">
        <v>1988</v>
      </c>
      <c r="E1283" s="92"/>
      <c r="F1283" s="270" t="s">
        <v>37</v>
      </c>
      <c r="G1283" s="270">
        <v>90</v>
      </c>
      <c r="H1283" s="131"/>
      <c r="I1283" s="270"/>
      <c r="J1283" s="270"/>
      <c r="K1283" s="155">
        <f t="shared" si="133"/>
        <v>90</v>
      </c>
      <c r="L1283" s="270">
        <v>90</v>
      </c>
      <c r="M1283" s="270"/>
      <c r="N1283" s="270"/>
      <c r="O1283" s="270"/>
      <c r="P1283" s="153">
        <f t="shared" si="128"/>
        <v>90</v>
      </c>
      <c r="Q1283" s="154">
        <f t="shared" si="131"/>
        <v>180</v>
      </c>
      <c r="R1283" s="270">
        <v>0.7</v>
      </c>
      <c r="S1283" s="45">
        <f t="shared" si="130"/>
        <v>62.999999999999993</v>
      </c>
      <c r="T1283" s="910"/>
      <c r="U1283" s="49">
        <f t="shared" si="132"/>
        <v>62.999999999999993</v>
      </c>
      <c r="V1283" s="913"/>
      <c r="W1283" s="151">
        <f t="shared" si="134"/>
        <v>125.99999999999999</v>
      </c>
      <c r="X1283" s="908"/>
    </row>
    <row r="1284" spans="1:24" x14ac:dyDescent="0.25">
      <c r="A1284" s="871"/>
      <c r="B1284" s="871"/>
      <c r="C1284" s="92" t="s">
        <v>390</v>
      </c>
      <c r="D1284" s="92"/>
      <c r="E1284" s="92"/>
      <c r="F1284" s="270" t="s">
        <v>37</v>
      </c>
      <c r="G1284" s="270"/>
      <c r="H1284" s="131"/>
      <c r="I1284" s="270"/>
      <c r="J1284" s="270"/>
      <c r="K1284" s="155">
        <f t="shared" si="133"/>
        <v>0</v>
      </c>
      <c r="L1284" s="270"/>
      <c r="M1284" s="270"/>
      <c r="N1284" s="270"/>
      <c r="O1284" s="270"/>
      <c r="P1284" s="153">
        <f t="shared" si="128"/>
        <v>0</v>
      </c>
      <c r="Q1284" s="154">
        <f t="shared" si="131"/>
        <v>0</v>
      </c>
      <c r="R1284" s="270">
        <v>3</v>
      </c>
      <c r="S1284" s="45">
        <f t="shared" si="130"/>
        <v>0</v>
      </c>
      <c r="T1284" s="911"/>
      <c r="U1284" s="49">
        <f t="shared" si="132"/>
        <v>0</v>
      </c>
      <c r="V1284" s="914"/>
      <c r="W1284" s="151">
        <f t="shared" si="134"/>
        <v>0</v>
      </c>
      <c r="X1284" s="908"/>
    </row>
    <row r="1285" spans="1:24" x14ac:dyDescent="0.25">
      <c r="A1285" s="871">
        <v>86</v>
      </c>
      <c r="B1285" s="871" t="s">
        <v>889</v>
      </c>
      <c r="C1285" s="92" t="s">
        <v>1755</v>
      </c>
      <c r="D1285" s="92"/>
      <c r="E1285" s="92"/>
      <c r="F1285" s="270" t="s">
        <v>37</v>
      </c>
      <c r="G1285" s="270">
        <v>40</v>
      </c>
      <c r="H1285" s="131"/>
      <c r="I1285" s="270"/>
      <c r="J1285" s="270"/>
      <c r="K1285" s="155">
        <f t="shared" si="133"/>
        <v>40</v>
      </c>
      <c r="L1285" s="270"/>
      <c r="M1285" s="270"/>
      <c r="N1285" s="270"/>
      <c r="O1285" s="270"/>
      <c r="P1285" s="153">
        <f t="shared" si="128"/>
        <v>0</v>
      </c>
      <c r="Q1285" s="154">
        <f t="shared" si="131"/>
        <v>40</v>
      </c>
      <c r="R1285" s="270">
        <v>0.76</v>
      </c>
      <c r="S1285" s="45">
        <f t="shared" si="130"/>
        <v>30.4</v>
      </c>
      <c r="T1285" s="909">
        <f>SUM(S1285:S1303)</f>
        <v>1774.6</v>
      </c>
      <c r="U1285" s="49">
        <f t="shared" si="132"/>
        <v>0</v>
      </c>
      <c r="V1285" s="912">
        <f>SUM(U1285:U1303)</f>
        <v>2576</v>
      </c>
      <c r="W1285" s="151">
        <f t="shared" si="134"/>
        <v>30.4</v>
      </c>
      <c r="X1285" s="908">
        <f>SUM(W1285:W1303)</f>
        <v>4350.6000000000004</v>
      </c>
    </row>
    <row r="1286" spans="1:24" x14ac:dyDescent="0.25">
      <c r="A1286" s="871"/>
      <c r="B1286" s="871"/>
      <c r="C1286" s="92" t="s">
        <v>1756</v>
      </c>
      <c r="D1286" s="92"/>
      <c r="E1286" s="92"/>
      <c r="F1286" s="270" t="s">
        <v>37</v>
      </c>
      <c r="G1286" s="119">
        <v>100</v>
      </c>
      <c r="H1286" s="131"/>
      <c r="I1286" s="270"/>
      <c r="J1286" s="270"/>
      <c r="K1286" s="155">
        <f t="shared" si="133"/>
        <v>100</v>
      </c>
      <c r="L1286" s="270"/>
      <c r="M1286" s="270"/>
      <c r="N1286" s="270"/>
      <c r="O1286" s="270"/>
      <c r="P1286" s="153">
        <f t="shared" si="128"/>
        <v>0</v>
      </c>
      <c r="Q1286" s="154">
        <f t="shared" si="131"/>
        <v>100</v>
      </c>
      <c r="R1286" s="270">
        <v>0.31</v>
      </c>
      <c r="S1286" s="45">
        <f t="shared" si="130"/>
        <v>31</v>
      </c>
      <c r="T1286" s="910"/>
      <c r="U1286" s="49">
        <f t="shared" si="132"/>
        <v>0</v>
      </c>
      <c r="V1286" s="913"/>
      <c r="W1286" s="151">
        <f t="shared" si="134"/>
        <v>31</v>
      </c>
      <c r="X1286" s="908"/>
    </row>
    <row r="1287" spans="1:24" x14ac:dyDescent="0.25">
      <c r="A1287" s="871"/>
      <c r="B1287" s="871"/>
      <c r="C1287" s="92" t="s">
        <v>357</v>
      </c>
      <c r="D1287" s="92"/>
      <c r="E1287" s="92"/>
      <c r="F1287" s="270" t="s">
        <v>37</v>
      </c>
      <c r="G1287" s="270">
        <v>80</v>
      </c>
      <c r="H1287" s="131"/>
      <c r="I1287" s="270"/>
      <c r="J1287" s="270"/>
      <c r="K1287" s="155">
        <f t="shared" si="133"/>
        <v>80</v>
      </c>
      <c r="L1287" s="270"/>
      <c r="M1287" s="270"/>
      <c r="N1287" s="270"/>
      <c r="O1287" s="270"/>
      <c r="P1287" s="153">
        <f t="shared" si="128"/>
        <v>0</v>
      </c>
      <c r="Q1287" s="154">
        <f t="shared" si="131"/>
        <v>80</v>
      </c>
      <c r="R1287" s="270">
        <v>2</v>
      </c>
      <c r="S1287" s="45">
        <f t="shared" si="130"/>
        <v>160</v>
      </c>
      <c r="T1287" s="910"/>
      <c r="U1287" s="49">
        <f t="shared" si="132"/>
        <v>0</v>
      </c>
      <c r="V1287" s="913"/>
      <c r="W1287" s="151">
        <f t="shared" si="134"/>
        <v>160</v>
      </c>
      <c r="X1287" s="908"/>
    </row>
    <row r="1288" spans="1:24" ht="30" x14ac:dyDescent="0.25">
      <c r="A1288" s="871"/>
      <c r="B1288" s="871"/>
      <c r="C1288" s="92" t="s">
        <v>360</v>
      </c>
      <c r="D1288" s="157" t="s">
        <v>1999</v>
      </c>
      <c r="E1288" s="92" t="s">
        <v>2037</v>
      </c>
      <c r="F1288" s="270" t="s">
        <v>37</v>
      </c>
      <c r="G1288" s="119">
        <v>100</v>
      </c>
      <c r="H1288" s="131"/>
      <c r="I1288" s="270"/>
      <c r="J1288" s="270"/>
      <c r="K1288" s="155">
        <f t="shared" si="133"/>
        <v>100</v>
      </c>
      <c r="L1288" s="270"/>
      <c r="M1288" s="270"/>
      <c r="N1288" s="270"/>
      <c r="O1288" s="270"/>
      <c r="P1288" s="153">
        <f t="shared" si="128"/>
        <v>0</v>
      </c>
      <c r="Q1288" s="154">
        <f t="shared" si="131"/>
        <v>100</v>
      </c>
      <c r="R1288" s="270">
        <v>0.43</v>
      </c>
      <c r="S1288" s="45">
        <f t="shared" si="130"/>
        <v>43</v>
      </c>
      <c r="T1288" s="910"/>
      <c r="U1288" s="49">
        <f t="shared" si="132"/>
        <v>0</v>
      </c>
      <c r="V1288" s="913"/>
      <c r="W1288" s="151">
        <f t="shared" si="134"/>
        <v>43</v>
      </c>
      <c r="X1288" s="908"/>
    </row>
    <row r="1289" spans="1:24" ht="45" x14ac:dyDescent="0.25">
      <c r="A1289" s="871"/>
      <c r="B1289" s="871"/>
      <c r="C1289" s="157" t="s">
        <v>156</v>
      </c>
      <c r="D1289" s="160" t="s">
        <v>2007</v>
      </c>
      <c r="E1289" s="92" t="s">
        <v>2008</v>
      </c>
      <c r="F1289" s="270" t="s">
        <v>37</v>
      </c>
      <c r="G1289" s="119">
        <v>100</v>
      </c>
      <c r="H1289" s="132">
        <v>150</v>
      </c>
      <c r="I1289" s="270"/>
      <c r="J1289" s="270"/>
      <c r="K1289" s="155">
        <f t="shared" si="133"/>
        <v>250</v>
      </c>
      <c r="L1289" s="270"/>
      <c r="M1289" s="270">
        <v>450</v>
      </c>
      <c r="N1289" s="270"/>
      <c r="O1289" s="270"/>
      <c r="P1289" s="153">
        <f t="shared" si="128"/>
        <v>450</v>
      </c>
      <c r="Q1289" s="154">
        <f t="shared" si="131"/>
        <v>700</v>
      </c>
      <c r="R1289" s="270">
        <v>1.9</v>
      </c>
      <c r="S1289" s="45">
        <f t="shared" si="130"/>
        <v>475</v>
      </c>
      <c r="T1289" s="910"/>
      <c r="U1289" s="49">
        <f t="shared" si="132"/>
        <v>855</v>
      </c>
      <c r="V1289" s="913"/>
      <c r="W1289" s="151">
        <f t="shared" si="134"/>
        <v>1330</v>
      </c>
      <c r="X1289" s="908"/>
    </row>
    <row r="1290" spans="1:24" x14ac:dyDescent="0.25">
      <c r="A1290" s="871"/>
      <c r="B1290" s="871"/>
      <c r="C1290" s="92" t="s">
        <v>366</v>
      </c>
      <c r="D1290" s="92"/>
      <c r="E1290" s="92"/>
      <c r="F1290" s="270" t="s">
        <v>37</v>
      </c>
      <c r="G1290" s="119">
        <v>100</v>
      </c>
      <c r="H1290" s="132"/>
      <c r="I1290" s="270"/>
      <c r="J1290" s="270"/>
      <c r="K1290" s="155">
        <f t="shared" si="133"/>
        <v>100</v>
      </c>
      <c r="L1290" s="270"/>
      <c r="M1290" s="270"/>
      <c r="N1290" s="270"/>
      <c r="O1290" s="270"/>
      <c r="P1290" s="153">
        <f t="shared" si="128"/>
        <v>0</v>
      </c>
      <c r="Q1290" s="154">
        <f t="shared" si="131"/>
        <v>100</v>
      </c>
      <c r="R1290" s="270">
        <v>0.21</v>
      </c>
      <c r="S1290" s="45">
        <f t="shared" si="130"/>
        <v>21</v>
      </c>
      <c r="T1290" s="910"/>
      <c r="U1290" s="49">
        <f t="shared" si="132"/>
        <v>0</v>
      </c>
      <c r="V1290" s="913"/>
      <c r="W1290" s="151">
        <f t="shared" si="134"/>
        <v>21</v>
      </c>
      <c r="X1290" s="908"/>
    </row>
    <row r="1291" spans="1:24" x14ac:dyDescent="0.25">
      <c r="A1291" s="871"/>
      <c r="B1291" s="871"/>
      <c r="C1291" s="92" t="s">
        <v>368</v>
      </c>
      <c r="D1291" s="92"/>
      <c r="E1291" s="92"/>
      <c r="F1291" s="270" t="s">
        <v>37</v>
      </c>
      <c r="G1291" s="119">
        <v>100</v>
      </c>
      <c r="H1291" s="132"/>
      <c r="I1291" s="270"/>
      <c r="J1291" s="270"/>
      <c r="K1291" s="155">
        <f t="shared" si="133"/>
        <v>100</v>
      </c>
      <c r="L1291" s="270"/>
      <c r="M1291" s="270"/>
      <c r="N1291" s="270"/>
      <c r="O1291" s="270"/>
      <c r="P1291" s="153">
        <f t="shared" si="128"/>
        <v>0</v>
      </c>
      <c r="Q1291" s="154">
        <f t="shared" si="131"/>
        <v>100</v>
      </c>
      <c r="R1291" s="270">
        <v>0.19</v>
      </c>
      <c r="S1291" s="45">
        <f t="shared" si="130"/>
        <v>19</v>
      </c>
      <c r="T1291" s="910"/>
      <c r="U1291" s="49">
        <f t="shared" si="132"/>
        <v>0</v>
      </c>
      <c r="V1291" s="913"/>
      <c r="W1291" s="151">
        <f t="shared" si="134"/>
        <v>19</v>
      </c>
      <c r="X1291" s="908"/>
    </row>
    <row r="1292" spans="1:24" x14ac:dyDescent="0.25">
      <c r="A1292" s="871"/>
      <c r="B1292" s="871"/>
      <c r="C1292" s="92" t="s">
        <v>157</v>
      </c>
      <c r="D1292" s="92"/>
      <c r="E1292" s="92"/>
      <c r="F1292" s="270" t="s">
        <v>37</v>
      </c>
      <c r="G1292" s="270">
        <v>30</v>
      </c>
      <c r="H1292" s="132">
        <v>150</v>
      </c>
      <c r="I1292" s="270"/>
      <c r="J1292" s="270"/>
      <c r="K1292" s="155">
        <f t="shared" si="133"/>
        <v>180</v>
      </c>
      <c r="L1292" s="270"/>
      <c r="M1292" s="270">
        <v>450</v>
      </c>
      <c r="N1292" s="270"/>
      <c r="O1292" s="270"/>
      <c r="P1292" s="153">
        <f t="shared" ref="P1292:P1368" si="135">SUM(L1292:O1292)</f>
        <v>450</v>
      </c>
      <c r="Q1292" s="154">
        <f t="shared" si="131"/>
        <v>630</v>
      </c>
      <c r="R1292" s="270">
        <v>2.4700000000000002</v>
      </c>
      <c r="S1292" s="45">
        <f t="shared" si="130"/>
        <v>444.6</v>
      </c>
      <c r="T1292" s="910"/>
      <c r="U1292" s="49">
        <f t="shared" si="132"/>
        <v>1111.5</v>
      </c>
      <c r="V1292" s="913"/>
      <c r="W1292" s="151">
        <f t="shared" si="134"/>
        <v>1556.1</v>
      </c>
      <c r="X1292" s="908"/>
    </row>
    <row r="1293" spans="1:24" ht="30" x14ac:dyDescent="0.25">
      <c r="A1293" s="871"/>
      <c r="B1293" s="871"/>
      <c r="C1293" s="92" t="s">
        <v>370</v>
      </c>
      <c r="D1293" s="157" t="s">
        <v>1999</v>
      </c>
      <c r="E1293" s="92" t="s">
        <v>2037</v>
      </c>
      <c r="F1293" s="270" t="s">
        <v>37</v>
      </c>
      <c r="G1293" s="270">
        <v>150</v>
      </c>
      <c r="H1293" s="132"/>
      <c r="I1293" s="270"/>
      <c r="J1293" s="270"/>
      <c r="K1293" s="155">
        <f t="shared" si="133"/>
        <v>150</v>
      </c>
      <c r="L1293" s="270"/>
      <c r="M1293" s="270"/>
      <c r="N1293" s="270"/>
      <c r="O1293" s="270"/>
      <c r="P1293" s="153">
        <f t="shared" si="135"/>
        <v>0</v>
      </c>
      <c r="Q1293" s="154">
        <f t="shared" si="131"/>
        <v>150</v>
      </c>
      <c r="R1293" s="270">
        <v>0.18</v>
      </c>
      <c r="S1293" s="45">
        <f t="shared" si="130"/>
        <v>27</v>
      </c>
      <c r="T1293" s="910"/>
      <c r="U1293" s="49">
        <f t="shared" si="132"/>
        <v>0</v>
      </c>
      <c r="V1293" s="913"/>
      <c r="W1293" s="151">
        <f t="shared" si="134"/>
        <v>27</v>
      </c>
      <c r="X1293" s="908"/>
    </row>
    <row r="1294" spans="1:24" ht="30" x14ac:dyDescent="0.25">
      <c r="A1294" s="871"/>
      <c r="B1294" s="871"/>
      <c r="C1294" s="92" t="s">
        <v>373</v>
      </c>
      <c r="D1294" s="157" t="s">
        <v>1999</v>
      </c>
      <c r="E1294" s="92" t="s">
        <v>2037</v>
      </c>
      <c r="F1294" s="270" t="s">
        <v>37</v>
      </c>
      <c r="G1294" s="270">
        <v>150</v>
      </c>
      <c r="H1294" s="132"/>
      <c r="I1294" s="270"/>
      <c r="J1294" s="270"/>
      <c r="K1294" s="155">
        <f t="shared" si="133"/>
        <v>150</v>
      </c>
      <c r="L1294" s="270"/>
      <c r="M1294" s="270"/>
      <c r="N1294" s="270"/>
      <c r="O1294" s="270"/>
      <c r="P1294" s="153">
        <f t="shared" si="135"/>
        <v>0</v>
      </c>
      <c r="Q1294" s="154">
        <f t="shared" si="131"/>
        <v>150</v>
      </c>
      <c r="R1294" s="270">
        <v>0.14000000000000001</v>
      </c>
      <c r="S1294" s="45">
        <f t="shared" si="130"/>
        <v>21.000000000000004</v>
      </c>
      <c r="T1294" s="910"/>
      <c r="U1294" s="49">
        <f t="shared" si="132"/>
        <v>0</v>
      </c>
      <c r="V1294" s="913"/>
      <c r="W1294" s="151">
        <f t="shared" si="134"/>
        <v>21.000000000000004</v>
      </c>
      <c r="X1294" s="908"/>
    </row>
    <row r="1295" spans="1:24" ht="30" x14ac:dyDescent="0.25">
      <c r="A1295" s="871"/>
      <c r="B1295" s="871"/>
      <c r="C1295" s="92" t="s">
        <v>376</v>
      </c>
      <c r="D1295" s="157" t="s">
        <v>1999</v>
      </c>
      <c r="E1295" s="92" t="s">
        <v>2037</v>
      </c>
      <c r="F1295" s="270" t="s">
        <v>37</v>
      </c>
      <c r="G1295" s="270">
        <v>250</v>
      </c>
      <c r="H1295" s="132">
        <v>150</v>
      </c>
      <c r="I1295" s="270">
        <v>20</v>
      </c>
      <c r="J1295" s="270"/>
      <c r="K1295" s="155">
        <f t="shared" si="133"/>
        <v>420</v>
      </c>
      <c r="L1295" s="270"/>
      <c r="M1295" s="270">
        <v>450</v>
      </c>
      <c r="N1295" s="270"/>
      <c r="O1295" s="270"/>
      <c r="P1295" s="153">
        <f t="shared" si="135"/>
        <v>450</v>
      </c>
      <c r="Q1295" s="154">
        <f t="shared" si="131"/>
        <v>870</v>
      </c>
      <c r="R1295" s="270">
        <v>0.8</v>
      </c>
      <c r="S1295" s="45">
        <f t="shared" si="130"/>
        <v>336</v>
      </c>
      <c r="T1295" s="910"/>
      <c r="U1295" s="49">
        <f t="shared" si="132"/>
        <v>360</v>
      </c>
      <c r="V1295" s="913"/>
      <c r="W1295" s="151">
        <f t="shared" si="134"/>
        <v>696</v>
      </c>
      <c r="X1295" s="908"/>
    </row>
    <row r="1296" spans="1:24" ht="30" x14ac:dyDescent="0.25">
      <c r="A1296" s="871"/>
      <c r="B1296" s="871"/>
      <c r="C1296" s="92" t="s">
        <v>377</v>
      </c>
      <c r="D1296" s="157" t="s">
        <v>1999</v>
      </c>
      <c r="E1296" s="92" t="s">
        <v>2037</v>
      </c>
      <c r="F1296" s="270" t="s">
        <v>37</v>
      </c>
      <c r="G1296" s="270">
        <v>100</v>
      </c>
      <c r="H1296" s="132"/>
      <c r="I1296" s="270"/>
      <c r="J1296" s="270"/>
      <c r="K1296" s="155">
        <f t="shared" si="133"/>
        <v>100</v>
      </c>
      <c r="L1296" s="270"/>
      <c r="M1296" s="270"/>
      <c r="N1296" s="270"/>
      <c r="O1296" s="270"/>
      <c r="P1296" s="153">
        <f t="shared" si="135"/>
        <v>0</v>
      </c>
      <c r="Q1296" s="154">
        <f t="shared" si="131"/>
        <v>100</v>
      </c>
      <c r="R1296" s="270">
        <v>0.12</v>
      </c>
      <c r="S1296" s="45">
        <f t="shared" si="130"/>
        <v>12</v>
      </c>
      <c r="T1296" s="910"/>
      <c r="U1296" s="49">
        <f t="shared" si="132"/>
        <v>0</v>
      </c>
      <c r="V1296" s="913"/>
      <c r="W1296" s="151">
        <f t="shared" si="134"/>
        <v>12</v>
      </c>
      <c r="X1296" s="908"/>
    </row>
    <row r="1297" spans="1:24" x14ac:dyDescent="0.25">
      <c r="A1297" s="871"/>
      <c r="B1297" s="871"/>
      <c r="C1297" s="92" t="s">
        <v>891</v>
      </c>
      <c r="D1297" s="92"/>
      <c r="E1297" s="92"/>
      <c r="F1297" s="270" t="s">
        <v>37</v>
      </c>
      <c r="G1297" s="270">
        <v>250</v>
      </c>
      <c r="H1297" s="132">
        <v>150</v>
      </c>
      <c r="I1297" s="270">
        <v>20</v>
      </c>
      <c r="J1297" s="270"/>
      <c r="K1297" s="155">
        <f t="shared" si="133"/>
        <v>420</v>
      </c>
      <c r="L1297" s="270"/>
      <c r="M1297" s="270">
        <v>450</v>
      </c>
      <c r="N1297" s="270"/>
      <c r="O1297" s="270"/>
      <c r="P1297" s="153">
        <f t="shared" si="135"/>
        <v>450</v>
      </c>
      <c r="Q1297" s="154">
        <f t="shared" si="131"/>
        <v>870</v>
      </c>
      <c r="R1297" s="270">
        <v>0.23</v>
      </c>
      <c r="S1297" s="45">
        <f t="shared" si="130"/>
        <v>96.600000000000009</v>
      </c>
      <c r="T1297" s="910"/>
      <c r="U1297" s="49">
        <f t="shared" si="132"/>
        <v>103.5</v>
      </c>
      <c r="V1297" s="913"/>
      <c r="W1297" s="151">
        <f t="shared" si="134"/>
        <v>200.10000000000002</v>
      </c>
      <c r="X1297" s="908"/>
    </row>
    <row r="1298" spans="1:24" ht="30" x14ac:dyDescent="0.25">
      <c r="A1298" s="871"/>
      <c r="B1298" s="871"/>
      <c r="C1298" s="166" t="s">
        <v>2054</v>
      </c>
      <c r="D1298" s="157" t="s">
        <v>1999</v>
      </c>
      <c r="E1298" s="92" t="s">
        <v>2037</v>
      </c>
      <c r="F1298" s="270" t="s">
        <v>37</v>
      </c>
      <c r="G1298" s="270"/>
      <c r="H1298" s="132"/>
      <c r="I1298" s="270"/>
      <c r="J1298" s="270"/>
      <c r="K1298" s="155">
        <f t="shared" si="133"/>
        <v>0</v>
      </c>
      <c r="L1298" s="270"/>
      <c r="M1298" s="270"/>
      <c r="N1298" s="270"/>
      <c r="O1298" s="270"/>
      <c r="P1298" s="153">
        <f t="shared" si="135"/>
        <v>0</v>
      </c>
      <c r="Q1298" s="154">
        <f t="shared" si="131"/>
        <v>0</v>
      </c>
      <c r="R1298" s="270">
        <v>0.76</v>
      </c>
      <c r="S1298" s="45">
        <f t="shared" si="130"/>
        <v>0</v>
      </c>
      <c r="T1298" s="910"/>
      <c r="U1298" s="49">
        <f t="shared" si="132"/>
        <v>0</v>
      </c>
      <c r="V1298" s="913"/>
      <c r="W1298" s="151">
        <f t="shared" si="134"/>
        <v>0</v>
      </c>
      <c r="X1298" s="908"/>
    </row>
    <row r="1299" spans="1:24" ht="30" x14ac:dyDescent="0.25">
      <c r="A1299" s="871"/>
      <c r="B1299" s="871"/>
      <c r="C1299" s="166" t="s">
        <v>2052</v>
      </c>
      <c r="D1299" s="157" t="s">
        <v>1999</v>
      </c>
      <c r="E1299" s="92" t="s">
        <v>2037</v>
      </c>
      <c r="F1299" s="270" t="s">
        <v>37</v>
      </c>
      <c r="G1299" s="270"/>
      <c r="H1299" s="132"/>
      <c r="I1299" s="270"/>
      <c r="J1299" s="270"/>
      <c r="K1299" s="155">
        <f t="shared" si="133"/>
        <v>0</v>
      </c>
      <c r="L1299" s="270"/>
      <c r="M1299" s="270"/>
      <c r="N1299" s="270"/>
      <c r="O1299" s="270"/>
      <c r="P1299" s="153">
        <f t="shared" si="135"/>
        <v>0</v>
      </c>
      <c r="Q1299" s="154">
        <f t="shared" si="131"/>
        <v>0</v>
      </c>
      <c r="R1299" s="270">
        <v>0.41</v>
      </c>
      <c r="S1299" s="45">
        <f t="shared" si="130"/>
        <v>0</v>
      </c>
      <c r="T1299" s="910"/>
      <c r="U1299" s="49">
        <f t="shared" si="132"/>
        <v>0</v>
      </c>
      <c r="V1299" s="913"/>
      <c r="W1299" s="151">
        <f t="shared" si="134"/>
        <v>0</v>
      </c>
      <c r="X1299" s="908"/>
    </row>
    <row r="1300" spans="1:24" ht="30" x14ac:dyDescent="0.25">
      <c r="A1300" s="871"/>
      <c r="B1300" s="871"/>
      <c r="C1300" s="166" t="s">
        <v>2053</v>
      </c>
      <c r="D1300" s="157" t="s">
        <v>1999</v>
      </c>
      <c r="E1300" s="92" t="s">
        <v>2037</v>
      </c>
      <c r="F1300" s="270" t="s">
        <v>37</v>
      </c>
      <c r="G1300" s="270"/>
      <c r="H1300" s="132"/>
      <c r="I1300" s="270"/>
      <c r="J1300" s="270"/>
      <c r="K1300" s="155">
        <f t="shared" si="133"/>
        <v>0</v>
      </c>
      <c r="L1300" s="270"/>
      <c r="M1300" s="270"/>
      <c r="N1300" s="270"/>
      <c r="O1300" s="270"/>
      <c r="P1300" s="153">
        <f t="shared" si="135"/>
        <v>0</v>
      </c>
      <c r="Q1300" s="154">
        <f t="shared" si="131"/>
        <v>0</v>
      </c>
      <c r="R1300" s="270">
        <v>0.28999999999999998</v>
      </c>
      <c r="S1300" s="45">
        <f t="shared" si="130"/>
        <v>0</v>
      </c>
      <c r="T1300" s="910"/>
      <c r="U1300" s="49">
        <f t="shared" si="132"/>
        <v>0</v>
      </c>
      <c r="V1300" s="913"/>
      <c r="W1300" s="151">
        <f t="shared" si="134"/>
        <v>0</v>
      </c>
      <c r="X1300" s="908"/>
    </row>
    <row r="1301" spans="1:24" x14ac:dyDescent="0.25">
      <c r="A1301" s="871"/>
      <c r="B1301" s="871"/>
      <c r="C1301" s="92" t="s">
        <v>380</v>
      </c>
      <c r="D1301" s="92"/>
      <c r="E1301" s="92"/>
      <c r="F1301" s="270" t="s">
        <v>37</v>
      </c>
      <c r="G1301" s="270"/>
      <c r="H1301" s="132"/>
      <c r="I1301" s="270"/>
      <c r="J1301" s="270"/>
      <c r="K1301" s="155">
        <f t="shared" si="133"/>
        <v>0</v>
      </c>
      <c r="L1301" s="270"/>
      <c r="M1301" s="270"/>
      <c r="N1301" s="270"/>
      <c r="O1301" s="270"/>
      <c r="P1301" s="153">
        <f t="shared" si="135"/>
        <v>0</v>
      </c>
      <c r="Q1301" s="154">
        <f t="shared" si="131"/>
        <v>0</v>
      </c>
      <c r="R1301" s="270">
        <v>0.54</v>
      </c>
      <c r="S1301" s="45">
        <f t="shared" si="130"/>
        <v>0</v>
      </c>
      <c r="T1301" s="910"/>
      <c r="U1301" s="49">
        <f t="shared" si="132"/>
        <v>0</v>
      </c>
      <c r="V1301" s="913"/>
      <c r="W1301" s="151">
        <f t="shared" si="134"/>
        <v>0</v>
      </c>
      <c r="X1301" s="908"/>
    </row>
    <row r="1302" spans="1:24" ht="30" x14ac:dyDescent="0.25">
      <c r="A1302" s="871"/>
      <c r="B1302" s="871"/>
      <c r="C1302" s="92" t="s">
        <v>2079</v>
      </c>
      <c r="D1302" s="157" t="s">
        <v>1997</v>
      </c>
      <c r="E1302" s="157" t="s">
        <v>2032</v>
      </c>
      <c r="F1302" s="270" t="s">
        <v>37</v>
      </c>
      <c r="G1302" s="119">
        <v>200</v>
      </c>
      <c r="H1302" s="132"/>
      <c r="I1302" s="270"/>
      <c r="J1302" s="270"/>
      <c r="K1302" s="155">
        <f t="shared" si="133"/>
        <v>200</v>
      </c>
      <c r="L1302" s="270">
        <v>400</v>
      </c>
      <c r="M1302" s="270"/>
      <c r="N1302" s="270"/>
      <c r="O1302" s="270"/>
      <c r="P1302" s="153">
        <f t="shared" si="135"/>
        <v>400</v>
      </c>
      <c r="Q1302" s="154">
        <f t="shared" si="131"/>
        <v>600</v>
      </c>
      <c r="R1302" s="270">
        <v>0.14000000000000001</v>
      </c>
      <c r="S1302" s="45">
        <f t="shared" si="130"/>
        <v>28.000000000000004</v>
      </c>
      <c r="T1302" s="910"/>
      <c r="U1302" s="49">
        <f t="shared" si="132"/>
        <v>56.000000000000007</v>
      </c>
      <c r="V1302" s="913"/>
      <c r="W1302" s="151">
        <f t="shared" si="134"/>
        <v>84.000000000000014</v>
      </c>
      <c r="X1302" s="908"/>
    </row>
    <row r="1303" spans="1:24" x14ac:dyDescent="0.25">
      <c r="A1303" s="871"/>
      <c r="B1303" s="871"/>
      <c r="C1303" s="92" t="s">
        <v>158</v>
      </c>
      <c r="D1303" s="92"/>
      <c r="E1303" s="92"/>
      <c r="F1303" s="270" t="s">
        <v>37</v>
      </c>
      <c r="G1303" s="270"/>
      <c r="H1303" s="132">
        <v>150</v>
      </c>
      <c r="I1303" s="270"/>
      <c r="J1303" s="270"/>
      <c r="K1303" s="155">
        <f t="shared" si="133"/>
        <v>150</v>
      </c>
      <c r="L1303" s="270"/>
      <c r="M1303" s="270">
        <v>450</v>
      </c>
      <c r="N1303" s="270"/>
      <c r="O1303" s="270"/>
      <c r="P1303" s="153">
        <f t="shared" si="135"/>
        <v>450</v>
      </c>
      <c r="Q1303" s="154">
        <f t="shared" si="131"/>
        <v>600</v>
      </c>
      <c r="R1303" s="270">
        <v>0.2</v>
      </c>
      <c r="S1303" s="45">
        <f t="shared" si="130"/>
        <v>30</v>
      </c>
      <c r="T1303" s="911"/>
      <c r="U1303" s="49">
        <f t="shared" si="132"/>
        <v>90</v>
      </c>
      <c r="V1303" s="914"/>
      <c r="W1303" s="151">
        <f t="shared" si="134"/>
        <v>120</v>
      </c>
      <c r="X1303" s="908"/>
    </row>
    <row r="1304" spans="1:24" ht="30" x14ac:dyDescent="0.25">
      <c r="A1304" s="871">
        <v>87</v>
      </c>
      <c r="B1304" s="871" t="s">
        <v>890</v>
      </c>
      <c r="C1304" s="92" t="s">
        <v>356</v>
      </c>
      <c r="D1304" s="157" t="s">
        <v>1999</v>
      </c>
      <c r="E1304" s="92" t="s">
        <v>2037</v>
      </c>
      <c r="F1304" s="270" t="s">
        <v>37</v>
      </c>
      <c r="G1304" s="119">
        <v>60</v>
      </c>
      <c r="H1304" s="270"/>
      <c r="I1304" s="270"/>
      <c r="J1304" s="270"/>
      <c r="K1304" s="155">
        <f t="shared" si="133"/>
        <v>60</v>
      </c>
      <c r="L1304" s="270"/>
      <c r="M1304" s="270"/>
      <c r="N1304" s="270"/>
      <c r="O1304" s="270"/>
      <c r="P1304" s="153">
        <f t="shared" si="135"/>
        <v>0</v>
      </c>
      <c r="Q1304" s="154">
        <f t="shared" si="131"/>
        <v>60</v>
      </c>
      <c r="R1304" s="270">
        <v>2.75</v>
      </c>
      <c r="S1304" s="45">
        <f t="shared" si="130"/>
        <v>165</v>
      </c>
      <c r="T1304" s="909">
        <f>SUM(S1304:S1309)</f>
        <v>774.09999999999991</v>
      </c>
      <c r="U1304" s="49">
        <f t="shared" si="132"/>
        <v>0</v>
      </c>
      <c r="V1304" s="912">
        <f>SUM(U1304:U1309)</f>
        <v>0</v>
      </c>
      <c r="W1304" s="151">
        <f t="shared" si="134"/>
        <v>165</v>
      </c>
      <c r="X1304" s="908">
        <f>SUM(W1304:W1309)</f>
        <v>774.09999999999991</v>
      </c>
    </row>
    <row r="1305" spans="1:24" ht="30" x14ac:dyDescent="0.25">
      <c r="A1305" s="871"/>
      <c r="B1305" s="871"/>
      <c r="C1305" s="92" t="s">
        <v>378</v>
      </c>
      <c r="D1305" s="157" t="s">
        <v>1999</v>
      </c>
      <c r="E1305" s="92" t="s">
        <v>2037</v>
      </c>
      <c r="F1305" s="270" t="s">
        <v>37</v>
      </c>
      <c r="G1305" s="270"/>
      <c r="H1305" s="270"/>
      <c r="I1305" s="270"/>
      <c r="J1305" s="270"/>
      <c r="K1305" s="155">
        <f t="shared" si="133"/>
        <v>0</v>
      </c>
      <c r="L1305" s="270"/>
      <c r="M1305" s="270"/>
      <c r="N1305" s="270"/>
      <c r="O1305" s="270"/>
      <c r="P1305" s="153">
        <f t="shared" si="135"/>
        <v>0</v>
      </c>
      <c r="Q1305" s="154">
        <f t="shared" si="131"/>
        <v>0</v>
      </c>
      <c r="R1305" s="270">
        <v>5.87</v>
      </c>
      <c r="S1305" s="45">
        <f t="shared" si="130"/>
        <v>0</v>
      </c>
      <c r="T1305" s="910"/>
      <c r="U1305" s="49">
        <f t="shared" si="132"/>
        <v>0</v>
      </c>
      <c r="V1305" s="913"/>
      <c r="W1305" s="151">
        <f t="shared" si="134"/>
        <v>0</v>
      </c>
      <c r="X1305" s="908"/>
    </row>
    <row r="1306" spans="1:24" x14ac:dyDescent="0.25">
      <c r="A1306" s="871"/>
      <c r="B1306" s="871"/>
      <c r="C1306" s="92" t="s">
        <v>363</v>
      </c>
      <c r="D1306" s="92"/>
      <c r="E1306" s="92"/>
      <c r="F1306" s="270" t="s">
        <v>37</v>
      </c>
      <c r="G1306" s="119">
        <v>20</v>
      </c>
      <c r="H1306" s="270"/>
      <c r="I1306" s="270"/>
      <c r="J1306" s="270"/>
      <c r="K1306" s="155">
        <f t="shared" si="133"/>
        <v>20</v>
      </c>
      <c r="L1306" s="270"/>
      <c r="M1306" s="270"/>
      <c r="N1306" s="270"/>
      <c r="O1306" s="270"/>
      <c r="P1306" s="153">
        <f t="shared" si="135"/>
        <v>0</v>
      </c>
      <c r="Q1306" s="154">
        <f t="shared" si="131"/>
        <v>20</v>
      </c>
      <c r="R1306" s="270">
        <v>3.91</v>
      </c>
      <c r="S1306" s="45">
        <f t="shared" si="130"/>
        <v>78.2</v>
      </c>
      <c r="T1306" s="910"/>
      <c r="U1306" s="49">
        <f t="shared" si="132"/>
        <v>0</v>
      </c>
      <c r="V1306" s="913"/>
      <c r="W1306" s="151">
        <f t="shared" si="134"/>
        <v>78.2</v>
      </c>
      <c r="X1306" s="908"/>
    </row>
    <row r="1307" spans="1:24" x14ac:dyDescent="0.25">
      <c r="A1307" s="871"/>
      <c r="B1307" s="871"/>
      <c r="C1307" s="92" t="s">
        <v>365</v>
      </c>
      <c r="D1307" s="92"/>
      <c r="E1307" s="92"/>
      <c r="F1307" s="270" t="s">
        <v>37</v>
      </c>
      <c r="G1307" s="119">
        <v>80</v>
      </c>
      <c r="H1307" s="270"/>
      <c r="I1307" s="270"/>
      <c r="J1307" s="270"/>
      <c r="K1307" s="155">
        <f t="shared" si="133"/>
        <v>80</v>
      </c>
      <c r="L1307" s="270"/>
      <c r="M1307" s="270"/>
      <c r="N1307" s="270"/>
      <c r="O1307" s="270"/>
      <c r="P1307" s="153">
        <f t="shared" si="135"/>
        <v>0</v>
      </c>
      <c r="Q1307" s="154">
        <f t="shared" si="131"/>
        <v>80</v>
      </c>
      <c r="R1307" s="270">
        <v>3.78</v>
      </c>
      <c r="S1307" s="45">
        <f t="shared" si="130"/>
        <v>302.39999999999998</v>
      </c>
      <c r="T1307" s="910"/>
      <c r="U1307" s="49">
        <f t="shared" si="132"/>
        <v>0</v>
      </c>
      <c r="V1307" s="913"/>
      <c r="W1307" s="151">
        <f t="shared" si="134"/>
        <v>302.39999999999998</v>
      </c>
      <c r="X1307" s="908"/>
    </row>
    <row r="1308" spans="1:24" ht="30" x14ac:dyDescent="0.25">
      <c r="A1308" s="871"/>
      <c r="B1308" s="871"/>
      <c r="C1308" s="92" t="s">
        <v>369</v>
      </c>
      <c r="D1308" s="157" t="s">
        <v>1999</v>
      </c>
      <c r="E1308" s="92" t="s">
        <v>2037</v>
      </c>
      <c r="F1308" s="270" t="s">
        <v>37</v>
      </c>
      <c r="G1308" s="119">
        <v>80</v>
      </c>
      <c r="H1308" s="270"/>
      <c r="I1308" s="270"/>
      <c r="J1308" s="270"/>
      <c r="K1308" s="155">
        <f t="shared" si="133"/>
        <v>80</v>
      </c>
      <c r="L1308" s="270"/>
      <c r="M1308" s="270"/>
      <c r="N1308" s="270"/>
      <c r="O1308" s="270"/>
      <c r="P1308" s="153">
        <f t="shared" si="135"/>
        <v>0</v>
      </c>
      <c r="Q1308" s="154">
        <f t="shared" si="131"/>
        <v>80</v>
      </c>
      <c r="R1308" s="270">
        <v>2.82</v>
      </c>
      <c r="S1308" s="45">
        <f t="shared" si="130"/>
        <v>225.6</v>
      </c>
      <c r="T1308" s="910"/>
      <c r="U1308" s="49">
        <f t="shared" si="132"/>
        <v>0</v>
      </c>
      <c r="V1308" s="913"/>
      <c r="W1308" s="151">
        <f t="shared" si="134"/>
        <v>225.6</v>
      </c>
      <c r="X1308" s="908"/>
    </row>
    <row r="1309" spans="1:24" x14ac:dyDescent="0.25">
      <c r="A1309" s="871"/>
      <c r="B1309" s="871"/>
      <c r="C1309" s="92" t="s">
        <v>371</v>
      </c>
      <c r="D1309" s="92"/>
      <c r="E1309" s="92"/>
      <c r="F1309" s="270" t="s">
        <v>37</v>
      </c>
      <c r="G1309" s="119">
        <v>10</v>
      </c>
      <c r="H1309" s="270"/>
      <c r="I1309" s="270"/>
      <c r="J1309" s="270"/>
      <c r="K1309" s="155">
        <f t="shared" si="133"/>
        <v>10</v>
      </c>
      <c r="L1309" s="270"/>
      <c r="M1309" s="270"/>
      <c r="N1309" s="270"/>
      <c r="O1309" s="270"/>
      <c r="P1309" s="153">
        <f t="shared" si="135"/>
        <v>0</v>
      </c>
      <c r="Q1309" s="154">
        <f t="shared" si="131"/>
        <v>10</v>
      </c>
      <c r="R1309" s="270">
        <v>0.28999999999999998</v>
      </c>
      <c r="S1309" s="45">
        <f t="shared" si="130"/>
        <v>2.9</v>
      </c>
      <c r="T1309" s="911"/>
      <c r="U1309" s="49">
        <f t="shared" si="132"/>
        <v>0</v>
      </c>
      <c r="V1309" s="914"/>
      <c r="W1309" s="151">
        <f t="shared" si="134"/>
        <v>2.9</v>
      </c>
      <c r="X1309" s="908"/>
    </row>
    <row r="1310" spans="1:24" ht="15" customHeight="1" x14ac:dyDescent="0.25">
      <c r="A1310" s="871">
        <v>88</v>
      </c>
      <c r="B1310" s="872" t="s">
        <v>1653</v>
      </c>
      <c r="C1310" s="100" t="s">
        <v>524</v>
      </c>
      <c r="D1310" s="100"/>
      <c r="E1310" s="100"/>
      <c r="F1310" s="270" t="s">
        <v>37</v>
      </c>
      <c r="G1310" s="270"/>
      <c r="H1310" s="270"/>
      <c r="I1310" s="105">
        <v>80</v>
      </c>
      <c r="J1310" s="270"/>
      <c r="K1310" s="155">
        <f t="shared" si="133"/>
        <v>80</v>
      </c>
      <c r="L1310" s="270"/>
      <c r="M1310" s="270"/>
      <c r="N1310" s="270"/>
      <c r="O1310" s="270"/>
      <c r="P1310" s="153">
        <f t="shared" si="135"/>
        <v>0</v>
      </c>
      <c r="Q1310" s="154">
        <f t="shared" si="131"/>
        <v>80</v>
      </c>
      <c r="R1310" s="270">
        <v>14.68</v>
      </c>
      <c r="S1310" s="45">
        <f t="shared" si="130"/>
        <v>1174.4000000000001</v>
      </c>
      <c r="T1310" s="909">
        <f>SUM(S1310:S1317)</f>
        <v>1592.5800000000002</v>
      </c>
      <c r="U1310" s="49">
        <f t="shared" si="132"/>
        <v>0</v>
      </c>
      <c r="V1310" s="912">
        <f>SUM(U1310:U1317)</f>
        <v>0</v>
      </c>
      <c r="W1310" s="151">
        <f t="shared" si="134"/>
        <v>1174.4000000000001</v>
      </c>
      <c r="X1310" s="908">
        <f>SUM(W1310:W1317)</f>
        <v>1592.5800000000002</v>
      </c>
    </row>
    <row r="1311" spans="1:24" ht="15" customHeight="1" x14ac:dyDescent="0.25">
      <c r="A1311" s="871"/>
      <c r="B1311" s="872"/>
      <c r="C1311" s="100" t="s">
        <v>525</v>
      </c>
      <c r="D1311" s="100"/>
      <c r="E1311" s="100"/>
      <c r="F1311" s="270" t="s">
        <v>37</v>
      </c>
      <c r="G1311" s="270"/>
      <c r="H1311" s="270"/>
      <c r="I1311" s="105">
        <v>20</v>
      </c>
      <c r="J1311" s="270"/>
      <c r="K1311" s="155">
        <f t="shared" si="133"/>
        <v>20</v>
      </c>
      <c r="L1311" s="270"/>
      <c r="M1311" s="270"/>
      <c r="N1311" s="270"/>
      <c r="O1311" s="270"/>
      <c r="P1311" s="153">
        <f t="shared" si="135"/>
        <v>0</v>
      </c>
      <c r="Q1311" s="154">
        <f t="shared" si="131"/>
        <v>20</v>
      </c>
      <c r="R1311" s="270">
        <v>2</v>
      </c>
      <c r="S1311" s="45">
        <f t="shared" si="130"/>
        <v>40</v>
      </c>
      <c r="T1311" s="910"/>
      <c r="U1311" s="49">
        <f t="shared" si="132"/>
        <v>0</v>
      </c>
      <c r="V1311" s="913"/>
      <c r="W1311" s="151">
        <f t="shared" si="134"/>
        <v>40</v>
      </c>
      <c r="X1311" s="908"/>
    </row>
    <row r="1312" spans="1:24" ht="15" customHeight="1" x14ac:dyDescent="0.25">
      <c r="A1312" s="871"/>
      <c r="B1312" s="872"/>
      <c r="C1312" s="100" t="s">
        <v>526</v>
      </c>
      <c r="D1312" s="100"/>
      <c r="E1312" s="100"/>
      <c r="F1312" s="270" t="s">
        <v>37</v>
      </c>
      <c r="G1312" s="270"/>
      <c r="H1312" s="270"/>
      <c r="I1312" s="105">
        <v>20</v>
      </c>
      <c r="J1312" s="270"/>
      <c r="K1312" s="155">
        <f t="shared" si="133"/>
        <v>20</v>
      </c>
      <c r="L1312" s="270"/>
      <c r="M1312" s="270"/>
      <c r="N1312" s="270"/>
      <c r="O1312" s="270"/>
      <c r="P1312" s="153">
        <f t="shared" si="135"/>
        <v>0</v>
      </c>
      <c r="Q1312" s="154">
        <f t="shared" si="131"/>
        <v>20</v>
      </c>
      <c r="R1312" s="270">
        <v>2</v>
      </c>
      <c r="S1312" s="45">
        <f t="shared" si="130"/>
        <v>40</v>
      </c>
      <c r="T1312" s="910"/>
      <c r="U1312" s="49">
        <f t="shared" si="132"/>
        <v>0</v>
      </c>
      <c r="V1312" s="913"/>
      <c r="W1312" s="151">
        <f t="shared" si="134"/>
        <v>40</v>
      </c>
      <c r="X1312" s="908"/>
    </row>
    <row r="1313" spans="1:24" ht="15" customHeight="1" x14ac:dyDescent="0.25">
      <c r="A1313" s="871"/>
      <c r="B1313" s="872"/>
      <c r="C1313" s="100" t="s">
        <v>521</v>
      </c>
      <c r="D1313" s="100"/>
      <c r="E1313" s="100"/>
      <c r="F1313" s="270" t="s">
        <v>37</v>
      </c>
      <c r="G1313" s="270"/>
      <c r="H1313" s="270"/>
      <c r="I1313" s="270">
        <v>15</v>
      </c>
      <c r="J1313" s="270">
        <v>3</v>
      </c>
      <c r="K1313" s="155">
        <f t="shared" si="133"/>
        <v>18</v>
      </c>
      <c r="L1313" s="270"/>
      <c r="M1313" s="270"/>
      <c r="N1313" s="270"/>
      <c r="O1313" s="270"/>
      <c r="P1313" s="153">
        <f t="shared" si="135"/>
        <v>0</v>
      </c>
      <c r="Q1313" s="154">
        <f t="shared" si="131"/>
        <v>18</v>
      </c>
      <c r="R1313" s="270">
        <v>15.01</v>
      </c>
      <c r="S1313" s="45">
        <f t="shared" ref="S1313:S1383" si="136">R1313*K1313</f>
        <v>270.18</v>
      </c>
      <c r="T1313" s="910"/>
      <c r="U1313" s="49">
        <f t="shared" si="132"/>
        <v>0</v>
      </c>
      <c r="V1313" s="913"/>
      <c r="W1313" s="151">
        <f t="shared" si="134"/>
        <v>270.18</v>
      </c>
      <c r="X1313" s="908"/>
    </row>
    <row r="1314" spans="1:24" ht="15.75" customHeight="1" x14ac:dyDescent="0.25">
      <c r="A1314" s="871"/>
      <c r="B1314" s="872"/>
      <c r="C1314" s="100" t="s">
        <v>826</v>
      </c>
      <c r="D1314" s="100"/>
      <c r="E1314" s="100"/>
      <c r="F1314" s="96" t="s">
        <v>686</v>
      </c>
      <c r="G1314" s="270"/>
      <c r="H1314" s="270"/>
      <c r="I1314" s="270">
        <v>20</v>
      </c>
      <c r="J1314" s="270"/>
      <c r="K1314" s="155">
        <f t="shared" si="133"/>
        <v>20</v>
      </c>
      <c r="L1314" s="270"/>
      <c r="M1314" s="270"/>
      <c r="N1314" s="270"/>
      <c r="O1314" s="270"/>
      <c r="P1314" s="153">
        <f t="shared" si="135"/>
        <v>0</v>
      </c>
      <c r="Q1314" s="154">
        <f t="shared" si="131"/>
        <v>20</v>
      </c>
      <c r="R1314" s="270">
        <v>3</v>
      </c>
      <c r="S1314" s="45">
        <f t="shared" si="136"/>
        <v>60</v>
      </c>
      <c r="T1314" s="910"/>
      <c r="U1314" s="49">
        <f t="shared" si="132"/>
        <v>0</v>
      </c>
      <c r="V1314" s="913"/>
      <c r="W1314" s="151">
        <f t="shared" si="134"/>
        <v>60</v>
      </c>
      <c r="X1314" s="908"/>
    </row>
    <row r="1315" spans="1:24" ht="15.75" customHeight="1" x14ac:dyDescent="0.25">
      <c r="A1315" s="871"/>
      <c r="B1315" s="872"/>
      <c r="C1315" s="100" t="s">
        <v>827</v>
      </c>
      <c r="D1315" s="100"/>
      <c r="E1315" s="100"/>
      <c r="F1315" s="96" t="s">
        <v>669</v>
      </c>
      <c r="G1315" s="270"/>
      <c r="H1315" s="270"/>
      <c r="I1315" s="105">
        <v>3</v>
      </c>
      <c r="J1315" s="270"/>
      <c r="K1315" s="155">
        <f t="shared" si="133"/>
        <v>3</v>
      </c>
      <c r="L1315" s="270"/>
      <c r="M1315" s="270"/>
      <c r="N1315" s="270"/>
      <c r="O1315" s="270"/>
      <c r="P1315" s="153">
        <f t="shared" si="135"/>
        <v>0</v>
      </c>
      <c r="Q1315" s="154">
        <f t="shared" si="131"/>
        <v>3</v>
      </c>
      <c r="R1315" s="270">
        <v>1</v>
      </c>
      <c r="S1315" s="45">
        <f t="shared" si="136"/>
        <v>3</v>
      </c>
      <c r="T1315" s="910"/>
      <c r="U1315" s="49">
        <f t="shared" si="132"/>
        <v>0</v>
      </c>
      <c r="V1315" s="913"/>
      <c r="W1315" s="151">
        <f t="shared" si="134"/>
        <v>3</v>
      </c>
      <c r="X1315" s="908"/>
    </row>
    <row r="1316" spans="1:24" ht="15.75" customHeight="1" x14ac:dyDescent="0.25">
      <c r="A1316" s="871"/>
      <c r="B1316" s="872"/>
      <c r="C1316" s="100" t="s">
        <v>828</v>
      </c>
      <c r="D1316" s="100"/>
      <c r="E1316" s="100"/>
      <c r="F1316" s="96" t="s">
        <v>686</v>
      </c>
      <c r="G1316" s="270"/>
      <c r="H1316" s="270"/>
      <c r="I1316" s="105">
        <v>0</v>
      </c>
      <c r="J1316" s="270"/>
      <c r="K1316" s="155">
        <f t="shared" si="133"/>
        <v>0</v>
      </c>
      <c r="L1316" s="270"/>
      <c r="M1316" s="270"/>
      <c r="N1316" s="270"/>
      <c r="O1316" s="270"/>
      <c r="P1316" s="153">
        <f t="shared" si="135"/>
        <v>0</v>
      </c>
      <c r="Q1316" s="154">
        <f t="shared" si="131"/>
        <v>0</v>
      </c>
      <c r="R1316" s="270">
        <v>3</v>
      </c>
      <c r="S1316" s="45">
        <f t="shared" si="136"/>
        <v>0</v>
      </c>
      <c r="T1316" s="910"/>
      <c r="U1316" s="49">
        <f t="shared" si="132"/>
        <v>0</v>
      </c>
      <c r="V1316" s="913"/>
      <c r="W1316" s="151">
        <f t="shared" si="134"/>
        <v>0</v>
      </c>
      <c r="X1316" s="908"/>
    </row>
    <row r="1317" spans="1:24" ht="15.75" customHeight="1" x14ac:dyDescent="0.25">
      <c r="A1317" s="871"/>
      <c r="B1317" s="872"/>
      <c r="C1317" s="100" t="s">
        <v>829</v>
      </c>
      <c r="D1317" s="100"/>
      <c r="E1317" s="100"/>
      <c r="F1317" s="96" t="s">
        <v>647</v>
      </c>
      <c r="G1317" s="270"/>
      <c r="H1317" s="270"/>
      <c r="I1317" s="105">
        <v>5</v>
      </c>
      <c r="J1317" s="270"/>
      <c r="K1317" s="155">
        <f t="shared" si="133"/>
        <v>5</v>
      </c>
      <c r="L1317" s="270"/>
      <c r="M1317" s="270"/>
      <c r="N1317" s="270"/>
      <c r="O1317" s="270"/>
      <c r="P1317" s="153">
        <f t="shared" si="135"/>
        <v>0</v>
      </c>
      <c r="Q1317" s="154">
        <f t="shared" si="131"/>
        <v>5</v>
      </c>
      <c r="R1317" s="270">
        <v>1</v>
      </c>
      <c r="S1317" s="45">
        <f t="shared" si="136"/>
        <v>5</v>
      </c>
      <c r="T1317" s="911"/>
      <c r="U1317" s="49">
        <f t="shared" ref="U1317:U1387" si="137">R1317*P1317</f>
        <v>0</v>
      </c>
      <c r="V1317" s="914"/>
      <c r="W1317" s="151">
        <f t="shared" si="134"/>
        <v>5</v>
      </c>
      <c r="X1317" s="908"/>
    </row>
    <row r="1318" spans="1:24" ht="18" customHeight="1" x14ac:dyDescent="0.25">
      <c r="A1318" s="871">
        <v>89</v>
      </c>
      <c r="B1318" s="872" t="s">
        <v>1646</v>
      </c>
      <c r="C1318" s="93" t="s">
        <v>845</v>
      </c>
      <c r="D1318" s="93"/>
      <c r="E1318" s="93"/>
      <c r="F1318" s="270" t="s">
        <v>846</v>
      </c>
      <c r="G1318" s="270"/>
      <c r="H1318" s="270">
        <v>2</v>
      </c>
      <c r="I1318" s="270"/>
      <c r="J1318" s="270"/>
      <c r="K1318" s="155">
        <f t="shared" si="133"/>
        <v>2</v>
      </c>
      <c r="L1318" s="270"/>
      <c r="M1318" s="270">
        <v>8</v>
      </c>
      <c r="N1318" s="270"/>
      <c r="O1318" s="270"/>
      <c r="P1318" s="153">
        <f t="shared" si="135"/>
        <v>8</v>
      </c>
      <c r="Q1318" s="154">
        <f t="shared" si="131"/>
        <v>10</v>
      </c>
      <c r="R1318" s="104">
        <v>11.95</v>
      </c>
      <c r="S1318" s="45">
        <f t="shared" si="136"/>
        <v>23.9</v>
      </c>
      <c r="T1318" s="909">
        <f>SUM(S1318:S1325)</f>
        <v>1026.6599999999999</v>
      </c>
      <c r="U1318" s="49">
        <f t="shared" si="137"/>
        <v>95.6</v>
      </c>
      <c r="V1318" s="912">
        <f>SUM(U1318:U1325)</f>
        <v>1535.54</v>
      </c>
      <c r="W1318" s="151">
        <f t="shared" si="134"/>
        <v>119.5</v>
      </c>
      <c r="X1318" s="908">
        <f>SUM(W1318:W1325)</f>
        <v>2562.1999999999998</v>
      </c>
    </row>
    <row r="1319" spans="1:24" x14ac:dyDescent="0.25">
      <c r="A1319" s="871"/>
      <c r="B1319" s="872"/>
      <c r="C1319" s="93" t="s">
        <v>151</v>
      </c>
      <c r="D1319" s="93"/>
      <c r="E1319" s="93"/>
      <c r="F1319" s="270" t="s">
        <v>846</v>
      </c>
      <c r="G1319" s="270"/>
      <c r="H1319" s="270">
        <v>2</v>
      </c>
      <c r="I1319" s="270"/>
      <c r="J1319" s="270"/>
      <c r="K1319" s="155">
        <f t="shared" si="133"/>
        <v>2</v>
      </c>
      <c r="L1319" s="270"/>
      <c r="M1319" s="270">
        <v>8</v>
      </c>
      <c r="N1319" s="270"/>
      <c r="O1319" s="270"/>
      <c r="P1319" s="153">
        <f t="shared" si="135"/>
        <v>8</v>
      </c>
      <c r="Q1319" s="154">
        <f t="shared" si="131"/>
        <v>10</v>
      </c>
      <c r="R1319" s="104">
        <v>19.68</v>
      </c>
      <c r="S1319" s="45">
        <f t="shared" si="136"/>
        <v>39.36</v>
      </c>
      <c r="T1319" s="910"/>
      <c r="U1319" s="49">
        <f t="shared" si="137"/>
        <v>157.44</v>
      </c>
      <c r="V1319" s="913"/>
      <c r="W1319" s="151">
        <f t="shared" si="134"/>
        <v>196.8</v>
      </c>
      <c r="X1319" s="908"/>
    </row>
    <row r="1320" spans="1:24" x14ac:dyDescent="0.25">
      <c r="A1320" s="871"/>
      <c r="B1320" s="872"/>
      <c r="C1320" s="93" t="s">
        <v>845</v>
      </c>
      <c r="D1320" s="93"/>
      <c r="E1320" s="93"/>
      <c r="F1320" s="270" t="s">
        <v>32</v>
      </c>
      <c r="G1320" s="270"/>
      <c r="H1320" s="270"/>
      <c r="I1320" s="270">
        <v>5</v>
      </c>
      <c r="J1320" s="270"/>
      <c r="K1320" s="155">
        <f t="shared" si="133"/>
        <v>5</v>
      </c>
      <c r="L1320" s="270"/>
      <c r="M1320" s="270"/>
      <c r="N1320" s="270"/>
      <c r="O1320" s="270"/>
      <c r="P1320" s="153">
        <f t="shared" si="135"/>
        <v>0</v>
      </c>
      <c r="Q1320" s="154">
        <f t="shared" si="131"/>
        <v>5</v>
      </c>
      <c r="R1320" s="104">
        <v>5.6</v>
      </c>
      <c r="S1320" s="45">
        <f t="shared" si="136"/>
        <v>28</v>
      </c>
      <c r="T1320" s="910"/>
      <c r="U1320" s="49">
        <f t="shared" si="137"/>
        <v>0</v>
      </c>
      <c r="V1320" s="913"/>
      <c r="W1320" s="151">
        <f t="shared" si="134"/>
        <v>28</v>
      </c>
      <c r="X1320" s="908"/>
    </row>
    <row r="1321" spans="1:24" x14ac:dyDescent="0.25">
      <c r="A1321" s="871"/>
      <c r="B1321" s="872"/>
      <c r="C1321" s="93" t="s">
        <v>580</v>
      </c>
      <c r="D1321" s="93"/>
      <c r="E1321" s="93"/>
      <c r="F1321" s="270" t="s">
        <v>32</v>
      </c>
      <c r="G1321" s="270"/>
      <c r="H1321" s="270"/>
      <c r="I1321" s="270">
        <v>10</v>
      </c>
      <c r="J1321" s="270"/>
      <c r="K1321" s="155">
        <f t="shared" si="133"/>
        <v>10</v>
      </c>
      <c r="L1321" s="270"/>
      <c r="M1321" s="270"/>
      <c r="N1321" s="270"/>
      <c r="O1321" s="270"/>
      <c r="P1321" s="153">
        <f t="shared" si="135"/>
        <v>0</v>
      </c>
      <c r="Q1321" s="154">
        <f t="shared" si="131"/>
        <v>10</v>
      </c>
      <c r="R1321" s="104">
        <v>5.5</v>
      </c>
      <c r="S1321" s="45">
        <f t="shared" si="136"/>
        <v>55</v>
      </c>
      <c r="T1321" s="910"/>
      <c r="U1321" s="49">
        <f t="shared" si="137"/>
        <v>0</v>
      </c>
      <c r="V1321" s="913"/>
      <c r="W1321" s="151">
        <f t="shared" si="134"/>
        <v>55</v>
      </c>
      <c r="X1321" s="908"/>
    </row>
    <row r="1322" spans="1:24" x14ac:dyDescent="0.25">
      <c r="A1322" s="871"/>
      <c r="B1322" s="872"/>
      <c r="C1322" s="100" t="s">
        <v>578</v>
      </c>
      <c r="D1322" s="100"/>
      <c r="E1322" s="100"/>
      <c r="F1322" s="270" t="s">
        <v>37</v>
      </c>
      <c r="G1322" s="96">
        <v>10</v>
      </c>
      <c r="H1322" s="270">
        <v>8</v>
      </c>
      <c r="I1322" s="270"/>
      <c r="J1322" s="270"/>
      <c r="K1322" s="155">
        <f t="shared" si="133"/>
        <v>18</v>
      </c>
      <c r="L1322" s="270"/>
      <c r="M1322" s="270">
        <v>25</v>
      </c>
      <c r="N1322" s="270"/>
      <c r="O1322" s="270"/>
      <c r="P1322" s="153">
        <f t="shared" si="135"/>
        <v>25</v>
      </c>
      <c r="Q1322" s="154">
        <f t="shared" si="131"/>
        <v>43</v>
      </c>
      <c r="R1322" s="270">
        <v>7</v>
      </c>
      <c r="S1322" s="45">
        <f t="shared" si="136"/>
        <v>126</v>
      </c>
      <c r="T1322" s="910"/>
      <c r="U1322" s="49">
        <f t="shared" si="137"/>
        <v>175</v>
      </c>
      <c r="V1322" s="913"/>
      <c r="W1322" s="151">
        <f t="shared" si="134"/>
        <v>301</v>
      </c>
      <c r="X1322" s="908"/>
    </row>
    <row r="1323" spans="1:24" x14ac:dyDescent="0.25">
      <c r="A1323" s="871"/>
      <c r="B1323" s="872"/>
      <c r="C1323" s="100" t="s">
        <v>579</v>
      </c>
      <c r="D1323" s="100"/>
      <c r="E1323" s="100"/>
      <c r="F1323" s="270" t="s">
        <v>37</v>
      </c>
      <c r="G1323" s="122">
        <v>10</v>
      </c>
      <c r="H1323" s="270"/>
      <c r="I1323" s="270"/>
      <c r="J1323" s="270"/>
      <c r="K1323" s="155">
        <f t="shared" si="133"/>
        <v>10</v>
      </c>
      <c r="L1323" s="270"/>
      <c r="M1323" s="270"/>
      <c r="N1323" s="270"/>
      <c r="O1323" s="270"/>
      <c r="P1323" s="153">
        <f t="shared" si="135"/>
        <v>0</v>
      </c>
      <c r="Q1323" s="154">
        <f t="shared" ref="Q1323:Q1407" si="138">K1323+P1323</f>
        <v>10</v>
      </c>
      <c r="R1323" s="270">
        <v>7</v>
      </c>
      <c r="S1323" s="45">
        <f t="shared" si="136"/>
        <v>70</v>
      </c>
      <c r="T1323" s="910"/>
      <c r="U1323" s="49">
        <f t="shared" si="137"/>
        <v>0</v>
      </c>
      <c r="V1323" s="913"/>
      <c r="W1323" s="151">
        <f t="shared" si="134"/>
        <v>70</v>
      </c>
      <c r="X1323" s="908"/>
    </row>
    <row r="1324" spans="1:24" x14ac:dyDescent="0.25">
      <c r="A1324" s="871"/>
      <c r="B1324" s="872"/>
      <c r="C1324" s="100" t="s">
        <v>580</v>
      </c>
      <c r="D1324" s="100"/>
      <c r="E1324" s="100"/>
      <c r="F1324" s="270" t="s">
        <v>37</v>
      </c>
      <c r="G1324" s="96">
        <v>10</v>
      </c>
      <c r="H1324" s="270"/>
      <c r="I1324" s="270"/>
      <c r="J1324" s="270"/>
      <c r="K1324" s="155">
        <f t="shared" si="133"/>
        <v>10</v>
      </c>
      <c r="L1324" s="270"/>
      <c r="M1324" s="270"/>
      <c r="N1324" s="270"/>
      <c r="O1324" s="270"/>
      <c r="P1324" s="153">
        <f t="shared" si="135"/>
        <v>0</v>
      </c>
      <c r="Q1324" s="154">
        <f t="shared" si="138"/>
        <v>10</v>
      </c>
      <c r="R1324" s="270">
        <v>33</v>
      </c>
      <c r="S1324" s="45">
        <f t="shared" si="136"/>
        <v>330</v>
      </c>
      <c r="T1324" s="910"/>
      <c r="U1324" s="49">
        <f t="shared" si="137"/>
        <v>0</v>
      </c>
      <c r="V1324" s="913"/>
      <c r="W1324" s="151">
        <f t="shared" si="134"/>
        <v>330</v>
      </c>
      <c r="X1324" s="908"/>
    </row>
    <row r="1325" spans="1:24" x14ac:dyDescent="0.25">
      <c r="A1325" s="871"/>
      <c r="B1325" s="872"/>
      <c r="C1325" s="100" t="s">
        <v>151</v>
      </c>
      <c r="D1325" s="100"/>
      <c r="E1325" s="100"/>
      <c r="F1325" s="270" t="s">
        <v>37</v>
      </c>
      <c r="G1325" s="96"/>
      <c r="H1325" s="270">
        <v>8</v>
      </c>
      <c r="I1325" s="270"/>
      <c r="J1325" s="270"/>
      <c r="K1325" s="155">
        <f t="shared" si="133"/>
        <v>8</v>
      </c>
      <c r="L1325" s="270"/>
      <c r="M1325" s="270">
        <v>25</v>
      </c>
      <c r="N1325" s="270"/>
      <c r="O1325" s="270"/>
      <c r="P1325" s="153">
        <f t="shared" si="135"/>
        <v>25</v>
      </c>
      <c r="Q1325" s="154">
        <f t="shared" si="138"/>
        <v>33</v>
      </c>
      <c r="R1325" s="270">
        <v>44.3</v>
      </c>
      <c r="S1325" s="45">
        <f t="shared" si="136"/>
        <v>354.4</v>
      </c>
      <c r="T1325" s="911"/>
      <c r="U1325" s="49">
        <f t="shared" si="137"/>
        <v>1107.5</v>
      </c>
      <c r="V1325" s="914"/>
      <c r="W1325" s="151">
        <f t="shared" si="134"/>
        <v>1461.9</v>
      </c>
      <c r="X1325" s="908"/>
    </row>
    <row r="1326" spans="1:24" x14ac:dyDescent="0.25">
      <c r="A1326" s="871">
        <v>90</v>
      </c>
      <c r="B1326" s="872" t="s">
        <v>1647</v>
      </c>
      <c r="C1326" s="100" t="s">
        <v>812</v>
      </c>
      <c r="D1326" s="100"/>
      <c r="E1326" s="100"/>
      <c r="F1326" s="96" t="s">
        <v>686</v>
      </c>
      <c r="G1326" s="270"/>
      <c r="H1326" s="270"/>
      <c r="I1326" s="270"/>
      <c r="J1326" s="96">
        <v>4</v>
      </c>
      <c r="K1326" s="155">
        <f t="shared" si="133"/>
        <v>4</v>
      </c>
      <c r="L1326" s="270"/>
      <c r="M1326" s="270"/>
      <c r="N1326" s="270"/>
      <c r="O1326" s="270"/>
      <c r="P1326" s="153">
        <f t="shared" si="135"/>
        <v>0</v>
      </c>
      <c r="Q1326" s="154">
        <f t="shared" si="138"/>
        <v>4</v>
      </c>
      <c r="R1326" s="270">
        <v>8</v>
      </c>
      <c r="S1326" s="45">
        <f t="shared" si="136"/>
        <v>32</v>
      </c>
      <c r="T1326" s="909">
        <f>SUM(S1326:S1340)</f>
        <v>3046.68</v>
      </c>
      <c r="U1326" s="49">
        <f t="shared" si="137"/>
        <v>0</v>
      </c>
      <c r="V1326" s="912">
        <f>SUM(U1326:U1340)</f>
        <v>0</v>
      </c>
      <c r="W1326" s="151">
        <f t="shared" si="134"/>
        <v>32</v>
      </c>
      <c r="X1326" s="908">
        <f>SUM(W1326:W1340)</f>
        <v>3046.68</v>
      </c>
    </row>
    <row r="1327" spans="1:24" x14ac:dyDescent="0.25">
      <c r="A1327" s="871"/>
      <c r="B1327" s="872"/>
      <c r="C1327" s="100" t="s">
        <v>813</v>
      </c>
      <c r="D1327" s="100"/>
      <c r="E1327" s="100"/>
      <c r="F1327" s="96" t="s">
        <v>686</v>
      </c>
      <c r="G1327" s="270"/>
      <c r="H1327" s="270"/>
      <c r="I1327" s="270"/>
      <c r="J1327" s="96">
        <v>6</v>
      </c>
      <c r="K1327" s="155">
        <f t="shared" si="133"/>
        <v>6</v>
      </c>
      <c r="L1327" s="270"/>
      <c r="M1327" s="270"/>
      <c r="N1327" s="270"/>
      <c r="O1327" s="270"/>
      <c r="P1327" s="153">
        <f t="shared" si="135"/>
        <v>0</v>
      </c>
      <c r="Q1327" s="154">
        <f t="shared" si="138"/>
        <v>6</v>
      </c>
      <c r="R1327" s="270">
        <v>8</v>
      </c>
      <c r="S1327" s="45">
        <f t="shared" si="136"/>
        <v>48</v>
      </c>
      <c r="T1327" s="910"/>
      <c r="U1327" s="49">
        <f t="shared" si="137"/>
        <v>0</v>
      </c>
      <c r="V1327" s="913"/>
      <c r="W1327" s="151">
        <f t="shared" si="134"/>
        <v>48</v>
      </c>
      <c r="X1327" s="908"/>
    </row>
    <row r="1328" spans="1:24" x14ac:dyDescent="0.25">
      <c r="A1328" s="871"/>
      <c r="B1328" s="872"/>
      <c r="C1328" s="100" t="s">
        <v>814</v>
      </c>
      <c r="D1328" s="100"/>
      <c r="E1328" s="100"/>
      <c r="F1328" s="96" t="s">
        <v>686</v>
      </c>
      <c r="G1328" s="96"/>
      <c r="H1328" s="270"/>
      <c r="I1328" s="270"/>
      <c r="J1328" s="96">
        <v>10</v>
      </c>
      <c r="K1328" s="155">
        <f t="shared" si="133"/>
        <v>10</v>
      </c>
      <c r="L1328" s="270"/>
      <c r="M1328" s="270"/>
      <c r="N1328" s="270"/>
      <c r="O1328" s="270"/>
      <c r="P1328" s="153">
        <f t="shared" si="135"/>
        <v>0</v>
      </c>
      <c r="Q1328" s="154">
        <f t="shared" si="138"/>
        <v>10</v>
      </c>
      <c r="R1328" s="270">
        <v>8</v>
      </c>
      <c r="S1328" s="45">
        <f t="shared" si="136"/>
        <v>80</v>
      </c>
      <c r="T1328" s="910"/>
      <c r="U1328" s="49">
        <f t="shared" si="137"/>
        <v>0</v>
      </c>
      <c r="V1328" s="913"/>
      <c r="W1328" s="151">
        <f t="shared" si="134"/>
        <v>80</v>
      </c>
      <c r="X1328" s="908"/>
    </row>
    <row r="1329" spans="1:24" x14ac:dyDescent="0.25">
      <c r="A1329" s="871"/>
      <c r="B1329" s="872"/>
      <c r="C1329" s="100" t="s">
        <v>815</v>
      </c>
      <c r="D1329" s="100"/>
      <c r="E1329" s="100"/>
      <c r="F1329" s="96" t="s">
        <v>686</v>
      </c>
      <c r="G1329" s="96"/>
      <c r="H1329" s="270"/>
      <c r="I1329" s="270"/>
      <c r="J1329" s="96">
        <v>4</v>
      </c>
      <c r="K1329" s="155">
        <f t="shared" si="133"/>
        <v>4</v>
      </c>
      <c r="L1329" s="270"/>
      <c r="M1329" s="270"/>
      <c r="N1329" s="270"/>
      <c r="O1329" s="270"/>
      <c r="P1329" s="153">
        <f t="shared" si="135"/>
        <v>0</v>
      </c>
      <c r="Q1329" s="154">
        <f t="shared" si="138"/>
        <v>4</v>
      </c>
      <c r="R1329" s="270">
        <v>8</v>
      </c>
      <c r="S1329" s="45">
        <f t="shared" si="136"/>
        <v>32</v>
      </c>
      <c r="T1329" s="910"/>
      <c r="U1329" s="49">
        <f t="shared" si="137"/>
        <v>0</v>
      </c>
      <c r="V1329" s="913"/>
      <c r="W1329" s="151">
        <f t="shared" si="134"/>
        <v>32</v>
      </c>
      <c r="X1329" s="908"/>
    </row>
    <row r="1330" spans="1:24" x14ac:dyDescent="0.25">
      <c r="A1330" s="871"/>
      <c r="B1330" s="872"/>
      <c r="C1330" s="100" t="s">
        <v>832</v>
      </c>
      <c r="D1330" s="100"/>
      <c r="E1330" s="100"/>
      <c r="F1330" s="96" t="s">
        <v>32</v>
      </c>
      <c r="G1330" s="270">
        <v>40</v>
      </c>
      <c r="H1330" s="270"/>
      <c r="I1330" s="105"/>
      <c r="J1330" s="270"/>
      <c r="K1330" s="155">
        <f t="shared" si="133"/>
        <v>40</v>
      </c>
      <c r="L1330" s="270"/>
      <c r="M1330" s="270"/>
      <c r="N1330" s="270"/>
      <c r="O1330" s="270"/>
      <c r="P1330" s="153">
        <f t="shared" si="135"/>
        <v>0</v>
      </c>
      <c r="Q1330" s="154">
        <f t="shared" si="138"/>
        <v>40</v>
      </c>
      <c r="R1330" s="270">
        <v>2</v>
      </c>
      <c r="S1330" s="45">
        <f t="shared" si="136"/>
        <v>80</v>
      </c>
      <c r="T1330" s="910"/>
      <c r="U1330" s="49">
        <f t="shared" si="137"/>
        <v>0</v>
      </c>
      <c r="V1330" s="913"/>
      <c r="W1330" s="151">
        <f t="shared" ref="W1330:W1414" si="139">S1330+U1330</f>
        <v>80</v>
      </c>
      <c r="X1330" s="908"/>
    </row>
    <row r="1331" spans="1:24" x14ac:dyDescent="0.25">
      <c r="A1331" s="871"/>
      <c r="B1331" s="872"/>
      <c r="C1331" s="100" t="s">
        <v>833</v>
      </c>
      <c r="D1331" s="100"/>
      <c r="E1331" s="100"/>
      <c r="F1331" s="270" t="s">
        <v>37</v>
      </c>
      <c r="G1331" s="119">
        <v>20</v>
      </c>
      <c r="H1331" s="270"/>
      <c r="I1331" s="105"/>
      <c r="J1331" s="270">
        <v>15</v>
      </c>
      <c r="K1331" s="155">
        <f t="shared" si="133"/>
        <v>35</v>
      </c>
      <c r="L1331" s="270"/>
      <c r="M1331" s="270"/>
      <c r="N1331" s="270"/>
      <c r="O1331" s="270"/>
      <c r="P1331" s="153">
        <f t="shared" si="135"/>
        <v>0</v>
      </c>
      <c r="Q1331" s="154">
        <f t="shared" si="138"/>
        <v>35</v>
      </c>
      <c r="R1331" s="270">
        <v>15</v>
      </c>
      <c r="S1331" s="45">
        <f t="shared" si="136"/>
        <v>525</v>
      </c>
      <c r="T1331" s="910"/>
      <c r="U1331" s="49">
        <f t="shared" si="137"/>
        <v>0</v>
      </c>
      <c r="V1331" s="913"/>
      <c r="W1331" s="151">
        <f t="shared" si="139"/>
        <v>525</v>
      </c>
      <c r="X1331" s="908"/>
    </row>
    <row r="1332" spans="1:24" x14ac:dyDescent="0.25">
      <c r="A1332" s="871"/>
      <c r="B1332" s="872"/>
      <c r="C1332" s="100" t="s">
        <v>834</v>
      </c>
      <c r="D1332" s="100"/>
      <c r="E1332" s="100"/>
      <c r="F1332" s="270" t="s">
        <v>37</v>
      </c>
      <c r="G1332" s="270">
        <v>8</v>
      </c>
      <c r="H1332" s="270"/>
      <c r="I1332" s="105"/>
      <c r="J1332" s="270"/>
      <c r="K1332" s="155">
        <f t="shared" si="133"/>
        <v>8</v>
      </c>
      <c r="L1332" s="270"/>
      <c r="M1332" s="270"/>
      <c r="N1332" s="270"/>
      <c r="O1332" s="270"/>
      <c r="P1332" s="153">
        <f t="shared" si="135"/>
        <v>0</v>
      </c>
      <c r="Q1332" s="154">
        <f t="shared" si="138"/>
        <v>8</v>
      </c>
      <c r="R1332" s="270">
        <v>30</v>
      </c>
      <c r="S1332" s="45">
        <f t="shared" si="136"/>
        <v>240</v>
      </c>
      <c r="T1332" s="910"/>
      <c r="U1332" s="49">
        <f t="shared" si="137"/>
        <v>0</v>
      </c>
      <c r="V1332" s="913"/>
      <c r="W1332" s="151">
        <f t="shared" si="139"/>
        <v>240</v>
      </c>
      <c r="X1332" s="908"/>
    </row>
    <row r="1333" spans="1:24" x14ac:dyDescent="0.25">
      <c r="A1333" s="871"/>
      <c r="B1333" s="872"/>
      <c r="C1333" s="100" t="s">
        <v>528</v>
      </c>
      <c r="D1333" s="100"/>
      <c r="E1333" s="100"/>
      <c r="F1333" s="270" t="s">
        <v>37</v>
      </c>
      <c r="G1333" s="270"/>
      <c r="H1333" s="270"/>
      <c r="I1333" s="105">
        <v>50</v>
      </c>
      <c r="J1333" s="270"/>
      <c r="K1333" s="155">
        <f t="shared" si="133"/>
        <v>50</v>
      </c>
      <c r="L1333" s="270"/>
      <c r="M1333" s="270"/>
      <c r="N1333" s="270"/>
      <c r="O1333" s="270"/>
      <c r="P1333" s="153">
        <f t="shared" si="135"/>
        <v>0</v>
      </c>
      <c r="Q1333" s="154">
        <f t="shared" si="138"/>
        <v>50</v>
      </c>
      <c r="R1333" s="270">
        <v>2.52</v>
      </c>
      <c r="S1333" s="45">
        <f t="shared" si="136"/>
        <v>126</v>
      </c>
      <c r="T1333" s="910"/>
      <c r="U1333" s="49">
        <f t="shared" si="137"/>
        <v>0</v>
      </c>
      <c r="V1333" s="913"/>
      <c r="W1333" s="151">
        <f t="shared" si="139"/>
        <v>126</v>
      </c>
      <c r="X1333" s="908"/>
    </row>
    <row r="1334" spans="1:24" x14ac:dyDescent="0.25">
      <c r="A1334" s="871"/>
      <c r="B1334" s="872"/>
      <c r="C1334" s="100" t="s">
        <v>850</v>
      </c>
      <c r="D1334" s="100"/>
      <c r="E1334" s="100"/>
      <c r="F1334" s="96" t="s">
        <v>716</v>
      </c>
      <c r="G1334" s="270"/>
      <c r="H1334" s="270"/>
      <c r="I1334" s="270"/>
      <c r="J1334" s="96">
        <v>50</v>
      </c>
      <c r="K1334" s="155">
        <f t="shared" si="133"/>
        <v>50</v>
      </c>
      <c r="L1334" s="270"/>
      <c r="M1334" s="270"/>
      <c r="N1334" s="270"/>
      <c r="O1334" s="270"/>
      <c r="P1334" s="153">
        <f t="shared" si="135"/>
        <v>0</v>
      </c>
      <c r="Q1334" s="154">
        <f t="shared" si="138"/>
        <v>50</v>
      </c>
      <c r="R1334" s="270">
        <v>9</v>
      </c>
      <c r="S1334" s="45">
        <f t="shared" si="136"/>
        <v>450</v>
      </c>
      <c r="T1334" s="910"/>
      <c r="U1334" s="49">
        <f t="shared" si="137"/>
        <v>0</v>
      </c>
      <c r="V1334" s="913"/>
      <c r="W1334" s="151">
        <f t="shared" si="139"/>
        <v>450</v>
      </c>
      <c r="X1334" s="908"/>
    </row>
    <row r="1335" spans="1:24" x14ac:dyDescent="0.25">
      <c r="A1335" s="871"/>
      <c r="B1335" s="872"/>
      <c r="C1335" s="100" t="s">
        <v>851</v>
      </c>
      <c r="D1335" s="100"/>
      <c r="E1335" s="100"/>
      <c r="F1335" s="96" t="s">
        <v>716</v>
      </c>
      <c r="G1335" s="270"/>
      <c r="H1335" s="270"/>
      <c r="I1335" s="270"/>
      <c r="J1335" s="96">
        <v>50</v>
      </c>
      <c r="K1335" s="155">
        <f t="shared" si="133"/>
        <v>50</v>
      </c>
      <c r="L1335" s="270"/>
      <c r="M1335" s="270"/>
      <c r="N1335" s="270"/>
      <c r="O1335" s="270"/>
      <c r="P1335" s="153">
        <f t="shared" si="135"/>
        <v>0</v>
      </c>
      <c r="Q1335" s="154">
        <f t="shared" si="138"/>
        <v>50</v>
      </c>
      <c r="R1335" s="270">
        <v>15</v>
      </c>
      <c r="S1335" s="45">
        <f t="shared" si="136"/>
        <v>750</v>
      </c>
      <c r="T1335" s="910"/>
      <c r="U1335" s="49">
        <f t="shared" si="137"/>
        <v>0</v>
      </c>
      <c r="V1335" s="913"/>
      <c r="W1335" s="151">
        <f t="shared" si="139"/>
        <v>750</v>
      </c>
      <c r="X1335" s="908"/>
    </row>
    <row r="1336" spans="1:24" x14ac:dyDescent="0.25">
      <c r="A1336" s="871"/>
      <c r="B1336" s="872"/>
      <c r="C1336" s="100" t="s">
        <v>535</v>
      </c>
      <c r="D1336" s="100"/>
      <c r="E1336" s="100"/>
      <c r="F1336" s="270" t="s">
        <v>37</v>
      </c>
      <c r="G1336" s="270"/>
      <c r="H1336" s="270"/>
      <c r="I1336" s="105">
        <v>10</v>
      </c>
      <c r="J1336" s="270">
        <v>2</v>
      </c>
      <c r="K1336" s="155">
        <f t="shared" ref="K1336:K1420" si="140">SUM(G1336:J1336)</f>
        <v>12</v>
      </c>
      <c r="L1336" s="270"/>
      <c r="M1336" s="270"/>
      <c r="N1336" s="270"/>
      <c r="O1336" s="270"/>
      <c r="P1336" s="153">
        <f t="shared" si="135"/>
        <v>0</v>
      </c>
      <c r="Q1336" s="154">
        <f t="shared" si="138"/>
        <v>12</v>
      </c>
      <c r="R1336" s="270">
        <v>3.64</v>
      </c>
      <c r="S1336" s="45">
        <f t="shared" si="136"/>
        <v>43.68</v>
      </c>
      <c r="T1336" s="910"/>
      <c r="U1336" s="49">
        <f t="shared" si="137"/>
        <v>0</v>
      </c>
      <c r="V1336" s="913"/>
      <c r="W1336" s="151">
        <f t="shared" si="139"/>
        <v>43.68</v>
      </c>
      <c r="X1336" s="908"/>
    </row>
    <row r="1337" spans="1:24" x14ac:dyDescent="0.25">
      <c r="A1337" s="871"/>
      <c r="B1337" s="872"/>
      <c r="C1337" s="100" t="s">
        <v>816</v>
      </c>
      <c r="D1337" s="100"/>
      <c r="E1337" s="100"/>
      <c r="F1337" s="96" t="s">
        <v>686</v>
      </c>
      <c r="G1337" s="96"/>
      <c r="H1337" s="270"/>
      <c r="I1337" s="270"/>
      <c r="J1337" s="96">
        <v>3</v>
      </c>
      <c r="K1337" s="155">
        <f t="shared" si="140"/>
        <v>3</v>
      </c>
      <c r="L1337" s="270"/>
      <c r="M1337" s="270"/>
      <c r="N1337" s="270"/>
      <c r="O1337" s="270"/>
      <c r="P1337" s="153">
        <f t="shared" si="135"/>
        <v>0</v>
      </c>
      <c r="Q1337" s="154">
        <f t="shared" si="138"/>
        <v>3</v>
      </c>
      <c r="R1337" s="270">
        <v>8</v>
      </c>
      <c r="S1337" s="45">
        <f t="shared" si="136"/>
        <v>24</v>
      </c>
      <c r="T1337" s="910"/>
      <c r="U1337" s="49">
        <f t="shared" si="137"/>
        <v>0</v>
      </c>
      <c r="V1337" s="913"/>
      <c r="W1337" s="151">
        <f t="shared" si="139"/>
        <v>24</v>
      </c>
      <c r="X1337" s="908"/>
    </row>
    <row r="1338" spans="1:24" x14ac:dyDescent="0.25">
      <c r="A1338" s="871"/>
      <c r="B1338" s="872"/>
      <c r="C1338" s="100" t="s">
        <v>1866</v>
      </c>
      <c r="D1338" s="100"/>
      <c r="E1338" s="100"/>
      <c r="F1338" s="96" t="s">
        <v>716</v>
      </c>
      <c r="G1338" s="96"/>
      <c r="H1338" s="270"/>
      <c r="I1338" s="270"/>
      <c r="J1338" s="96">
        <v>40</v>
      </c>
      <c r="K1338" s="155">
        <f t="shared" si="140"/>
        <v>40</v>
      </c>
      <c r="L1338" s="270"/>
      <c r="M1338" s="270"/>
      <c r="N1338" s="270"/>
      <c r="O1338" s="270"/>
      <c r="P1338" s="153">
        <f t="shared" si="135"/>
        <v>0</v>
      </c>
      <c r="Q1338" s="154">
        <f t="shared" si="138"/>
        <v>40</v>
      </c>
      <c r="R1338" s="270">
        <v>5</v>
      </c>
      <c r="S1338" s="45">
        <f t="shared" si="136"/>
        <v>200</v>
      </c>
      <c r="T1338" s="910"/>
      <c r="U1338" s="49">
        <f t="shared" si="137"/>
        <v>0</v>
      </c>
      <c r="V1338" s="913"/>
      <c r="W1338" s="151">
        <f t="shared" si="139"/>
        <v>200</v>
      </c>
      <c r="X1338" s="908"/>
    </row>
    <row r="1339" spans="1:24" x14ac:dyDescent="0.25">
      <c r="A1339" s="871"/>
      <c r="B1339" s="872"/>
      <c r="C1339" s="100" t="s">
        <v>1867</v>
      </c>
      <c r="D1339" s="100"/>
      <c r="E1339" s="100"/>
      <c r="F1339" s="96" t="s">
        <v>716</v>
      </c>
      <c r="G1339" s="96"/>
      <c r="H1339" s="270"/>
      <c r="I1339" s="270"/>
      <c r="J1339" s="96">
        <v>80</v>
      </c>
      <c r="K1339" s="155">
        <f t="shared" si="140"/>
        <v>80</v>
      </c>
      <c r="L1339" s="270"/>
      <c r="M1339" s="270"/>
      <c r="N1339" s="270"/>
      <c r="O1339" s="270"/>
      <c r="P1339" s="153">
        <f t="shared" si="135"/>
        <v>0</v>
      </c>
      <c r="Q1339" s="154">
        <f t="shared" si="138"/>
        <v>80</v>
      </c>
      <c r="R1339" s="270">
        <v>5</v>
      </c>
      <c r="S1339" s="45">
        <f t="shared" si="136"/>
        <v>400</v>
      </c>
      <c r="T1339" s="910"/>
      <c r="U1339" s="49">
        <f t="shared" si="137"/>
        <v>0</v>
      </c>
      <c r="V1339" s="913"/>
      <c r="W1339" s="151">
        <f t="shared" si="139"/>
        <v>400</v>
      </c>
      <c r="X1339" s="908"/>
    </row>
    <row r="1340" spans="1:24" x14ac:dyDescent="0.25">
      <c r="A1340" s="871"/>
      <c r="B1340" s="872"/>
      <c r="C1340" s="100" t="s">
        <v>817</v>
      </c>
      <c r="D1340" s="100"/>
      <c r="E1340" s="100"/>
      <c r="F1340" s="96" t="s">
        <v>686</v>
      </c>
      <c r="G1340" s="96"/>
      <c r="H1340" s="270"/>
      <c r="I1340" s="270"/>
      <c r="J1340" s="96">
        <v>2</v>
      </c>
      <c r="K1340" s="155">
        <f t="shared" si="140"/>
        <v>2</v>
      </c>
      <c r="L1340" s="270"/>
      <c r="M1340" s="270"/>
      <c r="N1340" s="270"/>
      <c r="O1340" s="270"/>
      <c r="P1340" s="153">
        <f t="shared" si="135"/>
        <v>0</v>
      </c>
      <c r="Q1340" s="154">
        <f t="shared" si="138"/>
        <v>2</v>
      </c>
      <c r="R1340" s="270">
        <v>8</v>
      </c>
      <c r="S1340" s="45">
        <f t="shared" si="136"/>
        <v>16</v>
      </c>
      <c r="T1340" s="911"/>
      <c r="U1340" s="49">
        <f t="shared" si="137"/>
        <v>0</v>
      </c>
      <c r="V1340" s="914"/>
      <c r="W1340" s="151">
        <f t="shared" si="139"/>
        <v>16</v>
      </c>
      <c r="X1340" s="908"/>
    </row>
    <row r="1341" spans="1:24" ht="30" customHeight="1" x14ac:dyDescent="0.25">
      <c r="A1341" s="871">
        <v>91</v>
      </c>
      <c r="B1341" s="872" t="s">
        <v>893</v>
      </c>
      <c r="C1341" s="100" t="s">
        <v>818</v>
      </c>
      <c r="D1341" s="100"/>
      <c r="E1341" s="100"/>
      <c r="F1341" s="270" t="s">
        <v>37</v>
      </c>
      <c r="G1341" s="270"/>
      <c r="H1341" s="270"/>
      <c r="I1341" s="119">
        <v>10</v>
      </c>
      <c r="J1341" s="270">
        <v>3</v>
      </c>
      <c r="K1341" s="155">
        <f t="shared" si="140"/>
        <v>13</v>
      </c>
      <c r="L1341" s="270"/>
      <c r="M1341" s="270"/>
      <c r="N1341" s="270"/>
      <c r="O1341" s="270"/>
      <c r="P1341" s="153">
        <f t="shared" si="135"/>
        <v>0</v>
      </c>
      <c r="Q1341" s="154">
        <f t="shared" si="138"/>
        <v>13</v>
      </c>
      <c r="R1341" s="152">
        <v>10</v>
      </c>
      <c r="S1341" s="45">
        <f t="shared" si="136"/>
        <v>130</v>
      </c>
      <c r="T1341" s="909">
        <f>SUM(S1341:S1345)</f>
        <v>440</v>
      </c>
      <c r="U1341" s="49">
        <f t="shared" si="137"/>
        <v>0</v>
      </c>
      <c r="V1341" s="912">
        <f>SUM(U1341:U1345)</f>
        <v>0</v>
      </c>
      <c r="W1341" s="151">
        <f t="shared" si="139"/>
        <v>130</v>
      </c>
      <c r="X1341" s="908">
        <f>SUM(W1341:W1345)</f>
        <v>440</v>
      </c>
    </row>
    <row r="1342" spans="1:24" x14ac:dyDescent="0.25">
      <c r="A1342" s="871"/>
      <c r="B1342" s="872"/>
      <c r="C1342" s="100" t="s">
        <v>819</v>
      </c>
      <c r="D1342" s="100"/>
      <c r="E1342" s="100"/>
      <c r="F1342" s="270" t="s">
        <v>37</v>
      </c>
      <c r="G1342" s="270"/>
      <c r="H1342" s="270"/>
      <c r="I1342" s="119">
        <v>10</v>
      </c>
      <c r="J1342" s="270"/>
      <c r="K1342" s="155">
        <f t="shared" si="140"/>
        <v>10</v>
      </c>
      <c r="L1342" s="270"/>
      <c r="M1342" s="270"/>
      <c r="N1342" s="270"/>
      <c r="O1342" s="270"/>
      <c r="P1342" s="153">
        <f t="shared" si="135"/>
        <v>0</v>
      </c>
      <c r="Q1342" s="154">
        <f t="shared" si="138"/>
        <v>10</v>
      </c>
      <c r="R1342" s="152">
        <v>10</v>
      </c>
      <c r="S1342" s="45">
        <f t="shared" si="136"/>
        <v>100</v>
      </c>
      <c r="T1342" s="910"/>
      <c r="U1342" s="49">
        <f t="shared" si="137"/>
        <v>0</v>
      </c>
      <c r="V1342" s="913"/>
      <c r="W1342" s="151">
        <f t="shared" si="139"/>
        <v>100</v>
      </c>
      <c r="X1342" s="908"/>
    </row>
    <row r="1343" spans="1:24" x14ac:dyDescent="0.25">
      <c r="A1343" s="871"/>
      <c r="B1343" s="872"/>
      <c r="C1343" s="100" t="s">
        <v>820</v>
      </c>
      <c r="D1343" s="100"/>
      <c r="E1343" s="100"/>
      <c r="F1343" s="270" t="s">
        <v>37</v>
      </c>
      <c r="G1343" s="270"/>
      <c r="H1343" s="270"/>
      <c r="I1343" s="119">
        <v>8</v>
      </c>
      <c r="J1343" s="270"/>
      <c r="K1343" s="155">
        <f t="shared" si="140"/>
        <v>8</v>
      </c>
      <c r="L1343" s="270"/>
      <c r="M1343" s="270"/>
      <c r="N1343" s="270"/>
      <c r="O1343" s="270"/>
      <c r="P1343" s="153">
        <f t="shared" si="135"/>
        <v>0</v>
      </c>
      <c r="Q1343" s="154">
        <f t="shared" si="138"/>
        <v>8</v>
      </c>
      <c r="R1343" s="152">
        <v>10</v>
      </c>
      <c r="S1343" s="45">
        <f t="shared" si="136"/>
        <v>80</v>
      </c>
      <c r="T1343" s="910"/>
      <c r="U1343" s="49">
        <f t="shared" si="137"/>
        <v>0</v>
      </c>
      <c r="V1343" s="913"/>
      <c r="W1343" s="151">
        <f t="shared" si="139"/>
        <v>80</v>
      </c>
      <c r="X1343" s="908"/>
    </row>
    <row r="1344" spans="1:24" x14ac:dyDescent="0.25">
      <c r="A1344" s="871"/>
      <c r="B1344" s="872"/>
      <c r="C1344" s="100" t="s">
        <v>821</v>
      </c>
      <c r="D1344" s="100"/>
      <c r="E1344" s="100"/>
      <c r="F1344" s="270" t="s">
        <v>37</v>
      </c>
      <c r="G1344" s="270"/>
      <c r="H1344" s="270"/>
      <c r="I1344" s="119">
        <v>5</v>
      </c>
      <c r="J1344" s="270"/>
      <c r="K1344" s="155">
        <f t="shared" si="140"/>
        <v>5</v>
      </c>
      <c r="L1344" s="270"/>
      <c r="M1344" s="270"/>
      <c r="N1344" s="270"/>
      <c r="O1344" s="270"/>
      <c r="P1344" s="153">
        <f t="shared" si="135"/>
        <v>0</v>
      </c>
      <c r="Q1344" s="154">
        <f t="shared" si="138"/>
        <v>5</v>
      </c>
      <c r="R1344" s="152">
        <v>10</v>
      </c>
      <c r="S1344" s="45">
        <f t="shared" si="136"/>
        <v>50</v>
      </c>
      <c r="T1344" s="910"/>
      <c r="U1344" s="49">
        <f t="shared" si="137"/>
        <v>0</v>
      </c>
      <c r="V1344" s="913"/>
      <c r="W1344" s="151">
        <f t="shared" si="139"/>
        <v>50</v>
      </c>
      <c r="X1344" s="908"/>
    </row>
    <row r="1345" spans="1:24" x14ac:dyDescent="0.25">
      <c r="A1345" s="871"/>
      <c r="B1345" s="872"/>
      <c r="C1345" s="100" t="s">
        <v>822</v>
      </c>
      <c r="D1345" s="100"/>
      <c r="E1345" s="100"/>
      <c r="F1345" s="270" t="s">
        <v>37</v>
      </c>
      <c r="G1345" s="270"/>
      <c r="H1345" s="270"/>
      <c r="I1345" s="270">
        <v>8</v>
      </c>
      <c r="J1345" s="270"/>
      <c r="K1345" s="155">
        <f t="shared" si="140"/>
        <v>8</v>
      </c>
      <c r="L1345" s="270"/>
      <c r="M1345" s="270"/>
      <c r="N1345" s="270"/>
      <c r="O1345" s="270"/>
      <c r="P1345" s="153">
        <f t="shared" si="135"/>
        <v>0</v>
      </c>
      <c r="Q1345" s="154">
        <f t="shared" si="138"/>
        <v>8</v>
      </c>
      <c r="R1345" s="152">
        <v>10</v>
      </c>
      <c r="S1345" s="45">
        <f t="shared" si="136"/>
        <v>80</v>
      </c>
      <c r="T1345" s="911"/>
      <c r="U1345" s="49">
        <f t="shared" si="137"/>
        <v>0</v>
      </c>
      <c r="V1345" s="914"/>
      <c r="W1345" s="151">
        <f t="shared" si="139"/>
        <v>80</v>
      </c>
      <c r="X1345" s="908"/>
    </row>
    <row r="1346" spans="1:24" x14ac:dyDescent="0.25">
      <c r="A1346" s="871">
        <v>92</v>
      </c>
      <c r="B1346" s="871" t="s">
        <v>1648</v>
      </c>
      <c r="C1346" s="100" t="s">
        <v>823</v>
      </c>
      <c r="D1346" s="158" t="s">
        <v>1996</v>
      </c>
      <c r="E1346" s="158" t="s">
        <v>2032</v>
      </c>
      <c r="F1346" s="270" t="s">
        <v>37</v>
      </c>
      <c r="G1346" s="270"/>
      <c r="H1346" s="270"/>
      <c r="I1346" s="119">
        <v>20</v>
      </c>
      <c r="J1346" s="270"/>
      <c r="K1346" s="155">
        <f t="shared" si="140"/>
        <v>20</v>
      </c>
      <c r="L1346" s="270"/>
      <c r="M1346" s="270"/>
      <c r="N1346" s="119">
        <v>40</v>
      </c>
      <c r="O1346" s="270"/>
      <c r="P1346" s="153">
        <f t="shared" si="135"/>
        <v>40</v>
      </c>
      <c r="Q1346" s="154">
        <f t="shared" si="138"/>
        <v>60</v>
      </c>
      <c r="R1346" s="152">
        <v>77</v>
      </c>
      <c r="S1346" s="45">
        <f t="shared" si="136"/>
        <v>1540</v>
      </c>
      <c r="T1346" s="909">
        <f>SUM(S1346:S1351)</f>
        <v>3787</v>
      </c>
      <c r="U1346" s="49">
        <f t="shared" si="137"/>
        <v>3080</v>
      </c>
      <c r="V1346" s="912">
        <f>SUM(U1346:U1351)</f>
        <v>10956</v>
      </c>
      <c r="W1346" s="151">
        <f t="shared" si="139"/>
        <v>4620</v>
      </c>
      <c r="X1346" s="908">
        <f>SUM(W1346:W1351)</f>
        <v>14743.000000000002</v>
      </c>
    </row>
    <row r="1347" spans="1:24" ht="30" x14ac:dyDescent="0.25">
      <c r="A1347" s="871"/>
      <c r="B1347" s="871"/>
      <c r="C1347" s="100" t="s">
        <v>824</v>
      </c>
      <c r="D1347" s="158" t="s">
        <v>1991</v>
      </c>
      <c r="E1347" s="158" t="s">
        <v>2032</v>
      </c>
      <c r="F1347" s="270" t="s">
        <v>1990</v>
      </c>
      <c r="G1347" s="270"/>
      <c r="H1347" s="270"/>
      <c r="I1347" s="119">
        <v>30</v>
      </c>
      <c r="J1347" s="270"/>
      <c r="K1347" s="155">
        <f t="shared" si="140"/>
        <v>30</v>
      </c>
      <c r="L1347" s="270"/>
      <c r="M1347" s="270"/>
      <c r="N1347" s="119">
        <v>110</v>
      </c>
      <c r="O1347" s="270"/>
      <c r="P1347" s="153">
        <f t="shared" si="135"/>
        <v>110</v>
      </c>
      <c r="Q1347" s="154">
        <f t="shared" si="138"/>
        <v>140</v>
      </c>
      <c r="R1347" s="152">
        <v>66.900000000000006</v>
      </c>
      <c r="S1347" s="45">
        <f t="shared" si="136"/>
        <v>2007.0000000000002</v>
      </c>
      <c r="T1347" s="910"/>
      <c r="U1347" s="49">
        <f t="shared" si="137"/>
        <v>7359.0000000000009</v>
      </c>
      <c r="V1347" s="913"/>
      <c r="W1347" s="151">
        <f t="shared" si="139"/>
        <v>9366.0000000000018</v>
      </c>
      <c r="X1347" s="908"/>
    </row>
    <row r="1348" spans="1:24" ht="45" x14ac:dyDescent="0.25">
      <c r="A1348" s="871"/>
      <c r="B1348" s="871"/>
      <c r="C1348" s="351" t="s">
        <v>1993</v>
      </c>
      <c r="D1348" s="158" t="s">
        <v>1992</v>
      </c>
      <c r="E1348" s="158" t="s">
        <v>2032</v>
      </c>
      <c r="F1348" s="270" t="s">
        <v>1990</v>
      </c>
      <c r="G1348" s="270"/>
      <c r="H1348" s="270"/>
      <c r="I1348" s="119"/>
      <c r="J1348" s="270"/>
      <c r="K1348" s="155">
        <f t="shared" si="140"/>
        <v>0</v>
      </c>
      <c r="L1348" s="270"/>
      <c r="M1348" s="270"/>
      <c r="N1348" s="119">
        <v>5</v>
      </c>
      <c r="O1348" s="270"/>
      <c r="P1348" s="153">
        <f t="shared" si="135"/>
        <v>5</v>
      </c>
      <c r="Q1348" s="154">
        <f t="shared" si="138"/>
        <v>5</v>
      </c>
      <c r="R1348" s="152">
        <v>30</v>
      </c>
      <c r="S1348" s="45">
        <f t="shared" si="136"/>
        <v>0</v>
      </c>
      <c r="T1348" s="910"/>
      <c r="U1348" s="49">
        <f t="shared" si="137"/>
        <v>150</v>
      </c>
      <c r="V1348" s="913"/>
      <c r="W1348" s="151">
        <f t="shared" si="139"/>
        <v>150</v>
      </c>
      <c r="X1348" s="908"/>
    </row>
    <row r="1349" spans="1:24" ht="45" x14ac:dyDescent="0.25">
      <c r="A1349" s="871"/>
      <c r="B1349" s="871"/>
      <c r="C1349" s="351" t="s">
        <v>1994</v>
      </c>
      <c r="D1349" s="158" t="s">
        <v>1992</v>
      </c>
      <c r="E1349" s="158" t="s">
        <v>2032</v>
      </c>
      <c r="F1349" s="270" t="s">
        <v>1990</v>
      </c>
      <c r="G1349" s="270"/>
      <c r="H1349" s="270"/>
      <c r="I1349" s="119"/>
      <c r="J1349" s="270"/>
      <c r="K1349" s="155">
        <f t="shared" si="140"/>
        <v>0</v>
      </c>
      <c r="L1349" s="270"/>
      <c r="M1349" s="270"/>
      <c r="N1349" s="119">
        <v>5</v>
      </c>
      <c r="O1349" s="270"/>
      <c r="P1349" s="153">
        <f t="shared" si="135"/>
        <v>5</v>
      </c>
      <c r="Q1349" s="154">
        <f t="shared" si="138"/>
        <v>5</v>
      </c>
      <c r="R1349" s="152">
        <v>68</v>
      </c>
      <c r="S1349" s="45">
        <f t="shared" si="136"/>
        <v>0</v>
      </c>
      <c r="T1349" s="910"/>
      <c r="U1349" s="49">
        <f t="shared" si="137"/>
        <v>340</v>
      </c>
      <c r="V1349" s="913"/>
      <c r="W1349" s="151">
        <f t="shared" si="139"/>
        <v>340</v>
      </c>
      <c r="X1349" s="908"/>
    </row>
    <row r="1350" spans="1:24" ht="45" x14ac:dyDescent="0.25">
      <c r="A1350" s="871"/>
      <c r="B1350" s="871"/>
      <c r="C1350" s="351" t="s">
        <v>1995</v>
      </c>
      <c r="D1350" s="158" t="s">
        <v>1992</v>
      </c>
      <c r="E1350" s="158" t="s">
        <v>2032</v>
      </c>
      <c r="F1350" s="270" t="s">
        <v>1990</v>
      </c>
      <c r="G1350" s="270"/>
      <c r="H1350" s="270"/>
      <c r="I1350" s="119"/>
      <c r="J1350" s="270"/>
      <c r="K1350" s="155">
        <f t="shared" si="140"/>
        <v>0</v>
      </c>
      <c r="L1350" s="270"/>
      <c r="M1350" s="270"/>
      <c r="N1350" s="119">
        <v>2</v>
      </c>
      <c r="O1350" s="270"/>
      <c r="P1350" s="153">
        <f t="shared" si="135"/>
        <v>2</v>
      </c>
      <c r="Q1350" s="154">
        <f t="shared" si="138"/>
        <v>2</v>
      </c>
      <c r="R1350" s="152">
        <v>13.5</v>
      </c>
      <c r="S1350" s="45">
        <f t="shared" si="136"/>
        <v>0</v>
      </c>
      <c r="T1350" s="910"/>
      <c r="U1350" s="49">
        <f t="shared" si="137"/>
        <v>27</v>
      </c>
      <c r="V1350" s="913"/>
      <c r="W1350" s="151">
        <f t="shared" si="139"/>
        <v>27</v>
      </c>
      <c r="X1350" s="908"/>
    </row>
    <row r="1351" spans="1:24" ht="45" x14ac:dyDescent="0.25">
      <c r="A1351" s="871"/>
      <c r="B1351" s="871"/>
      <c r="C1351" s="100" t="s">
        <v>825</v>
      </c>
      <c r="D1351" s="158" t="s">
        <v>1992</v>
      </c>
      <c r="E1351" s="158" t="s">
        <v>2032</v>
      </c>
      <c r="F1351" s="270" t="s">
        <v>1990</v>
      </c>
      <c r="G1351" s="270"/>
      <c r="H1351" s="270"/>
      <c r="I1351" s="270">
        <v>8</v>
      </c>
      <c r="J1351" s="270"/>
      <c r="K1351" s="155">
        <f t="shared" si="140"/>
        <v>8</v>
      </c>
      <c r="L1351" s="270"/>
      <c r="M1351" s="270"/>
      <c r="N1351" s="270"/>
      <c r="O1351" s="270"/>
      <c r="P1351" s="153">
        <f t="shared" si="135"/>
        <v>0</v>
      </c>
      <c r="Q1351" s="154">
        <f t="shared" si="138"/>
        <v>8</v>
      </c>
      <c r="R1351" s="152">
        <v>30</v>
      </c>
      <c r="S1351" s="45">
        <f t="shared" si="136"/>
        <v>240</v>
      </c>
      <c r="T1351" s="911"/>
      <c r="U1351" s="49">
        <f t="shared" si="137"/>
        <v>0</v>
      </c>
      <c r="V1351" s="914"/>
      <c r="W1351" s="151">
        <f t="shared" si="139"/>
        <v>240</v>
      </c>
      <c r="X1351" s="908"/>
    </row>
    <row r="1352" spans="1:24" x14ac:dyDescent="0.25">
      <c r="A1352" s="871">
        <v>93</v>
      </c>
      <c r="B1352" s="871" t="s">
        <v>894</v>
      </c>
      <c r="C1352" s="100" t="s">
        <v>843</v>
      </c>
      <c r="D1352" s="100"/>
      <c r="E1352" s="100"/>
      <c r="F1352" s="96" t="s">
        <v>507</v>
      </c>
      <c r="G1352" s="270"/>
      <c r="H1352" s="270"/>
      <c r="I1352" s="270">
        <v>3</v>
      </c>
      <c r="J1352" s="270"/>
      <c r="K1352" s="155">
        <f t="shared" si="140"/>
        <v>3</v>
      </c>
      <c r="L1352" s="270"/>
      <c r="M1352" s="270"/>
      <c r="N1352" s="270"/>
      <c r="O1352" s="270"/>
      <c r="P1352" s="153">
        <f t="shared" si="135"/>
        <v>0</v>
      </c>
      <c r="Q1352" s="154">
        <f t="shared" si="138"/>
        <v>3</v>
      </c>
      <c r="R1352" s="152">
        <v>20</v>
      </c>
      <c r="S1352" s="45">
        <f t="shared" si="136"/>
        <v>60</v>
      </c>
      <c r="T1352" s="909">
        <f>SUM(S1352:S1353)</f>
        <v>60</v>
      </c>
      <c r="U1352" s="49">
        <f t="shared" si="137"/>
        <v>0</v>
      </c>
      <c r="V1352" s="912">
        <f>SUM(U1352:U1353)</f>
        <v>0</v>
      </c>
      <c r="W1352" s="151">
        <f t="shared" si="139"/>
        <v>60</v>
      </c>
      <c r="X1352" s="908">
        <f>SUM(W1352:W1353)</f>
        <v>60</v>
      </c>
    </row>
    <row r="1353" spans="1:24" x14ac:dyDescent="0.25">
      <c r="A1353" s="871"/>
      <c r="B1353" s="871"/>
      <c r="C1353" s="100" t="s">
        <v>844</v>
      </c>
      <c r="D1353" s="100"/>
      <c r="E1353" s="100"/>
      <c r="F1353" s="96" t="s">
        <v>686</v>
      </c>
      <c r="G1353" s="270"/>
      <c r="H1353" s="270"/>
      <c r="I1353" s="270"/>
      <c r="J1353" s="270"/>
      <c r="K1353" s="155">
        <f t="shared" si="140"/>
        <v>0</v>
      </c>
      <c r="L1353" s="270"/>
      <c r="M1353" s="270"/>
      <c r="N1353" s="270"/>
      <c r="O1353" s="270"/>
      <c r="P1353" s="153">
        <f t="shared" si="135"/>
        <v>0</v>
      </c>
      <c r="Q1353" s="154">
        <f t="shared" si="138"/>
        <v>0</v>
      </c>
      <c r="R1353" s="152">
        <v>100</v>
      </c>
      <c r="S1353" s="45">
        <f t="shared" si="136"/>
        <v>0</v>
      </c>
      <c r="T1353" s="911"/>
      <c r="U1353" s="49">
        <f t="shared" si="137"/>
        <v>0</v>
      </c>
      <c r="V1353" s="914"/>
      <c r="W1353" s="151">
        <f t="shared" si="139"/>
        <v>0</v>
      </c>
      <c r="X1353" s="908"/>
    </row>
    <row r="1354" spans="1:24" x14ac:dyDescent="0.25">
      <c r="A1354" s="868">
        <v>94</v>
      </c>
      <c r="B1354" s="918" t="s">
        <v>1649</v>
      </c>
      <c r="C1354" s="93" t="s">
        <v>2009</v>
      </c>
      <c r="D1354" s="93"/>
      <c r="E1354" s="93"/>
      <c r="F1354" s="270" t="s">
        <v>37</v>
      </c>
      <c r="G1354" s="270"/>
      <c r="H1354" s="270"/>
      <c r="I1354" s="270">
        <v>20</v>
      </c>
      <c r="J1354" s="270">
        <v>5</v>
      </c>
      <c r="K1354" s="155">
        <f t="shared" si="140"/>
        <v>25</v>
      </c>
      <c r="L1354" s="270"/>
      <c r="M1354" s="270"/>
      <c r="N1354" s="270"/>
      <c r="O1354" s="270"/>
      <c r="P1354" s="153">
        <f t="shared" si="135"/>
        <v>0</v>
      </c>
      <c r="Q1354" s="154">
        <f t="shared" si="138"/>
        <v>25</v>
      </c>
      <c r="R1354" s="152">
        <v>10.3</v>
      </c>
      <c r="S1354" s="45">
        <f t="shared" si="136"/>
        <v>257.5</v>
      </c>
      <c r="T1354" s="909">
        <f>SUM(S1354:S1377)</f>
        <v>2083</v>
      </c>
      <c r="U1354" s="49">
        <f t="shared" si="137"/>
        <v>0</v>
      </c>
      <c r="V1354" s="912">
        <f>SUM(U1354:U1377)</f>
        <v>500</v>
      </c>
      <c r="W1354" s="151">
        <f t="shared" si="139"/>
        <v>257.5</v>
      </c>
      <c r="X1354" s="915">
        <f>SUM(W1354:W1377)</f>
        <v>2583</v>
      </c>
    </row>
    <row r="1355" spans="1:24" x14ac:dyDescent="0.25">
      <c r="A1355" s="869"/>
      <c r="B1355" s="919"/>
      <c r="C1355" s="93" t="s">
        <v>2015</v>
      </c>
      <c r="D1355" s="93"/>
      <c r="E1355" s="93"/>
      <c r="F1355" s="270" t="s">
        <v>37</v>
      </c>
      <c r="G1355" s="270"/>
      <c r="H1355" s="270"/>
      <c r="I1355" s="270"/>
      <c r="J1355" s="270"/>
      <c r="K1355" s="155">
        <f t="shared" si="140"/>
        <v>0</v>
      </c>
      <c r="L1355" s="270"/>
      <c r="M1355" s="270"/>
      <c r="N1355" s="270"/>
      <c r="O1355" s="270"/>
      <c r="P1355" s="153">
        <f t="shared" si="135"/>
        <v>0</v>
      </c>
      <c r="Q1355" s="154">
        <f t="shared" si="138"/>
        <v>0</v>
      </c>
      <c r="R1355" s="152">
        <v>9.31</v>
      </c>
      <c r="S1355" s="45">
        <f t="shared" si="136"/>
        <v>0</v>
      </c>
      <c r="T1355" s="910"/>
      <c r="U1355" s="49">
        <f t="shared" si="137"/>
        <v>0</v>
      </c>
      <c r="V1355" s="913"/>
      <c r="W1355" s="151">
        <f t="shared" si="139"/>
        <v>0</v>
      </c>
      <c r="X1355" s="916"/>
    </row>
    <row r="1356" spans="1:24" x14ac:dyDescent="0.25">
      <c r="A1356" s="869"/>
      <c r="B1356" s="919"/>
      <c r="C1356" s="93" t="s">
        <v>2021</v>
      </c>
      <c r="D1356" s="93"/>
      <c r="E1356" s="93"/>
      <c r="F1356" s="270" t="s">
        <v>37</v>
      </c>
      <c r="G1356" s="270"/>
      <c r="H1356" s="270"/>
      <c r="I1356" s="270"/>
      <c r="J1356" s="270"/>
      <c r="K1356" s="155">
        <f t="shared" si="140"/>
        <v>0</v>
      </c>
      <c r="L1356" s="270"/>
      <c r="M1356" s="270"/>
      <c r="N1356" s="270"/>
      <c r="O1356" s="270"/>
      <c r="P1356" s="153">
        <f t="shared" si="135"/>
        <v>0</v>
      </c>
      <c r="Q1356" s="154">
        <f t="shared" si="138"/>
        <v>0</v>
      </c>
      <c r="R1356" s="152">
        <v>34.619999999999997</v>
      </c>
      <c r="S1356" s="45">
        <f t="shared" si="136"/>
        <v>0</v>
      </c>
      <c r="T1356" s="910"/>
      <c r="U1356" s="49">
        <f t="shared" si="137"/>
        <v>0</v>
      </c>
      <c r="V1356" s="913"/>
      <c r="W1356" s="151">
        <f t="shared" si="139"/>
        <v>0</v>
      </c>
      <c r="X1356" s="916"/>
    </row>
    <row r="1357" spans="1:24" x14ac:dyDescent="0.25">
      <c r="A1357" s="869"/>
      <c r="B1357" s="919"/>
      <c r="C1357" s="93" t="s">
        <v>2024</v>
      </c>
      <c r="D1357" s="93"/>
      <c r="E1357" s="93"/>
      <c r="F1357" s="270" t="s">
        <v>37</v>
      </c>
      <c r="G1357" s="270"/>
      <c r="H1357" s="270"/>
      <c r="I1357" s="270"/>
      <c r="J1357" s="270"/>
      <c r="K1357" s="155">
        <f t="shared" si="140"/>
        <v>0</v>
      </c>
      <c r="L1357" s="270"/>
      <c r="M1357" s="270"/>
      <c r="N1357" s="270"/>
      <c r="O1357" s="270"/>
      <c r="P1357" s="153">
        <f t="shared" si="135"/>
        <v>0</v>
      </c>
      <c r="Q1357" s="154">
        <f t="shared" si="138"/>
        <v>0</v>
      </c>
      <c r="R1357" s="152">
        <v>40.799999999999997</v>
      </c>
      <c r="S1357" s="45">
        <f t="shared" si="136"/>
        <v>0</v>
      </c>
      <c r="T1357" s="910"/>
      <c r="U1357" s="49">
        <f t="shared" si="137"/>
        <v>0</v>
      </c>
      <c r="V1357" s="913"/>
      <c r="W1357" s="151">
        <f t="shared" si="139"/>
        <v>0</v>
      </c>
      <c r="X1357" s="916"/>
    </row>
    <row r="1358" spans="1:24" x14ac:dyDescent="0.25">
      <c r="A1358" s="869"/>
      <c r="B1358" s="919"/>
      <c r="C1358" s="93" t="s">
        <v>2022</v>
      </c>
      <c r="D1358" s="93"/>
      <c r="E1358" s="93"/>
      <c r="F1358" s="270" t="s">
        <v>37</v>
      </c>
      <c r="G1358" s="270"/>
      <c r="H1358" s="270"/>
      <c r="I1358" s="270"/>
      <c r="J1358" s="270"/>
      <c r="K1358" s="155">
        <f t="shared" si="140"/>
        <v>0</v>
      </c>
      <c r="L1358" s="270"/>
      <c r="M1358" s="270"/>
      <c r="N1358" s="270"/>
      <c r="O1358" s="270"/>
      <c r="P1358" s="153">
        <f t="shared" si="135"/>
        <v>0</v>
      </c>
      <c r="Q1358" s="154">
        <f t="shared" si="138"/>
        <v>0</v>
      </c>
      <c r="R1358" s="152">
        <v>13.95</v>
      </c>
      <c r="S1358" s="45">
        <f t="shared" si="136"/>
        <v>0</v>
      </c>
      <c r="T1358" s="910"/>
      <c r="U1358" s="49">
        <f t="shared" si="137"/>
        <v>0</v>
      </c>
      <c r="V1358" s="913"/>
      <c r="W1358" s="151">
        <f t="shared" si="139"/>
        <v>0</v>
      </c>
      <c r="X1358" s="916"/>
    </row>
    <row r="1359" spans="1:24" x14ac:dyDescent="0.25">
      <c r="A1359" s="869"/>
      <c r="B1359" s="919"/>
      <c r="C1359" s="94" t="s">
        <v>2025</v>
      </c>
      <c r="D1359" s="94"/>
      <c r="E1359" s="94"/>
      <c r="F1359" s="270" t="s">
        <v>37</v>
      </c>
      <c r="G1359" s="270"/>
      <c r="H1359" s="270"/>
      <c r="I1359" s="270"/>
      <c r="J1359" s="270"/>
      <c r="K1359" s="155">
        <f t="shared" si="140"/>
        <v>0</v>
      </c>
      <c r="L1359" s="270"/>
      <c r="M1359" s="270"/>
      <c r="N1359" s="270"/>
      <c r="O1359" s="270"/>
      <c r="P1359" s="153">
        <f t="shared" si="135"/>
        <v>0</v>
      </c>
      <c r="Q1359" s="154">
        <f t="shared" si="138"/>
        <v>0</v>
      </c>
      <c r="R1359" s="106">
        <v>5.45</v>
      </c>
      <c r="S1359" s="45">
        <f t="shared" si="136"/>
        <v>0</v>
      </c>
      <c r="T1359" s="910"/>
      <c r="U1359" s="49">
        <f t="shared" si="137"/>
        <v>0</v>
      </c>
      <c r="V1359" s="913"/>
      <c r="W1359" s="151">
        <f t="shared" si="139"/>
        <v>0</v>
      </c>
      <c r="X1359" s="916"/>
    </row>
    <row r="1360" spans="1:24" x14ac:dyDescent="0.25">
      <c r="A1360" s="869"/>
      <c r="B1360" s="919"/>
      <c r="C1360" s="94" t="s">
        <v>2026</v>
      </c>
      <c r="D1360" s="94"/>
      <c r="E1360" s="94"/>
      <c r="F1360" s="270" t="s">
        <v>37</v>
      </c>
      <c r="G1360" s="270"/>
      <c r="H1360" s="270"/>
      <c r="I1360" s="270"/>
      <c r="J1360" s="270"/>
      <c r="K1360" s="155">
        <f t="shared" si="140"/>
        <v>0</v>
      </c>
      <c r="L1360" s="270"/>
      <c r="M1360" s="270"/>
      <c r="N1360" s="270"/>
      <c r="O1360" s="270"/>
      <c r="P1360" s="153">
        <f t="shared" si="135"/>
        <v>0</v>
      </c>
      <c r="Q1360" s="154">
        <f t="shared" si="138"/>
        <v>0</v>
      </c>
      <c r="R1360" s="106">
        <v>9.64</v>
      </c>
      <c r="S1360" s="45">
        <f t="shared" si="136"/>
        <v>0</v>
      </c>
      <c r="T1360" s="910"/>
      <c r="U1360" s="49">
        <f t="shared" si="137"/>
        <v>0</v>
      </c>
      <c r="V1360" s="913"/>
      <c r="W1360" s="151">
        <f t="shared" si="139"/>
        <v>0</v>
      </c>
      <c r="X1360" s="916"/>
    </row>
    <row r="1361" spans="1:24" x14ac:dyDescent="0.25">
      <c r="A1361" s="869"/>
      <c r="B1361" s="919"/>
      <c r="C1361" s="94" t="s">
        <v>2027</v>
      </c>
      <c r="D1361" s="94"/>
      <c r="E1361" s="94"/>
      <c r="F1361" s="270" t="s">
        <v>37</v>
      </c>
      <c r="G1361" s="270"/>
      <c r="H1361" s="270"/>
      <c r="I1361" s="270"/>
      <c r="J1361" s="270"/>
      <c r="K1361" s="155">
        <f t="shared" si="140"/>
        <v>0</v>
      </c>
      <c r="L1361" s="270"/>
      <c r="M1361" s="270"/>
      <c r="N1361" s="270"/>
      <c r="O1361" s="270"/>
      <c r="P1361" s="153">
        <f t="shared" si="135"/>
        <v>0</v>
      </c>
      <c r="Q1361" s="154">
        <f t="shared" si="138"/>
        <v>0</v>
      </c>
      <c r="R1361" s="106">
        <v>99.01</v>
      </c>
      <c r="S1361" s="45">
        <f t="shared" si="136"/>
        <v>0</v>
      </c>
      <c r="T1361" s="910"/>
      <c r="U1361" s="49">
        <f t="shared" si="137"/>
        <v>0</v>
      </c>
      <c r="V1361" s="913"/>
      <c r="W1361" s="151">
        <f t="shared" si="139"/>
        <v>0</v>
      </c>
      <c r="X1361" s="916"/>
    </row>
    <row r="1362" spans="1:24" x14ac:dyDescent="0.25">
      <c r="A1362" s="869"/>
      <c r="B1362" s="919"/>
      <c r="C1362" s="93" t="s">
        <v>2017</v>
      </c>
      <c r="D1362" s="93"/>
      <c r="E1362" s="93"/>
      <c r="F1362" s="270" t="s">
        <v>37</v>
      </c>
      <c r="G1362" s="270"/>
      <c r="H1362" s="270"/>
      <c r="I1362" s="270">
        <v>40</v>
      </c>
      <c r="J1362" s="270">
        <v>10</v>
      </c>
      <c r="K1362" s="155">
        <f t="shared" si="140"/>
        <v>50</v>
      </c>
      <c r="L1362" s="270"/>
      <c r="M1362" s="270"/>
      <c r="N1362" s="270"/>
      <c r="O1362" s="270"/>
      <c r="P1362" s="153">
        <f t="shared" si="135"/>
        <v>0</v>
      </c>
      <c r="Q1362" s="154">
        <f t="shared" si="138"/>
        <v>50</v>
      </c>
      <c r="R1362" s="152">
        <v>7.92</v>
      </c>
      <c r="S1362" s="45">
        <f t="shared" si="136"/>
        <v>396</v>
      </c>
      <c r="T1362" s="910"/>
      <c r="U1362" s="49">
        <f t="shared" si="137"/>
        <v>0</v>
      </c>
      <c r="V1362" s="913"/>
      <c r="W1362" s="151">
        <f t="shared" si="139"/>
        <v>396</v>
      </c>
      <c r="X1362" s="916"/>
    </row>
    <row r="1363" spans="1:24" x14ac:dyDescent="0.25">
      <c r="A1363" s="869"/>
      <c r="B1363" s="919"/>
      <c r="C1363" s="93" t="s">
        <v>2016</v>
      </c>
      <c r="D1363" s="93"/>
      <c r="E1363" s="93"/>
      <c r="F1363" s="270" t="s">
        <v>37</v>
      </c>
      <c r="G1363" s="270"/>
      <c r="H1363" s="270"/>
      <c r="I1363" s="270"/>
      <c r="J1363" s="270"/>
      <c r="K1363" s="155">
        <f t="shared" si="140"/>
        <v>0</v>
      </c>
      <c r="L1363" s="270"/>
      <c r="M1363" s="270"/>
      <c r="N1363" s="270"/>
      <c r="O1363" s="270"/>
      <c r="P1363" s="153">
        <f t="shared" si="135"/>
        <v>0</v>
      </c>
      <c r="Q1363" s="154">
        <f t="shared" si="138"/>
        <v>0</v>
      </c>
      <c r="R1363" s="152">
        <v>22.82</v>
      </c>
      <c r="S1363" s="45">
        <f t="shared" si="136"/>
        <v>0</v>
      </c>
      <c r="T1363" s="910"/>
      <c r="U1363" s="49">
        <f t="shared" si="137"/>
        <v>0</v>
      </c>
      <c r="V1363" s="913"/>
      <c r="W1363" s="151">
        <f t="shared" si="139"/>
        <v>0</v>
      </c>
      <c r="X1363" s="916"/>
    </row>
    <row r="1364" spans="1:24" x14ac:dyDescent="0.25">
      <c r="A1364" s="869"/>
      <c r="B1364" s="919"/>
      <c r="C1364" s="93" t="s">
        <v>2018</v>
      </c>
      <c r="D1364" s="93"/>
      <c r="E1364" s="93"/>
      <c r="F1364" s="270" t="s">
        <v>37</v>
      </c>
      <c r="G1364" s="270"/>
      <c r="H1364" s="270"/>
      <c r="I1364" s="270"/>
      <c r="J1364" s="270"/>
      <c r="K1364" s="155">
        <f t="shared" si="140"/>
        <v>0</v>
      </c>
      <c r="L1364" s="270"/>
      <c r="M1364" s="270"/>
      <c r="N1364" s="270"/>
      <c r="O1364" s="270"/>
      <c r="P1364" s="153">
        <f t="shared" si="135"/>
        <v>0</v>
      </c>
      <c r="Q1364" s="154">
        <f t="shared" si="138"/>
        <v>0</v>
      </c>
      <c r="R1364" s="152">
        <v>179.89</v>
      </c>
      <c r="S1364" s="45">
        <f t="shared" si="136"/>
        <v>0</v>
      </c>
      <c r="T1364" s="910"/>
      <c r="U1364" s="49">
        <f t="shared" si="137"/>
        <v>0</v>
      </c>
      <c r="V1364" s="913"/>
      <c r="W1364" s="151">
        <f t="shared" si="139"/>
        <v>0</v>
      </c>
      <c r="X1364" s="916"/>
    </row>
    <row r="1365" spans="1:24" x14ac:dyDescent="0.25">
      <c r="A1365" s="869"/>
      <c r="B1365" s="919"/>
      <c r="C1365" s="93" t="s">
        <v>2019</v>
      </c>
      <c r="D1365" s="93"/>
      <c r="E1365" s="93"/>
      <c r="F1365" s="270" t="s">
        <v>37</v>
      </c>
      <c r="G1365" s="270"/>
      <c r="H1365" s="270"/>
      <c r="I1365" s="270">
        <v>10</v>
      </c>
      <c r="J1365" s="270"/>
      <c r="K1365" s="155">
        <f t="shared" si="140"/>
        <v>10</v>
      </c>
      <c r="L1365" s="270"/>
      <c r="M1365" s="270"/>
      <c r="N1365" s="270"/>
      <c r="O1365" s="270"/>
      <c r="P1365" s="153">
        <f t="shared" si="135"/>
        <v>0</v>
      </c>
      <c r="Q1365" s="154">
        <f t="shared" si="138"/>
        <v>10</v>
      </c>
      <c r="R1365" s="152">
        <v>9.9499999999999993</v>
      </c>
      <c r="S1365" s="45">
        <f t="shared" si="136"/>
        <v>99.5</v>
      </c>
      <c r="T1365" s="910"/>
      <c r="U1365" s="49">
        <f t="shared" si="137"/>
        <v>0</v>
      </c>
      <c r="V1365" s="913"/>
      <c r="W1365" s="151">
        <f t="shared" si="139"/>
        <v>99.5</v>
      </c>
      <c r="X1365" s="916"/>
    </row>
    <row r="1366" spans="1:24" x14ac:dyDescent="0.25">
      <c r="A1366" s="869"/>
      <c r="B1366" s="919"/>
      <c r="C1366" s="93" t="s">
        <v>2020</v>
      </c>
      <c r="D1366" s="93"/>
      <c r="E1366" s="93"/>
      <c r="F1366" s="270" t="s">
        <v>37</v>
      </c>
      <c r="G1366" s="270"/>
      <c r="H1366" s="270"/>
      <c r="I1366" s="270"/>
      <c r="J1366" s="270"/>
      <c r="K1366" s="155">
        <f t="shared" si="140"/>
        <v>0</v>
      </c>
      <c r="L1366" s="270"/>
      <c r="M1366" s="270"/>
      <c r="N1366" s="270"/>
      <c r="O1366" s="270"/>
      <c r="P1366" s="153">
        <f t="shared" si="135"/>
        <v>0</v>
      </c>
      <c r="Q1366" s="154">
        <f t="shared" si="138"/>
        <v>0</v>
      </c>
      <c r="R1366" s="152">
        <v>13.38</v>
      </c>
      <c r="S1366" s="45">
        <f t="shared" si="136"/>
        <v>0</v>
      </c>
      <c r="T1366" s="910"/>
      <c r="U1366" s="49">
        <f t="shared" si="137"/>
        <v>0</v>
      </c>
      <c r="V1366" s="913"/>
      <c r="W1366" s="151">
        <f t="shared" si="139"/>
        <v>0</v>
      </c>
      <c r="X1366" s="916"/>
    </row>
    <row r="1367" spans="1:24" x14ac:dyDescent="0.25">
      <c r="A1367" s="869"/>
      <c r="B1367" s="919"/>
      <c r="C1367" s="94" t="s">
        <v>2023</v>
      </c>
      <c r="D1367" s="94"/>
      <c r="E1367" s="94"/>
      <c r="F1367" s="270" t="s">
        <v>37</v>
      </c>
      <c r="G1367" s="270"/>
      <c r="H1367" s="270"/>
      <c r="I1367" s="270"/>
      <c r="J1367" s="270"/>
      <c r="K1367" s="155">
        <f t="shared" si="140"/>
        <v>0</v>
      </c>
      <c r="L1367" s="270"/>
      <c r="M1367" s="270"/>
      <c r="N1367" s="270"/>
      <c r="O1367" s="270"/>
      <c r="P1367" s="153">
        <f t="shared" si="135"/>
        <v>0</v>
      </c>
      <c r="Q1367" s="154">
        <f t="shared" si="138"/>
        <v>0</v>
      </c>
      <c r="R1367" s="106">
        <v>19.8</v>
      </c>
      <c r="S1367" s="45">
        <f t="shared" si="136"/>
        <v>0</v>
      </c>
      <c r="T1367" s="910"/>
      <c r="U1367" s="49">
        <f t="shared" si="137"/>
        <v>0</v>
      </c>
      <c r="V1367" s="913"/>
      <c r="W1367" s="151">
        <f t="shared" si="139"/>
        <v>0</v>
      </c>
      <c r="X1367" s="916"/>
    </row>
    <row r="1368" spans="1:24" x14ac:dyDescent="0.25">
      <c r="A1368" s="869"/>
      <c r="B1368" s="919"/>
      <c r="C1368" s="352" t="s">
        <v>2010</v>
      </c>
      <c r="D1368" s="161"/>
      <c r="E1368" s="161"/>
      <c r="F1368" s="84" t="s">
        <v>112</v>
      </c>
      <c r="G1368" s="84"/>
      <c r="H1368" s="84"/>
      <c r="I1368" s="84"/>
      <c r="J1368" s="84"/>
      <c r="K1368" s="353">
        <f t="shared" si="140"/>
        <v>0</v>
      </c>
      <c r="L1368" s="84"/>
      <c r="M1368" s="84"/>
      <c r="N1368" s="84"/>
      <c r="O1368" s="84"/>
      <c r="P1368" s="354">
        <f t="shared" si="135"/>
        <v>0</v>
      </c>
      <c r="Q1368" s="154">
        <f t="shared" si="138"/>
        <v>0</v>
      </c>
      <c r="R1368" s="152">
        <v>10.98</v>
      </c>
      <c r="S1368" s="45">
        <f t="shared" si="136"/>
        <v>0</v>
      </c>
      <c r="T1368" s="910"/>
      <c r="U1368" s="49">
        <f t="shared" si="137"/>
        <v>0</v>
      </c>
      <c r="V1368" s="913"/>
      <c r="W1368" s="151">
        <f t="shared" si="139"/>
        <v>0</v>
      </c>
      <c r="X1368" s="916"/>
    </row>
    <row r="1369" spans="1:24" x14ac:dyDescent="0.25">
      <c r="A1369" s="869"/>
      <c r="B1369" s="919"/>
      <c r="C1369" s="355" t="s">
        <v>2011</v>
      </c>
      <c r="D1369" s="97"/>
      <c r="E1369" s="97"/>
      <c r="F1369" s="270" t="s">
        <v>112</v>
      </c>
      <c r="G1369" s="270"/>
      <c r="H1369" s="270"/>
      <c r="I1369" s="270"/>
      <c r="J1369" s="270"/>
      <c r="K1369" s="155">
        <f t="shared" si="140"/>
        <v>0</v>
      </c>
      <c r="L1369" s="270"/>
      <c r="M1369" s="270"/>
      <c r="N1369" s="270"/>
      <c r="O1369" s="270"/>
      <c r="P1369" s="153">
        <f t="shared" ref="P1369:P1421" si="141">SUM(L1369:O1369)</f>
        <v>0</v>
      </c>
      <c r="Q1369" s="154">
        <f t="shared" si="138"/>
        <v>0</v>
      </c>
      <c r="R1369" s="152">
        <v>5.49</v>
      </c>
      <c r="S1369" s="45">
        <f t="shared" si="136"/>
        <v>0</v>
      </c>
      <c r="T1369" s="910"/>
      <c r="U1369" s="49">
        <f t="shared" si="137"/>
        <v>0</v>
      </c>
      <c r="V1369" s="913"/>
      <c r="W1369" s="151">
        <f t="shared" si="139"/>
        <v>0</v>
      </c>
      <c r="X1369" s="916"/>
    </row>
    <row r="1370" spans="1:24" x14ac:dyDescent="0.25">
      <c r="A1370" s="869"/>
      <c r="B1370" s="919"/>
      <c r="C1370" s="356" t="s">
        <v>2012</v>
      </c>
      <c r="D1370" s="97"/>
      <c r="E1370" s="97"/>
      <c r="F1370" s="270" t="s">
        <v>37</v>
      </c>
      <c r="G1370" s="270"/>
      <c r="H1370" s="270"/>
      <c r="I1370" s="270"/>
      <c r="J1370" s="270"/>
      <c r="K1370" s="155">
        <f t="shared" si="140"/>
        <v>0</v>
      </c>
      <c r="L1370" s="270"/>
      <c r="M1370" s="270"/>
      <c r="N1370" s="270"/>
      <c r="O1370" s="270"/>
      <c r="P1370" s="153">
        <f t="shared" si="141"/>
        <v>0</v>
      </c>
      <c r="Q1370" s="154">
        <f t="shared" si="138"/>
        <v>0</v>
      </c>
      <c r="R1370" s="152">
        <v>19.260000000000002</v>
      </c>
      <c r="S1370" s="45">
        <f t="shared" si="136"/>
        <v>0</v>
      </c>
      <c r="T1370" s="910"/>
      <c r="U1370" s="49">
        <f t="shared" si="137"/>
        <v>0</v>
      </c>
      <c r="V1370" s="913"/>
      <c r="W1370" s="151">
        <f t="shared" si="139"/>
        <v>0</v>
      </c>
      <c r="X1370" s="916"/>
    </row>
    <row r="1371" spans="1:24" x14ac:dyDescent="0.25">
      <c r="A1371" s="869"/>
      <c r="B1371" s="919"/>
      <c r="C1371" s="356" t="s">
        <v>2013</v>
      </c>
      <c r="D1371" s="97"/>
      <c r="E1371" s="97"/>
      <c r="F1371" s="270" t="s">
        <v>37</v>
      </c>
      <c r="G1371" s="270"/>
      <c r="H1371" s="270"/>
      <c r="I1371" s="270"/>
      <c r="J1371" s="270"/>
      <c r="K1371" s="155">
        <f t="shared" si="140"/>
        <v>0</v>
      </c>
      <c r="L1371" s="270"/>
      <c r="M1371" s="270"/>
      <c r="N1371" s="270"/>
      <c r="O1371" s="270"/>
      <c r="P1371" s="153">
        <f t="shared" si="141"/>
        <v>0</v>
      </c>
      <c r="Q1371" s="154">
        <f t="shared" si="138"/>
        <v>0</v>
      </c>
      <c r="R1371" s="152">
        <v>17.36</v>
      </c>
      <c r="S1371" s="45">
        <f t="shared" si="136"/>
        <v>0</v>
      </c>
      <c r="T1371" s="910"/>
      <c r="U1371" s="49">
        <f t="shared" si="137"/>
        <v>0</v>
      </c>
      <c r="V1371" s="913"/>
      <c r="W1371" s="151">
        <f t="shared" si="139"/>
        <v>0</v>
      </c>
      <c r="X1371" s="916"/>
    </row>
    <row r="1372" spans="1:24" x14ac:dyDescent="0.25">
      <c r="A1372" s="869"/>
      <c r="B1372" s="919"/>
      <c r="C1372" s="356" t="s">
        <v>2014</v>
      </c>
      <c r="D1372" s="97"/>
      <c r="E1372" s="97"/>
      <c r="F1372" s="270" t="s">
        <v>37</v>
      </c>
      <c r="G1372" s="270"/>
      <c r="H1372" s="270"/>
      <c r="I1372" s="270"/>
      <c r="J1372" s="270"/>
      <c r="K1372" s="155">
        <f t="shared" si="140"/>
        <v>0</v>
      </c>
      <c r="L1372" s="270"/>
      <c r="M1372" s="270"/>
      <c r="N1372" s="270"/>
      <c r="O1372" s="270"/>
      <c r="P1372" s="153">
        <f t="shared" si="141"/>
        <v>0</v>
      </c>
      <c r="Q1372" s="154">
        <f t="shared" si="138"/>
        <v>0</v>
      </c>
      <c r="R1372" s="152">
        <v>41.65</v>
      </c>
      <c r="S1372" s="45">
        <f t="shared" si="136"/>
        <v>0</v>
      </c>
      <c r="T1372" s="910"/>
      <c r="U1372" s="49">
        <f t="shared" si="137"/>
        <v>0</v>
      </c>
      <c r="V1372" s="913"/>
      <c r="W1372" s="151">
        <f t="shared" si="139"/>
        <v>0</v>
      </c>
      <c r="X1372" s="916"/>
    </row>
    <row r="1373" spans="1:24" ht="30" x14ac:dyDescent="0.25">
      <c r="A1373" s="869"/>
      <c r="B1373" s="919"/>
      <c r="C1373" s="97" t="s">
        <v>849</v>
      </c>
      <c r="D1373" s="97"/>
      <c r="E1373" s="97"/>
      <c r="F1373" s="270" t="s">
        <v>37</v>
      </c>
      <c r="G1373" s="270"/>
      <c r="H1373" s="270">
        <v>8</v>
      </c>
      <c r="I1373" s="270"/>
      <c r="J1373" s="270">
        <v>4</v>
      </c>
      <c r="K1373" s="155">
        <f t="shared" si="140"/>
        <v>12</v>
      </c>
      <c r="L1373" s="270"/>
      <c r="M1373" s="270">
        <v>25</v>
      </c>
      <c r="N1373" s="270"/>
      <c r="O1373" s="270"/>
      <c r="P1373" s="153">
        <f t="shared" si="141"/>
        <v>25</v>
      </c>
      <c r="Q1373" s="154">
        <f t="shared" si="138"/>
        <v>37</v>
      </c>
      <c r="R1373" s="152">
        <v>20</v>
      </c>
      <c r="S1373" s="45">
        <f t="shared" si="136"/>
        <v>240</v>
      </c>
      <c r="T1373" s="910"/>
      <c r="U1373" s="49">
        <f t="shared" si="137"/>
        <v>500</v>
      </c>
      <c r="V1373" s="913"/>
      <c r="W1373" s="151">
        <f t="shared" si="139"/>
        <v>740</v>
      </c>
      <c r="X1373" s="916"/>
    </row>
    <row r="1374" spans="1:24" x14ac:dyDescent="0.25">
      <c r="A1374" s="869"/>
      <c r="B1374" s="919"/>
      <c r="C1374" s="93" t="s">
        <v>848</v>
      </c>
      <c r="D1374" s="93"/>
      <c r="E1374" s="93"/>
      <c r="F1374" s="270" t="s">
        <v>37</v>
      </c>
      <c r="G1374" s="270"/>
      <c r="H1374" s="270"/>
      <c r="I1374" s="270">
        <v>20</v>
      </c>
      <c r="J1374" s="270">
        <v>2</v>
      </c>
      <c r="K1374" s="155">
        <f t="shared" si="140"/>
        <v>22</v>
      </c>
      <c r="L1374" s="270"/>
      <c r="M1374" s="270"/>
      <c r="N1374" s="270"/>
      <c r="O1374" s="270"/>
      <c r="P1374" s="153">
        <f t="shared" si="141"/>
        <v>0</v>
      </c>
      <c r="Q1374" s="154">
        <f t="shared" si="138"/>
        <v>22</v>
      </c>
      <c r="R1374" s="152">
        <v>15</v>
      </c>
      <c r="S1374" s="45">
        <f t="shared" si="136"/>
        <v>330</v>
      </c>
      <c r="T1374" s="910"/>
      <c r="U1374" s="49">
        <f t="shared" si="137"/>
        <v>0</v>
      </c>
      <c r="V1374" s="913"/>
      <c r="W1374" s="151">
        <f t="shared" si="139"/>
        <v>330</v>
      </c>
      <c r="X1374" s="916"/>
    </row>
    <row r="1375" spans="1:24" x14ac:dyDescent="0.25">
      <c r="A1375" s="869"/>
      <c r="B1375" s="919"/>
      <c r="C1375" s="93" t="s">
        <v>847</v>
      </c>
      <c r="D1375" s="93"/>
      <c r="E1375" s="93"/>
      <c r="F1375" s="270" t="s">
        <v>37</v>
      </c>
      <c r="G1375" s="270"/>
      <c r="H1375" s="270"/>
      <c r="I1375" s="270">
        <v>20</v>
      </c>
      <c r="J1375" s="270"/>
      <c r="K1375" s="155">
        <f t="shared" si="140"/>
        <v>20</v>
      </c>
      <c r="L1375" s="270"/>
      <c r="M1375" s="270"/>
      <c r="N1375" s="270"/>
      <c r="O1375" s="270"/>
      <c r="P1375" s="153">
        <f t="shared" si="141"/>
        <v>0</v>
      </c>
      <c r="Q1375" s="154">
        <f t="shared" si="138"/>
        <v>20</v>
      </c>
      <c r="R1375" s="152">
        <v>38</v>
      </c>
      <c r="S1375" s="45">
        <f t="shared" si="136"/>
        <v>760</v>
      </c>
      <c r="T1375" s="910"/>
      <c r="U1375" s="49">
        <f t="shared" si="137"/>
        <v>0</v>
      </c>
      <c r="V1375" s="913"/>
      <c r="W1375" s="151">
        <f t="shared" si="139"/>
        <v>760</v>
      </c>
      <c r="X1375" s="916"/>
    </row>
    <row r="1376" spans="1:24" x14ac:dyDescent="0.25">
      <c r="A1376" s="869"/>
      <c r="B1376" s="919"/>
      <c r="C1376" s="97" t="s">
        <v>2028</v>
      </c>
      <c r="D1376" s="97"/>
      <c r="E1376" s="97"/>
      <c r="F1376" s="270" t="s">
        <v>37</v>
      </c>
      <c r="G1376" s="270"/>
      <c r="H1376" s="270"/>
      <c r="I1376" s="270"/>
      <c r="J1376" s="270"/>
      <c r="K1376" s="155">
        <f t="shared" si="140"/>
        <v>0</v>
      </c>
      <c r="L1376" s="270"/>
      <c r="M1376" s="270"/>
      <c r="N1376" s="270"/>
      <c r="O1376" s="270"/>
      <c r="P1376" s="153">
        <f t="shared" si="141"/>
        <v>0</v>
      </c>
      <c r="Q1376" s="154">
        <f t="shared" si="138"/>
        <v>0</v>
      </c>
      <c r="R1376" s="152">
        <v>8.7200000000000006</v>
      </c>
      <c r="S1376" s="45">
        <f t="shared" si="136"/>
        <v>0</v>
      </c>
      <c r="T1376" s="910"/>
      <c r="U1376" s="49">
        <f t="shared" si="137"/>
        <v>0</v>
      </c>
      <c r="V1376" s="913"/>
      <c r="W1376" s="151">
        <f t="shared" si="139"/>
        <v>0</v>
      </c>
      <c r="X1376" s="916"/>
    </row>
    <row r="1377" spans="1:24" x14ac:dyDescent="0.25">
      <c r="A1377" s="870"/>
      <c r="B1377" s="920"/>
      <c r="C1377" s="97" t="s">
        <v>2029</v>
      </c>
      <c r="D1377" s="97"/>
      <c r="E1377" s="97"/>
      <c r="F1377" s="270" t="s">
        <v>37</v>
      </c>
      <c r="G1377" s="270"/>
      <c r="H1377" s="270"/>
      <c r="I1377" s="270"/>
      <c r="J1377" s="270"/>
      <c r="K1377" s="155">
        <f t="shared" si="140"/>
        <v>0</v>
      </c>
      <c r="L1377" s="270"/>
      <c r="M1377" s="270"/>
      <c r="N1377" s="270"/>
      <c r="O1377" s="270"/>
      <c r="P1377" s="153">
        <f t="shared" si="141"/>
        <v>0</v>
      </c>
      <c r="Q1377" s="154">
        <f t="shared" si="138"/>
        <v>0</v>
      </c>
      <c r="R1377" s="152">
        <v>8.7200000000000006</v>
      </c>
      <c r="S1377" s="45">
        <f t="shared" si="136"/>
        <v>0</v>
      </c>
      <c r="T1377" s="911"/>
      <c r="U1377" s="49">
        <f t="shared" si="137"/>
        <v>0</v>
      </c>
      <c r="V1377" s="914"/>
      <c r="W1377" s="151">
        <f t="shared" si="139"/>
        <v>0</v>
      </c>
      <c r="X1377" s="917"/>
    </row>
    <row r="1378" spans="1:24" ht="30" customHeight="1" x14ac:dyDescent="0.25">
      <c r="A1378" s="871">
        <v>95</v>
      </c>
      <c r="B1378" s="872" t="s">
        <v>895</v>
      </c>
      <c r="C1378" s="101" t="s">
        <v>856</v>
      </c>
      <c r="D1378" s="101"/>
      <c r="E1378" s="101"/>
      <c r="F1378" s="270" t="s">
        <v>37</v>
      </c>
      <c r="G1378" s="270"/>
      <c r="H1378" s="270"/>
      <c r="I1378" s="105">
        <v>50</v>
      </c>
      <c r="J1378" s="270"/>
      <c r="K1378" s="155">
        <f t="shared" si="140"/>
        <v>50</v>
      </c>
      <c r="L1378" s="270"/>
      <c r="M1378" s="270"/>
      <c r="N1378" s="270"/>
      <c r="O1378" s="270"/>
      <c r="P1378" s="153">
        <f t="shared" si="141"/>
        <v>0</v>
      </c>
      <c r="Q1378" s="154">
        <f t="shared" si="138"/>
        <v>50</v>
      </c>
      <c r="R1378" s="152">
        <v>25</v>
      </c>
      <c r="S1378" s="45">
        <f t="shared" si="136"/>
        <v>1250</v>
      </c>
      <c r="T1378" s="909">
        <v>2600</v>
      </c>
      <c r="U1378" s="49">
        <f t="shared" si="137"/>
        <v>0</v>
      </c>
      <c r="V1378" s="912">
        <f>SUM(U1378:U1383)</f>
        <v>0</v>
      </c>
      <c r="W1378" s="151">
        <f t="shared" si="139"/>
        <v>1250</v>
      </c>
      <c r="X1378" s="908">
        <v>2600</v>
      </c>
    </row>
    <row r="1379" spans="1:24" x14ac:dyDescent="0.25">
      <c r="A1379" s="871"/>
      <c r="B1379" s="872"/>
      <c r="C1379" s="101" t="s">
        <v>857</v>
      </c>
      <c r="D1379" s="101"/>
      <c r="E1379" s="101"/>
      <c r="F1379" s="270" t="s">
        <v>112</v>
      </c>
      <c r="G1379" s="270"/>
      <c r="H1379" s="270"/>
      <c r="I1379" s="105">
        <v>150</v>
      </c>
      <c r="J1379" s="270"/>
      <c r="K1379" s="155">
        <f t="shared" si="140"/>
        <v>150</v>
      </c>
      <c r="L1379" s="270"/>
      <c r="M1379" s="270"/>
      <c r="N1379" s="270"/>
      <c r="O1379" s="270"/>
      <c r="P1379" s="153">
        <f t="shared" si="141"/>
        <v>0</v>
      </c>
      <c r="Q1379" s="154">
        <f t="shared" si="138"/>
        <v>150</v>
      </c>
      <c r="R1379" s="152">
        <v>28.2</v>
      </c>
      <c r="S1379" s="45">
        <f t="shared" si="136"/>
        <v>4230</v>
      </c>
      <c r="T1379" s="910"/>
      <c r="U1379" s="49">
        <f t="shared" si="137"/>
        <v>0</v>
      </c>
      <c r="V1379" s="913"/>
      <c r="W1379" s="151">
        <f t="shared" si="139"/>
        <v>4230</v>
      </c>
      <c r="X1379" s="908"/>
    </row>
    <row r="1380" spans="1:24" x14ac:dyDescent="0.25">
      <c r="A1380" s="871"/>
      <c r="B1380" s="872"/>
      <c r="C1380" s="101" t="s">
        <v>858</v>
      </c>
      <c r="D1380" s="101"/>
      <c r="E1380" s="101"/>
      <c r="F1380" s="270" t="s">
        <v>112</v>
      </c>
      <c r="G1380" s="270"/>
      <c r="H1380" s="270"/>
      <c r="I1380" s="105">
        <v>150</v>
      </c>
      <c r="J1380" s="270"/>
      <c r="K1380" s="155">
        <f t="shared" si="140"/>
        <v>150</v>
      </c>
      <c r="L1380" s="270"/>
      <c r="M1380" s="270"/>
      <c r="N1380" s="270"/>
      <c r="O1380" s="270"/>
      <c r="P1380" s="153">
        <f t="shared" si="141"/>
        <v>0</v>
      </c>
      <c r="Q1380" s="154">
        <f t="shared" si="138"/>
        <v>150</v>
      </c>
      <c r="R1380" s="152">
        <v>28.2</v>
      </c>
      <c r="S1380" s="45">
        <f t="shared" si="136"/>
        <v>4230</v>
      </c>
      <c r="T1380" s="910"/>
      <c r="U1380" s="49">
        <f t="shared" si="137"/>
        <v>0</v>
      </c>
      <c r="V1380" s="913"/>
      <c r="W1380" s="151">
        <f t="shared" si="139"/>
        <v>4230</v>
      </c>
      <c r="X1380" s="908"/>
    </row>
    <row r="1381" spans="1:24" x14ac:dyDescent="0.25">
      <c r="A1381" s="871"/>
      <c r="B1381" s="872"/>
      <c r="C1381" s="101" t="s">
        <v>859</v>
      </c>
      <c r="D1381" s="101"/>
      <c r="E1381" s="101"/>
      <c r="F1381" s="270" t="s">
        <v>112</v>
      </c>
      <c r="G1381" s="270"/>
      <c r="H1381" s="270"/>
      <c r="I1381" s="105">
        <v>50</v>
      </c>
      <c r="J1381" s="270"/>
      <c r="K1381" s="155">
        <f t="shared" si="140"/>
        <v>50</v>
      </c>
      <c r="L1381" s="270"/>
      <c r="M1381" s="270"/>
      <c r="N1381" s="270"/>
      <c r="O1381" s="270"/>
      <c r="P1381" s="153">
        <f t="shared" si="141"/>
        <v>0</v>
      </c>
      <c r="Q1381" s="154">
        <f t="shared" si="138"/>
        <v>50</v>
      </c>
      <c r="R1381" s="152">
        <v>8</v>
      </c>
      <c r="S1381" s="45">
        <f t="shared" si="136"/>
        <v>400</v>
      </c>
      <c r="T1381" s="910"/>
      <c r="U1381" s="49">
        <f t="shared" si="137"/>
        <v>0</v>
      </c>
      <c r="V1381" s="913"/>
      <c r="W1381" s="151">
        <f t="shared" si="139"/>
        <v>400</v>
      </c>
      <c r="X1381" s="908"/>
    </row>
    <row r="1382" spans="1:24" x14ac:dyDescent="0.25">
      <c r="A1382" s="871"/>
      <c r="B1382" s="872"/>
      <c r="C1382" s="101" t="s">
        <v>860</v>
      </c>
      <c r="D1382" s="101"/>
      <c r="E1382" s="101"/>
      <c r="F1382" s="270" t="s">
        <v>112</v>
      </c>
      <c r="G1382" s="270"/>
      <c r="H1382" s="270"/>
      <c r="I1382" s="105">
        <v>200</v>
      </c>
      <c r="J1382" s="270"/>
      <c r="K1382" s="155">
        <f t="shared" si="140"/>
        <v>200</v>
      </c>
      <c r="L1382" s="270"/>
      <c r="M1382" s="270"/>
      <c r="N1382" s="270"/>
      <c r="O1382" s="270"/>
      <c r="P1382" s="153">
        <f t="shared" si="141"/>
        <v>0</v>
      </c>
      <c r="Q1382" s="154">
        <f t="shared" si="138"/>
        <v>200</v>
      </c>
      <c r="R1382" s="152">
        <v>20.8</v>
      </c>
      <c r="S1382" s="45">
        <f t="shared" si="136"/>
        <v>4160</v>
      </c>
      <c r="T1382" s="910"/>
      <c r="U1382" s="49">
        <f t="shared" si="137"/>
        <v>0</v>
      </c>
      <c r="V1382" s="913"/>
      <c r="W1382" s="151">
        <f t="shared" si="139"/>
        <v>4160</v>
      </c>
      <c r="X1382" s="908"/>
    </row>
    <row r="1383" spans="1:24" x14ac:dyDescent="0.25">
      <c r="A1383" s="871"/>
      <c r="B1383" s="872"/>
      <c r="C1383" s="101" t="s">
        <v>861</v>
      </c>
      <c r="D1383" s="101"/>
      <c r="E1383" s="101"/>
      <c r="F1383" s="270" t="s">
        <v>112</v>
      </c>
      <c r="G1383" s="270"/>
      <c r="H1383" s="270"/>
      <c r="I1383" s="105">
        <v>50</v>
      </c>
      <c r="J1383" s="270"/>
      <c r="K1383" s="155">
        <f t="shared" si="140"/>
        <v>50</v>
      </c>
      <c r="L1383" s="270"/>
      <c r="M1383" s="270"/>
      <c r="N1383" s="270"/>
      <c r="O1383" s="270"/>
      <c r="P1383" s="153">
        <f t="shared" si="141"/>
        <v>0</v>
      </c>
      <c r="Q1383" s="154">
        <f t="shared" si="138"/>
        <v>50</v>
      </c>
      <c r="R1383" s="152">
        <v>7.8</v>
      </c>
      <c r="S1383" s="45">
        <f t="shared" si="136"/>
        <v>390</v>
      </c>
      <c r="T1383" s="911"/>
      <c r="U1383" s="49">
        <f t="shared" si="137"/>
        <v>0</v>
      </c>
      <c r="V1383" s="914"/>
      <c r="W1383" s="151">
        <f t="shared" si="139"/>
        <v>390</v>
      </c>
      <c r="X1383" s="908"/>
    </row>
    <row r="1384" spans="1:24" ht="30" x14ac:dyDescent="0.25">
      <c r="A1384" s="271">
        <v>96</v>
      </c>
      <c r="B1384" s="115" t="s">
        <v>897</v>
      </c>
      <c r="C1384" s="100" t="s">
        <v>863</v>
      </c>
      <c r="D1384" s="100"/>
      <c r="E1384" s="100"/>
      <c r="F1384" s="270" t="s">
        <v>864</v>
      </c>
      <c r="G1384" s="270"/>
      <c r="H1384" s="270"/>
      <c r="I1384" s="270"/>
      <c r="J1384" s="270"/>
      <c r="K1384" s="155">
        <f t="shared" si="140"/>
        <v>0</v>
      </c>
      <c r="L1384" s="270"/>
      <c r="M1384" s="270"/>
      <c r="N1384" s="270"/>
      <c r="O1384" s="270"/>
      <c r="P1384" s="153">
        <f t="shared" si="141"/>
        <v>0</v>
      </c>
      <c r="Q1384" s="154">
        <f t="shared" si="138"/>
        <v>0</v>
      </c>
      <c r="R1384" s="270">
        <v>192.75</v>
      </c>
      <c r="S1384" s="45">
        <f t="shared" ref="S1384:S1425" si="142">R1384*K1384</f>
        <v>0</v>
      </c>
      <c r="T1384" s="172">
        <f>S1384</f>
        <v>0</v>
      </c>
      <c r="U1384" s="49">
        <f t="shared" si="137"/>
        <v>0</v>
      </c>
      <c r="V1384" s="173">
        <f>U1384</f>
        <v>0</v>
      </c>
      <c r="W1384" s="151">
        <f t="shared" si="139"/>
        <v>0</v>
      </c>
      <c r="X1384" s="182">
        <f>W1384</f>
        <v>0</v>
      </c>
    </row>
    <row r="1385" spans="1:24" ht="15.75" x14ac:dyDescent="0.25">
      <c r="A1385" s="871">
        <v>97</v>
      </c>
      <c r="B1385" s="871" t="s">
        <v>3</v>
      </c>
      <c r="C1385" s="97" t="s">
        <v>31</v>
      </c>
      <c r="D1385" s="97"/>
      <c r="E1385" s="97"/>
      <c r="F1385" s="270" t="s">
        <v>32</v>
      </c>
      <c r="G1385" s="270"/>
      <c r="H1385" s="86">
        <v>1050</v>
      </c>
      <c r="I1385" s="270"/>
      <c r="J1385" s="270"/>
      <c r="K1385" s="155">
        <f t="shared" si="140"/>
        <v>1050</v>
      </c>
      <c r="L1385" s="270"/>
      <c r="M1385" s="270">
        <v>3000</v>
      </c>
      <c r="N1385" s="270"/>
      <c r="O1385" s="270"/>
      <c r="P1385" s="153">
        <f t="shared" si="141"/>
        <v>3000</v>
      </c>
      <c r="Q1385" s="154">
        <f t="shared" si="138"/>
        <v>4050</v>
      </c>
      <c r="R1385" s="270">
        <v>1.27</v>
      </c>
      <c r="S1385" s="45">
        <f t="shared" si="142"/>
        <v>1333.5</v>
      </c>
      <c r="T1385" s="909">
        <f>SUM(S1385:S1404)</f>
        <v>6190.91</v>
      </c>
      <c r="U1385" s="49">
        <f t="shared" si="137"/>
        <v>3810</v>
      </c>
      <c r="V1385" s="912">
        <f>SUM(U1385:U1404)</f>
        <v>10251.4</v>
      </c>
      <c r="W1385" s="151">
        <f t="shared" si="139"/>
        <v>5143.5</v>
      </c>
      <c r="X1385" s="908">
        <f>SUM(W1385:W1404)</f>
        <v>16442.310000000001</v>
      </c>
    </row>
    <row r="1386" spans="1:24" ht="15.75" x14ac:dyDescent="0.25">
      <c r="A1386" s="871"/>
      <c r="B1386" s="871"/>
      <c r="C1386" s="97" t="s">
        <v>33</v>
      </c>
      <c r="D1386" s="97"/>
      <c r="E1386" s="97"/>
      <c r="F1386" s="270" t="s">
        <v>32</v>
      </c>
      <c r="G1386" s="270"/>
      <c r="H1386" s="86">
        <v>1500</v>
      </c>
      <c r="I1386" s="270"/>
      <c r="J1386" s="270">
        <v>400</v>
      </c>
      <c r="K1386" s="155">
        <f t="shared" si="140"/>
        <v>1900</v>
      </c>
      <c r="L1386" s="270"/>
      <c r="M1386" s="270">
        <v>4000</v>
      </c>
      <c r="N1386" s="270"/>
      <c r="O1386" s="270"/>
      <c r="P1386" s="153">
        <f t="shared" si="141"/>
        <v>4000</v>
      </c>
      <c r="Q1386" s="154">
        <f t="shared" si="138"/>
        <v>5900</v>
      </c>
      <c r="R1386" s="270">
        <v>0.185</v>
      </c>
      <c r="S1386" s="45">
        <f t="shared" si="142"/>
        <v>351.5</v>
      </c>
      <c r="T1386" s="910"/>
      <c r="U1386" s="49">
        <f t="shared" si="137"/>
        <v>740</v>
      </c>
      <c r="V1386" s="913"/>
      <c r="W1386" s="151">
        <f t="shared" si="139"/>
        <v>1091.5</v>
      </c>
      <c r="X1386" s="908"/>
    </row>
    <row r="1387" spans="1:24" ht="15.75" x14ac:dyDescent="0.25">
      <c r="A1387" s="871"/>
      <c r="B1387" s="871"/>
      <c r="C1387" s="97" t="s">
        <v>63</v>
      </c>
      <c r="D1387" s="97"/>
      <c r="E1387" s="97"/>
      <c r="F1387" s="270" t="s">
        <v>62</v>
      </c>
      <c r="G1387" s="119">
        <v>100</v>
      </c>
      <c r="H1387" s="86">
        <v>50</v>
      </c>
      <c r="I1387" s="119">
        <v>200</v>
      </c>
      <c r="J1387" s="270">
        <v>50</v>
      </c>
      <c r="K1387" s="155">
        <f t="shared" si="140"/>
        <v>400</v>
      </c>
      <c r="L1387" s="270"/>
      <c r="M1387" s="270">
        <v>200</v>
      </c>
      <c r="N1387" s="270"/>
      <c r="O1387" s="270"/>
      <c r="P1387" s="153">
        <f t="shared" si="141"/>
        <v>200</v>
      </c>
      <c r="Q1387" s="154">
        <f t="shared" si="138"/>
        <v>600</v>
      </c>
      <c r="R1387" s="270">
        <v>1.1399999999999999</v>
      </c>
      <c r="S1387" s="45">
        <f t="shared" si="142"/>
        <v>455.99999999999994</v>
      </c>
      <c r="T1387" s="910"/>
      <c r="U1387" s="49">
        <f t="shared" si="137"/>
        <v>227.99999999999997</v>
      </c>
      <c r="V1387" s="913"/>
      <c r="W1387" s="151">
        <f t="shared" si="139"/>
        <v>683.99999999999989</v>
      </c>
      <c r="X1387" s="908"/>
    </row>
    <row r="1388" spans="1:24" ht="15.75" x14ac:dyDescent="0.25">
      <c r="A1388" s="871"/>
      <c r="B1388" s="871"/>
      <c r="C1388" s="97" t="s">
        <v>146</v>
      </c>
      <c r="D1388" s="97"/>
      <c r="E1388" s="97"/>
      <c r="F1388" s="270" t="s">
        <v>62</v>
      </c>
      <c r="G1388" s="270"/>
      <c r="H1388" s="86">
        <v>10</v>
      </c>
      <c r="I1388" s="270"/>
      <c r="J1388" s="270">
        <v>10</v>
      </c>
      <c r="K1388" s="155">
        <f t="shared" si="140"/>
        <v>20</v>
      </c>
      <c r="L1388" s="270"/>
      <c r="M1388" s="270">
        <v>50</v>
      </c>
      <c r="N1388" s="270"/>
      <c r="O1388" s="270"/>
      <c r="P1388" s="153">
        <f t="shared" si="141"/>
        <v>50</v>
      </c>
      <c r="Q1388" s="154">
        <f t="shared" si="138"/>
        <v>70</v>
      </c>
      <c r="R1388" s="107">
        <v>1.24</v>
      </c>
      <c r="S1388" s="45">
        <f t="shared" si="142"/>
        <v>24.8</v>
      </c>
      <c r="T1388" s="910"/>
      <c r="U1388" s="49">
        <f t="shared" ref="U1388:U1425" si="143">R1388*P1388</f>
        <v>62</v>
      </c>
      <c r="V1388" s="913"/>
      <c r="W1388" s="151">
        <f t="shared" si="139"/>
        <v>86.8</v>
      </c>
      <c r="X1388" s="908"/>
    </row>
    <row r="1389" spans="1:24" ht="15.75" x14ac:dyDescent="0.25">
      <c r="A1389" s="871"/>
      <c r="B1389" s="871"/>
      <c r="C1389" s="97" t="s">
        <v>147</v>
      </c>
      <c r="D1389" s="97"/>
      <c r="E1389" s="97"/>
      <c r="F1389" s="270" t="s">
        <v>62</v>
      </c>
      <c r="G1389" s="119">
        <v>200</v>
      </c>
      <c r="H1389" s="86">
        <v>50</v>
      </c>
      <c r="I1389" s="270"/>
      <c r="J1389" s="270">
        <v>5</v>
      </c>
      <c r="K1389" s="155">
        <f t="shared" si="140"/>
        <v>255</v>
      </c>
      <c r="L1389" s="270"/>
      <c r="M1389" s="270">
        <v>200</v>
      </c>
      <c r="N1389" s="270"/>
      <c r="O1389" s="270"/>
      <c r="P1389" s="153">
        <f t="shared" si="141"/>
        <v>200</v>
      </c>
      <c r="Q1389" s="154">
        <f t="shared" si="138"/>
        <v>455</v>
      </c>
      <c r="R1389" s="270">
        <v>1.1499999999999999</v>
      </c>
      <c r="S1389" s="45">
        <f t="shared" si="142"/>
        <v>293.25</v>
      </c>
      <c r="T1389" s="910"/>
      <c r="U1389" s="49">
        <f t="shared" si="143"/>
        <v>229.99999999999997</v>
      </c>
      <c r="V1389" s="913"/>
      <c r="W1389" s="151">
        <f t="shared" si="139"/>
        <v>523.25</v>
      </c>
      <c r="X1389" s="908"/>
    </row>
    <row r="1390" spans="1:24" ht="15.75" x14ac:dyDescent="0.25">
      <c r="A1390" s="871"/>
      <c r="B1390" s="871"/>
      <c r="C1390" s="97" t="s">
        <v>197</v>
      </c>
      <c r="D1390" s="97"/>
      <c r="E1390" s="97"/>
      <c r="F1390" s="270" t="s">
        <v>37</v>
      </c>
      <c r="G1390" s="270">
        <v>50</v>
      </c>
      <c r="H1390" s="86">
        <v>4</v>
      </c>
      <c r="I1390" s="270"/>
      <c r="J1390" s="270"/>
      <c r="K1390" s="155">
        <f t="shared" si="140"/>
        <v>54</v>
      </c>
      <c r="L1390" s="270"/>
      <c r="M1390" s="270">
        <v>10</v>
      </c>
      <c r="N1390" s="270"/>
      <c r="O1390" s="270"/>
      <c r="P1390" s="153">
        <f t="shared" si="141"/>
        <v>10</v>
      </c>
      <c r="Q1390" s="154">
        <f t="shared" si="138"/>
        <v>64</v>
      </c>
      <c r="R1390" s="270">
        <v>3.39</v>
      </c>
      <c r="S1390" s="45">
        <f t="shared" si="142"/>
        <v>183.06</v>
      </c>
      <c r="T1390" s="910"/>
      <c r="U1390" s="49">
        <f t="shared" si="143"/>
        <v>33.9</v>
      </c>
      <c r="V1390" s="913"/>
      <c r="W1390" s="151">
        <f t="shared" si="139"/>
        <v>216.96</v>
      </c>
      <c r="X1390" s="908"/>
    </row>
    <row r="1391" spans="1:24" ht="15.75" x14ac:dyDescent="0.25">
      <c r="A1391" s="871"/>
      <c r="B1391" s="871"/>
      <c r="C1391" s="97" t="s">
        <v>661</v>
      </c>
      <c r="D1391" s="97"/>
      <c r="E1391" s="97"/>
      <c r="F1391" s="270" t="s">
        <v>62</v>
      </c>
      <c r="G1391" s="119">
        <v>200</v>
      </c>
      <c r="H1391" s="86"/>
      <c r="I1391" s="270"/>
      <c r="J1391" s="270"/>
      <c r="K1391" s="155">
        <f t="shared" si="140"/>
        <v>200</v>
      </c>
      <c r="L1391" s="270"/>
      <c r="M1391" s="270"/>
      <c r="N1391" s="270"/>
      <c r="O1391" s="270"/>
      <c r="P1391" s="153">
        <f t="shared" si="141"/>
        <v>0</v>
      </c>
      <c r="Q1391" s="154">
        <f t="shared" si="138"/>
        <v>200</v>
      </c>
      <c r="R1391" s="270">
        <v>1.3</v>
      </c>
      <c r="S1391" s="45">
        <f t="shared" si="142"/>
        <v>260</v>
      </c>
      <c r="T1391" s="910"/>
      <c r="U1391" s="49">
        <f t="shared" si="143"/>
        <v>0</v>
      </c>
      <c r="V1391" s="913"/>
      <c r="W1391" s="151">
        <f t="shared" si="139"/>
        <v>260</v>
      </c>
      <c r="X1391" s="908"/>
    </row>
    <row r="1392" spans="1:24" ht="15.75" x14ac:dyDescent="0.25">
      <c r="A1392" s="871"/>
      <c r="B1392" s="871"/>
      <c r="C1392" s="97" t="s">
        <v>95</v>
      </c>
      <c r="D1392" s="97"/>
      <c r="E1392" s="97"/>
      <c r="F1392" s="270" t="s">
        <v>32</v>
      </c>
      <c r="G1392" s="270"/>
      <c r="H1392" s="86">
        <v>500</v>
      </c>
      <c r="I1392" s="270"/>
      <c r="J1392" s="270">
        <v>500</v>
      </c>
      <c r="K1392" s="155">
        <f t="shared" si="140"/>
        <v>1000</v>
      </c>
      <c r="L1392" s="270"/>
      <c r="M1392" s="270">
        <v>2000</v>
      </c>
      <c r="N1392" s="270"/>
      <c r="O1392" s="270"/>
      <c r="P1392" s="153">
        <f t="shared" si="141"/>
        <v>2000</v>
      </c>
      <c r="Q1392" s="154">
        <f t="shared" si="138"/>
        <v>3000</v>
      </c>
      <c r="R1392" s="270">
        <v>0.13</v>
      </c>
      <c r="S1392" s="45">
        <f t="shared" si="142"/>
        <v>130</v>
      </c>
      <c r="T1392" s="910"/>
      <c r="U1392" s="49">
        <f t="shared" si="143"/>
        <v>260</v>
      </c>
      <c r="V1392" s="913"/>
      <c r="W1392" s="151">
        <f t="shared" si="139"/>
        <v>390</v>
      </c>
      <c r="X1392" s="908"/>
    </row>
    <row r="1393" spans="1:24" x14ac:dyDescent="0.25">
      <c r="A1393" s="871"/>
      <c r="B1393" s="871"/>
      <c r="C1393" s="97" t="s">
        <v>663</v>
      </c>
      <c r="D1393" s="97"/>
      <c r="E1393" s="97"/>
      <c r="F1393" s="270" t="s">
        <v>62</v>
      </c>
      <c r="G1393" s="270">
        <v>80</v>
      </c>
      <c r="H1393" s="270"/>
      <c r="I1393" s="270">
        <v>80</v>
      </c>
      <c r="J1393" s="270">
        <v>10</v>
      </c>
      <c r="K1393" s="155">
        <f t="shared" si="140"/>
        <v>170</v>
      </c>
      <c r="L1393" s="270"/>
      <c r="M1393" s="270"/>
      <c r="N1393" s="270"/>
      <c r="O1393" s="270"/>
      <c r="P1393" s="153">
        <f t="shared" si="141"/>
        <v>0</v>
      </c>
      <c r="Q1393" s="154">
        <f t="shared" si="138"/>
        <v>170</v>
      </c>
      <c r="R1393" s="270">
        <v>0.96</v>
      </c>
      <c r="S1393" s="45">
        <f t="shared" si="142"/>
        <v>163.19999999999999</v>
      </c>
      <c r="T1393" s="910"/>
      <c r="U1393" s="49">
        <f t="shared" si="143"/>
        <v>0</v>
      </c>
      <c r="V1393" s="913"/>
      <c r="W1393" s="151">
        <f t="shared" si="139"/>
        <v>163.19999999999999</v>
      </c>
      <c r="X1393" s="908"/>
    </row>
    <row r="1394" spans="1:24" x14ac:dyDescent="0.25">
      <c r="A1394" s="871"/>
      <c r="B1394" s="871"/>
      <c r="C1394" s="97" t="s">
        <v>197</v>
      </c>
      <c r="D1394" s="97"/>
      <c r="E1394" s="97"/>
      <c r="F1394" s="270" t="s">
        <v>37</v>
      </c>
      <c r="G1394" s="270"/>
      <c r="H1394" s="270"/>
      <c r="I1394" s="270">
        <v>80</v>
      </c>
      <c r="J1394" s="270"/>
      <c r="K1394" s="155">
        <f t="shared" si="140"/>
        <v>80</v>
      </c>
      <c r="L1394" s="270"/>
      <c r="M1394" s="270"/>
      <c r="N1394" s="270"/>
      <c r="O1394" s="270"/>
      <c r="P1394" s="153">
        <f t="shared" si="141"/>
        <v>0</v>
      </c>
      <c r="Q1394" s="154">
        <f t="shared" si="138"/>
        <v>80</v>
      </c>
      <c r="R1394" s="270">
        <v>3.4</v>
      </c>
      <c r="S1394" s="45">
        <f t="shared" si="142"/>
        <v>272</v>
      </c>
      <c r="T1394" s="910"/>
      <c r="U1394" s="49">
        <f t="shared" si="143"/>
        <v>0</v>
      </c>
      <c r="V1394" s="913"/>
      <c r="W1394" s="151">
        <f t="shared" si="139"/>
        <v>272</v>
      </c>
      <c r="X1394" s="908"/>
    </row>
    <row r="1395" spans="1:24" x14ac:dyDescent="0.25">
      <c r="A1395" s="871"/>
      <c r="B1395" s="871"/>
      <c r="C1395" s="97" t="s">
        <v>667</v>
      </c>
      <c r="D1395" s="97"/>
      <c r="E1395" s="97"/>
      <c r="F1395" s="270" t="s">
        <v>37</v>
      </c>
      <c r="G1395" s="270"/>
      <c r="H1395" s="270"/>
      <c r="I1395" s="270">
        <v>40</v>
      </c>
      <c r="J1395" s="270">
        <v>1</v>
      </c>
      <c r="K1395" s="155">
        <f t="shared" si="140"/>
        <v>41</v>
      </c>
      <c r="L1395" s="270"/>
      <c r="M1395" s="270"/>
      <c r="N1395" s="270"/>
      <c r="O1395" s="270"/>
      <c r="P1395" s="153">
        <f t="shared" si="141"/>
        <v>0</v>
      </c>
      <c r="Q1395" s="154">
        <f t="shared" si="138"/>
        <v>41</v>
      </c>
      <c r="R1395" s="152">
        <v>10</v>
      </c>
      <c r="S1395" s="45">
        <f t="shared" si="142"/>
        <v>410</v>
      </c>
      <c r="T1395" s="910"/>
      <c r="U1395" s="49">
        <f t="shared" si="143"/>
        <v>0</v>
      </c>
      <c r="V1395" s="913"/>
      <c r="W1395" s="151">
        <f t="shared" si="139"/>
        <v>410</v>
      </c>
      <c r="X1395" s="908"/>
    </row>
    <row r="1396" spans="1:24" x14ac:dyDescent="0.25">
      <c r="A1396" s="871"/>
      <c r="B1396" s="871"/>
      <c r="C1396" s="97" t="s">
        <v>668</v>
      </c>
      <c r="D1396" s="97"/>
      <c r="E1396" s="97"/>
      <c r="F1396" s="270" t="s">
        <v>62</v>
      </c>
      <c r="G1396" s="119">
        <v>200</v>
      </c>
      <c r="H1396" s="270"/>
      <c r="I1396" s="119">
        <v>400</v>
      </c>
      <c r="J1396" s="270">
        <v>150</v>
      </c>
      <c r="K1396" s="155">
        <f t="shared" si="140"/>
        <v>750</v>
      </c>
      <c r="L1396" s="270"/>
      <c r="M1396" s="270"/>
      <c r="N1396" s="270"/>
      <c r="O1396" s="270"/>
      <c r="P1396" s="153">
        <f t="shared" si="141"/>
        <v>0</v>
      </c>
      <c r="Q1396" s="154">
        <f t="shared" si="138"/>
        <v>750</v>
      </c>
      <c r="R1396" s="270">
        <v>1.3</v>
      </c>
      <c r="S1396" s="45">
        <f t="shared" si="142"/>
        <v>975</v>
      </c>
      <c r="T1396" s="910"/>
      <c r="U1396" s="49">
        <f t="shared" si="143"/>
        <v>0</v>
      </c>
      <c r="V1396" s="913"/>
      <c r="W1396" s="151">
        <f t="shared" si="139"/>
        <v>975</v>
      </c>
      <c r="X1396" s="908"/>
    </row>
    <row r="1397" spans="1:24" x14ac:dyDescent="0.25">
      <c r="A1397" s="871"/>
      <c r="B1397" s="871"/>
      <c r="C1397" s="100" t="s">
        <v>146</v>
      </c>
      <c r="D1397" s="100"/>
      <c r="E1397" s="100"/>
      <c r="F1397" s="96" t="s">
        <v>669</v>
      </c>
      <c r="G1397" s="270"/>
      <c r="H1397" s="270"/>
      <c r="I1397" s="270"/>
      <c r="J1397" s="270"/>
      <c r="K1397" s="155">
        <f t="shared" si="140"/>
        <v>0</v>
      </c>
      <c r="L1397" s="270"/>
      <c r="M1397" s="270"/>
      <c r="N1397" s="270"/>
      <c r="O1397" s="270"/>
      <c r="P1397" s="153">
        <f t="shared" si="141"/>
        <v>0</v>
      </c>
      <c r="Q1397" s="154">
        <f t="shared" si="138"/>
        <v>0</v>
      </c>
      <c r="R1397" s="270">
        <v>1.28</v>
      </c>
      <c r="S1397" s="45">
        <f t="shared" si="142"/>
        <v>0</v>
      </c>
      <c r="T1397" s="910"/>
      <c r="U1397" s="49">
        <f t="shared" si="143"/>
        <v>0</v>
      </c>
      <c r="V1397" s="913"/>
      <c r="W1397" s="151">
        <f t="shared" si="139"/>
        <v>0</v>
      </c>
      <c r="X1397" s="908"/>
    </row>
    <row r="1398" spans="1:24" x14ac:dyDescent="0.25">
      <c r="A1398" s="871"/>
      <c r="B1398" s="871"/>
      <c r="C1398" s="100" t="s">
        <v>670</v>
      </c>
      <c r="D1398" s="100"/>
      <c r="E1398" s="100"/>
      <c r="F1398" s="96" t="s">
        <v>669</v>
      </c>
      <c r="G1398" s="270"/>
      <c r="H1398" s="270"/>
      <c r="I1398" s="270"/>
      <c r="J1398" s="270">
        <v>30</v>
      </c>
      <c r="K1398" s="155">
        <f t="shared" si="140"/>
        <v>30</v>
      </c>
      <c r="L1398" s="270"/>
      <c r="M1398" s="270"/>
      <c r="N1398" s="270"/>
      <c r="O1398" s="270"/>
      <c r="P1398" s="153">
        <f t="shared" si="141"/>
        <v>0</v>
      </c>
      <c r="Q1398" s="154">
        <f t="shared" si="138"/>
        <v>30</v>
      </c>
      <c r="R1398" s="270">
        <v>3.05</v>
      </c>
      <c r="S1398" s="45">
        <f t="shared" si="142"/>
        <v>91.5</v>
      </c>
      <c r="T1398" s="910"/>
      <c r="U1398" s="49">
        <f t="shared" si="143"/>
        <v>0</v>
      </c>
      <c r="V1398" s="913"/>
      <c r="W1398" s="151">
        <f t="shared" si="139"/>
        <v>91.5</v>
      </c>
      <c r="X1398" s="908"/>
    </row>
    <row r="1399" spans="1:24" x14ac:dyDescent="0.25">
      <c r="A1399" s="871"/>
      <c r="B1399" s="871"/>
      <c r="C1399" s="100" t="s">
        <v>671</v>
      </c>
      <c r="D1399" s="100"/>
      <c r="E1399" s="100"/>
      <c r="F1399" s="96" t="s">
        <v>32</v>
      </c>
      <c r="G1399" s="270"/>
      <c r="H1399" s="270">
        <v>96</v>
      </c>
      <c r="I1399" s="270"/>
      <c r="J1399" s="270"/>
      <c r="K1399" s="155">
        <f t="shared" si="140"/>
        <v>96</v>
      </c>
      <c r="L1399" s="270"/>
      <c r="M1399" s="270">
        <v>350</v>
      </c>
      <c r="N1399" s="270"/>
      <c r="O1399" s="270"/>
      <c r="P1399" s="153">
        <f t="shared" si="141"/>
        <v>350</v>
      </c>
      <c r="Q1399" s="154">
        <f t="shared" si="138"/>
        <v>446</v>
      </c>
      <c r="R1399" s="270">
        <v>0.85</v>
      </c>
      <c r="S1399" s="45">
        <f t="shared" si="142"/>
        <v>81.599999999999994</v>
      </c>
      <c r="T1399" s="910"/>
      <c r="U1399" s="49">
        <f t="shared" si="143"/>
        <v>297.5</v>
      </c>
      <c r="V1399" s="913"/>
      <c r="W1399" s="151">
        <f t="shared" si="139"/>
        <v>379.1</v>
      </c>
      <c r="X1399" s="908"/>
    </row>
    <row r="1400" spans="1:24" x14ac:dyDescent="0.25">
      <c r="A1400" s="871"/>
      <c r="B1400" s="871"/>
      <c r="C1400" s="100" t="s">
        <v>672</v>
      </c>
      <c r="D1400" s="100"/>
      <c r="E1400" s="100"/>
      <c r="F1400" s="96" t="s">
        <v>32</v>
      </c>
      <c r="G1400" s="270"/>
      <c r="H1400" s="270">
        <v>250</v>
      </c>
      <c r="I1400" s="270"/>
      <c r="J1400" s="270"/>
      <c r="K1400" s="155">
        <f t="shared" si="140"/>
        <v>250</v>
      </c>
      <c r="L1400" s="270"/>
      <c r="M1400" s="270">
        <v>1000</v>
      </c>
      <c r="N1400" s="270"/>
      <c r="O1400" s="270"/>
      <c r="P1400" s="153">
        <f t="shared" si="141"/>
        <v>1000</v>
      </c>
      <c r="Q1400" s="154">
        <f t="shared" si="138"/>
        <v>1250</v>
      </c>
      <c r="R1400" s="270">
        <v>1.95</v>
      </c>
      <c r="S1400" s="45">
        <f t="shared" si="142"/>
        <v>487.5</v>
      </c>
      <c r="T1400" s="910"/>
      <c r="U1400" s="49">
        <f t="shared" si="143"/>
        <v>1950</v>
      </c>
      <c r="V1400" s="913"/>
      <c r="W1400" s="151">
        <f t="shared" si="139"/>
        <v>2437.5</v>
      </c>
      <c r="X1400" s="908"/>
    </row>
    <row r="1401" spans="1:24" x14ac:dyDescent="0.25">
      <c r="A1401" s="871"/>
      <c r="B1401" s="871"/>
      <c r="C1401" s="100" t="s">
        <v>673</v>
      </c>
      <c r="D1401" s="100"/>
      <c r="E1401" s="100"/>
      <c r="F1401" s="96" t="s">
        <v>669</v>
      </c>
      <c r="G1401" s="270"/>
      <c r="H1401" s="270"/>
      <c r="I1401" s="270"/>
      <c r="J1401" s="270"/>
      <c r="K1401" s="155">
        <f t="shared" si="140"/>
        <v>0</v>
      </c>
      <c r="L1401" s="270"/>
      <c r="M1401" s="270"/>
      <c r="N1401" s="270"/>
      <c r="O1401" s="270"/>
      <c r="P1401" s="153">
        <f t="shared" si="141"/>
        <v>0</v>
      </c>
      <c r="Q1401" s="154">
        <f t="shared" si="138"/>
        <v>0</v>
      </c>
      <c r="R1401" s="270"/>
      <c r="S1401" s="45">
        <f t="shared" si="142"/>
        <v>0</v>
      </c>
      <c r="T1401" s="910"/>
      <c r="U1401" s="49">
        <f t="shared" si="143"/>
        <v>0</v>
      </c>
      <c r="V1401" s="913"/>
      <c r="W1401" s="151">
        <f t="shared" si="139"/>
        <v>0</v>
      </c>
      <c r="X1401" s="908"/>
    </row>
    <row r="1402" spans="1:24" x14ac:dyDescent="0.25">
      <c r="A1402" s="871"/>
      <c r="B1402" s="871"/>
      <c r="C1402" s="97" t="s">
        <v>674</v>
      </c>
      <c r="D1402" s="97"/>
      <c r="E1402" s="97"/>
      <c r="F1402" s="96" t="s">
        <v>32</v>
      </c>
      <c r="G1402" s="270"/>
      <c r="H1402" s="270"/>
      <c r="I1402" s="270"/>
      <c r="J1402" s="270">
        <v>20</v>
      </c>
      <c r="K1402" s="155">
        <f t="shared" si="140"/>
        <v>20</v>
      </c>
      <c r="L1402" s="270"/>
      <c r="M1402" s="270"/>
      <c r="N1402" s="270"/>
      <c r="O1402" s="270"/>
      <c r="P1402" s="153">
        <f t="shared" si="141"/>
        <v>0</v>
      </c>
      <c r="Q1402" s="154">
        <f t="shared" si="138"/>
        <v>20</v>
      </c>
      <c r="R1402" s="270">
        <v>0.9</v>
      </c>
      <c r="S1402" s="45">
        <f t="shared" si="142"/>
        <v>18</v>
      </c>
      <c r="T1402" s="910"/>
      <c r="U1402" s="49">
        <f t="shared" si="143"/>
        <v>0</v>
      </c>
      <c r="V1402" s="913"/>
      <c r="W1402" s="151">
        <f t="shared" si="139"/>
        <v>18</v>
      </c>
      <c r="X1402" s="908"/>
    </row>
    <row r="1403" spans="1:24" x14ac:dyDescent="0.25">
      <c r="A1403" s="871"/>
      <c r="B1403" s="871"/>
      <c r="C1403" s="97" t="s">
        <v>675</v>
      </c>
      <c r="D1403" s="97"/>
      <c r="E1403" s="97"/>
      <c r="F1403" s="96"/>
      <c r="G1403" s="270"/>
      <c r="H1403" s="270">
        <v>200</v>
      </c>
      <c r="I1403" s="270"/>
      <c r="J1403" s="270"/>
      <c r="K1403" s="155">
        <f t="shared" si="140"/>
        <v>200</v>
      </c>
      <c r="L1403" s="270"/>
      <c r="M1403" s="270">
        <v>800</v>
      </c>
      <c r="N1403" s="270"/>
      <c r="O1403" s="270"/>
      <c r="P1403" s="153">
        <f t="shared" si="141"/>
        <v>800</v>
      </c>
      <c r="Q1403" s="154">
        <f t="shared" si="138"/>
        <v>1000</v>
      </c>
      <c r="R1403" s="270">
        <v>1.1000000000000001</v>
      </c>
      <c r="S1403" s="45">
        <f t="shared" si="142"/>
        <v>220.00000000000003</v>
      </c>
      <c r="T1403" s="910"/>
      <c r="U1403" s="49">
        <f t="shared" si="143"/>
        <v>880.00000000000011</v>
      </c>
      <c r="V1403" s="913"/>
      <c r="W1403" s="151">
        <f t="shared" si="139"/>
        <v>1100.0000000000002</v>
      </c>
      <c r="X1403" s="908"/>
    </row>
    <row r="1404" spans="1:24" x14ac:dyDescent="0.25">
      <c r="A1404" s="871"/>
      <c r="B1404" s="871"/>
      <c r="C1404" s="97" t="s">
        <v>676</v>
      </c>
      <c r="D1404" s="97"/>
      <c r="E1404" s="97"/>
      <c r="F1404" s="270" t="s">
        <v>62</v>
      </c>
      <c r="G1404" s="270"/>
      <c r="H1404" s="270">
        <v>200</v>
      </c>
      <c r="I1404" s="270"/>
      <c r="J1404" s="270"/>
      <c r="K1404" s="155">
        <f t="shared" si="140"/>
        <v>200</v>
      </c>
      <c r="L1404" s="270"/>
      <c r="M1404" s="270">
        <v>800</v>
      </c>
      <c r="N1404" s="270"/>
      <c r="O1404" s="270"/>
      <c r="P1404" s="153">
        <f t="shared" si="141"/>
        <v>800</v>
      </c>
      <c r="Q1404" s="154">
        <f t="shared" si="138"/>
        <v>1000</v>
      </c>
      <c r="R1404" s="270">
        <v>2.2000000000000002</v>
      </c>
      <c r="S1404" s="45">
        <f t="shared" si="142"/>
        <v>440.00000000000006</v>
      </c>
      <c r="T1404" s="911"/>
      <c r="U1404" s="49">
        <f t="shared" si="143"/>
        <v>1760.0000000000002</v>
      </c>
      <c r="V1404" s="914"/>
      <c r="W1404" s="151">
        <f t="shared" si="139"/>
        <v>2200.0000000000005</v>
      </c>
      <c r="X1404" s="908"/>
    </row>
    <row r="1405" spans="1:24" x14ac:dyDescent="0.25">
      <c r="A1405" s="871">
        <v>98</v>
      </c>
      <c r="B1405" s="871" t="s">
        <v>896</v>
      </c>
      <c r="C1405" s="100" t="s">
        <v>598</v>
      </c>
      <c r="D1405" s="100"/>
      <c r="E1405" s="100"/>
      <c r="F1405" s="270" t="s">
        <v>32</v>
      </c>
      <c r="G1405" s="96">
        <v>20</v>
      </c>
      <c r="H1405" s="270"/>
      <c r="I1405" s="270"/>
      <c r="J1405" s="270"/>
      <c r="K1405" s="155">
        <f t="shared" si="140"/>
        <v>20</v>
      </c>
      <c r="L1405" s="270"/>
      <c r="M1405" s="270"/>
      <c r="N1405" s="270"/>
      <c r="O1405" s="270"/>
      <c r="P1405" s="153">
        <f t="shared" si="141"/>
        <v>0</v>
      </c>
      <c r="Q1405" s="154">
        <f t="shared" si="138"/>
        <v>20</v>
      </c>
      <c r="R1405" s="270">
        <v>5.5</v>
      </c>
      <c r="S1405" s="45">
        <f t="shared" si="142"/>
        <v>110</v>
      </c>
      <c r="T1405" s="906">
        <f>SUM(S1405:S1407)</f>
        <v>227.5</v>
      </c>
      <c r="U1405" s="49">
        <f t="shared" si="143"/>
        <v>0</v>
      </c>
      <c r="V1405" s="907">
        <f>SUM(U1405:U1407)</f>
        <v>0</v>
      </c>
      <c r="W1405" s="151">
        <f t="shared" si="139"/>
        <v>110</v>
      </c>
      <c r="X1405" s="908">
        <f>SUM(W1405:W1407)</f>
        <v>227.5</v>
      </c>
    </row>
    <row r="1406" spans="1:24" x14ac:dyDescent="0.25">
      <c r="A1406" s="871"/>
      <c r="B1406" s="871"/>
      <c r="C1406" s="100" t="s">
        <v>599</v>
      </c>
      <c r="D1406" s="100"/>
      <c r="E1406" s="100"/>
      <c r="F1406" s="270" t="s">
        <v>32</v>
      </c>
      <c r="G1406" s="96">
        <v>5</v>
      </c>
      <c r="H1406" s="270"/>
      <c r="I1406" s="270"/>
      <c r="J1406" s="270"/>
      <c r="K1406" s="155">
        <f t="shared" si="140"/>
        <v>5</v>
      </c>
      <c r="L1406" s="270"/>
      <c r="M1406" s="270"/>
      <c r="N1406" s="270"/>
      <c r="O1406" s="270"/>
      <c r="P1406" s="153">
        <f t="shared" si="141"/>
        <v>0</v>
      </c>
      <c r="Q1406" s="154">
        <f t="shared" si="138"/>
        <v>5</v>
      </c>
      <c r="R1406" s="270">
        <v>4.5</v>
      </c>
      <c r="S1406" s="45">
        <f t="shared" si="142"/>
        <v>22.5</v>
      </c>
      <c r="T1406" s="906"/>
      <c r="U1406" s="49">
        <f t="shared" si="143"/>
        <v>0</v>
      </c>
      <c r="V1406" s="907"/>
      <c r="W1406" s="151">
        <f t="shared" si="139"/>
        <v>22.5</v>
      </c>
      <c r="X1406" s="908"/>
    </row>
    <row r="1407" spans="1:24" x14ac:dyDescent="0.25">
      <c r="A1407" s="871"/>
      <c r="B1407" s="871"/>
      <c r="C1407" s="100" t="s">
        <v>600</v>
      </c>
      <c r="D1407" s="100"/>
      <c r="E1407" s="100"/>
      <c r="F1407" s="270" t="s">
        <v>32</v>
      </c>
      <c r="G1407" s="96">
        <v>10</v>
      </c>
      <c r="H1407" s="270"/>
      <c r="I1407" s="270"/>
      <c r="J1407" s="270"/>
      <c r="K1407" s="155">
        <f t="shared" si="140"/>
        <v>10</v>
      </c>
      <c r="L1407" s="270"/>
      <c r="M1407" s="270"/>
      <c r="N1407" s="270"/>
      <c r="O1407" s="270"/>
      <c r="P1407" s="153">
        <f t="shared" si="141"/>
        <v>0</v>
      </c>
      <c r="Q1407" s="154">
        <f t="shared" si="138"/>
        <v>10</v>
      </c>
      <c r="R1407" s="270">
        <v>9.5</v>
      </c>
      <c r="S1407" s="45">
        <f t="shared" si="142"/>
        <v>95</v>
      </c>
      <c r="T1407" s="906"/>
      <c r="U1407" s="49">
        <f t="shared" si="143"/>
        <v>0</v>
      </c>
      <c r="V1407" s="907"/>
      <c r="W1407" s="151">
        <f t="shared" si="139"/>
        <v>95</v>
      </c>
      <c r="X1407" s="908"/>
    </row>
    <row r="1408" spans="1:24" ht="15.75" customHeight="1" x14ac:dyDescent="0.25">
      <c r="A1408" s="871">
        <v>99</v>
      </c>
      <c r="B1408" s="871" t="s">
        <v>6</v>
      </c>
      <c r="C1408" s="98" t="s">
        <v>953</v>
      </c>
      <c r="D1408" s="98"/>
      <c r="E1408" s="98"/>
      <c r="F1408" s="107" t="s">
        <v>954</v>
      </c>
      <c r="G1408" s="328">
        <v>0</v>
      </c>
      <c r="H1408" s="328">
        <v>24</v>
      </c>
      <c r="I1408" s="270"/>
      <c r="J1408" s="270"/>
      <c r="K1408" s="155">
        <f t="shared" si="140"/>
        <v>24</v>
      </c>
      <c r="L1408" s="270"/>
      <c r="M1408" s="270">
        <v>100</v>
      </c>
      <c r="N1408" s="270"/>
      <c r="O1408" s="270"/>
      <c r="P1408" s="153">
        <f t="shared" si="141"/>
        <v>100</v>
      </c>
      <c r="Q1408" s="154">
        <f t="shared" ref="Q1408:Q1425" si="144">K1408+P1408</f>
        <v>124</v>
      </c>
      <c r="R1408" s="43">
        <v>10.93</v>
      </c>
      <c r="S1408" s="45">
        <f t="shared" si="142"/>
        <v>262.32</v>
      </c>
      <c r="T1408" s="906">
        <f>SUM(S1408:S1422)</f>
        <v>1880.1200000000001</v>
      </c>
      <c r="U1408" s="49">
        <f t="shared" si="143"/>
        <v>1093</v>
      </c>
      <c r="V1408" s="907">
        <f>SUM(U1408:U1422)</f>
        <v>2274.6</v>
      </c>
      <c r="W1408" s="151">
        <f t="shared" si="139"/>
        <v>1355.32</v>
      </c>
      <c r="X1408" s="908">
        <f>SUM(W1408:W1422)</f>
        <v>4154.7199999999993</v>
      </c>
    </row>
    <row r="1409" spans="1:24" ht="15.75" customHeight="1" x14ac:dyDescent="0.25">
      <c r="A1409" s="871"/>
      <c r="B1409" s="871"/>
      <c r="C1409" s="92" t="s">
        <v>955</v>
      </c>
      <c r="D1409" s="92"/>
      <c r="E1409" s="92"/>
      <c r="F1409" s="107" t="s">
        <v>956</v>
      </c>
      <c r="G1409" s="328">
        <v>0</v>
      </c>
      <c r="H1409" s="328"/>
      <c r="I1409" s="270"/>
      <c r="J1409" s="270"/>
      <c r="K1409" s="155">
        <f t="shared" si="140"/>
        <v>0</v>
      </c>
      <c r="L1409" s="270"/>
      <c r="M1409" s="270"/>
      <c r="N1409" s="270"/>
      <c r="O1409" s="270"/>
      <c r="P1409" s="153">
        <f t="shared" si="141"/>
        <v>0</v>
      </c>
      <c r="Q1409" s="154">
        <f t="shared" si="144"/>
        <v>0</v>
      </c>
      <c r="R1409" s="274">
        <v>11.5</v>
      </c>
      <c r="S1409" s="45">
        <f t="shared" si="142"/>
        <v>0</v>
      </c>
      <c r="T1409" s="906"/>
      <c r="U1409" s="49">
        <f t="shared" si="143"/>
        <v>0</v>
      </c>
      <c r="V1409" s="907"/>
      <c r="W1409" s="151">
        <f t="shared" si="139"/>
        <v>0</v>
      </c>
      <c r="X1409" s="908"/>
    </row>
    <row r="1410" spans="1:24" ht="30" x14ac:dyDescent="0.25">
      <c r="A1410" s="871"/>
      <c r="B1410" s="871"/>
      <c r="C1410" s="92" t="s">
        <v>1307</v>
      </c>
      <c r="D1410" s="157" t="s">
        <v>2087</v>
      </c>
      <c r="E1410" s="92" t="s">
        <v>2088</v>
      </c>
      <c r="F1410" s="107" t="s">
        <v>1319</v>
      </c>
      <c r="G1410" s="357">
        <v>0</v>
      </c>
      <c r="H1410" s="270"/>
      <c r="I1410" s="270"/>
      <c r="J1410" s="270"/>
      <c r="K1410" s="155">
        <f t="shared" si="140"/>
        <v>0</v>
      </c>
      <c r="L1410" s="270"/>
      <c r="M1410" s="270"/>
      <c r="N1410" s="270"/>
      <c r="O1410" s="270"/>
      <c r="P1410" s="153">
        <f t="shared" si="141"/>
        <v>0</v>
      </c>
      <c r="Q1410" s="154">
        <f t="shared" si="144"/>
        <v>0</v>
      </c>
      <c r="R1410" s="43">
        <v>0.78</v>
      </c>
      <c r="S1410" s="45">
        <f t="shared" si="142"/>
        <v>0</v>
      </c>
      <c r="T1410" s="906"/>
      <c r="U1410" s="49">
        <f t="shared" si="143"/>
        <v>0</v>
      </c>
      <c r="V1410" s="907"/>
      <c r="W1410" s="151">
        <f t="shared" si="139"/>
        <v>0</v>
      </c>
      <c r="X1410" s="908"/>
    </row>
    <row r="1411" spans="1:24" ht="30" x14ac:dyDescent="0.25">
      <c r="A1411" s="871"/>
      <c r="B1411" s="871"/>
      <c r="C1411" s="92" t="s">
        <v>1308</v>
      </c>
      <c r="D1411" s="157" t="s">
        <v>2087</v>
      </c>
      <c r="E1411" s="92" t="s">
        <v>2088</v>
      </c>
      <c r="F1411" s="107" t="s">
        <v>1309</v>
      </c>
      <c r="G1411" s="328">
        <v>50</v>
      </c>
      <c r="H1411" s="270">
        <v>30</v>
      </c>
      <c r="I1411" s="270"/>
      <c r="J1411" s="270"/>
      <c r="K1411" s="155">
        <f t="shared" si="140"/>
        <v>80</v>
      </c>
      <c r="L1411" s="270"/>
      <c r="M1411" s="270">
        <v>120</v>
      </c>
      <c r="N1411" s="270"/>
      <c r="O1411" s="270"/>
      <c r="P1411" s="153">
        <f t="shared" si="141"/>
        <v>120</v>
      </c>
      <c r="Q1411" s="154">
        <f t="shared" si="144"/>
        <v>200</v>
      </c>
      <c r="R1411" s="43">
        <v>3.1</v>
      </c>
      <c r="S1411" s="45">
        <f t="shared" si="142"/>
        <v>248</v>
      </c>
      <c r="T1411" s="906"/>
      <c r="U1411" s="49">
        <f t="shared" si="143"/>
        <v>372</v>
      </c>
      <c r="V1411" s="907"/>
      <c r="W1411" s="151">
        <f t="shared" si="139"/>
        <v>620</v>
      </c>
      <c r="X1411" s="908"/>
    </row>
    <row r="1412" spans="1:24" ht="30" x14ac:dyDescent="0.25">
      <c r="A1412" s="871"/>
      <c r="B1412" s="871"/>
      <c r="C1412" s="92" t="s">
        <v>560</v>
      </c>
      <c r="D1412" s="157" t="s">
        <v>2087</v>
      </c>
      <c r="E1412" s="92" t="s">
        <v>2088</v>
      </c>
      <c r="F1412" s="107"/>
      <c r="G1412" s="328">
        <v>60</v>
      </c>
      <c r="H1412" s="270"/>
      <c r="I1412" s="270"/>
      <c r="J1412" s="270"/>
      <c r="K1412" s="155">
        <f t="shared" si="140"/>
        <v>60</v>
      </c>
      <c r="L1412" s="270"/>
      <c r="M1412" s="270"/>
      <c r="N1412" s="270"/>
      <c r="O1412" s="270"/>
      <c r="P1412" s="153">
        <f t="shared" si="141"/>
        <v>0</v>
      </c>
      <c r="Q1412" s="154">
        <f t="shared" si="144"/>
        <v>60</v>
      </c>
      <c r="R1412" s="43">
        <v>4.25</v>
      </c>
      <c r="S1412" s="45">
        <f t="shared" si="142"/>
        <v>255</v>
      </c>
      <c r="T1412" s="906"/>
      <c r="U1412" s="49">
        <f t="shared" si="143"/>
        <v>0</v>
      </c>
      <c r="V1412" s="907"/>
      <c r="W1412" s="151">
        <f t="shared" si="139"/>
        <v>255</v>
      </c>
      <c r="X1412" s="908"/>
    </row>
    <row r="1413" spans="1:24" x14ac:dyDescent="0.25">
      <c r="A1413" s="871"/>
      <c r="B1413" s="871"/>
      <c r="C1413" s="92" t="s">
        <v>1310</v>
      </c>
      <c r="D1413" s="92"/>
      <c r="E1413" s="92"/>
      <c r="F1413" s="107" t="s">
        <v>1311</v>
      </c>
      <c r="G1413" s="328">
        <v>100</v>
      </c>
      <c r="H1413" s="270"/>
      <c r="I1413" s="270"/>
      <c r="J1413" s="270"/>
      <c r="K1413" s="155">
        <f t="shared" si="140"/>
        <v>100</v>
      </c>
      <c r="L1413" s="270"/>
      <c r="M1413" s="270"/>
      <c r="N1413" s="270"/>
      <c r="O1413" s="270"/>
      <c r="P1413" s="153">
        <f t="shared" si="141"/>
        <v>0</v>
      </c>
      <c r="Q1413" s="154">
        <f t="shared" si="144"/>
        <v>100</v>
      </c>
      <c r="R1413" s="43">
        <v>1.82</v>
      </c>
      <c r="S1413" s="45">
        <f t="shared" si="142"/>
        <v>182</v>
      </c>
      <c r="T1413" s="906"/>
      <c r="U1413" s="49">
        <f t="shared" si="143"/>
        <v>0</v>
      </c>
      <c r="V1413" s="907"/>
      <c r="W1413" s="151">
        <f t="shared" si="139"/>
        <v>182</v>
      </c>
      <c r="X1413" s="908"/>
    </row>
    <row r="1414" spans="1:24" ht="30" x14ac:dyDescent="0.25">
      <c r="A1414" s="871"/>
      <c r="B1414" s="871"/>
      <c r="C1414" s="92" t="s">
        <v>1312</v>
      </c>
      <c r="D1414" s="157" t="s">
        <v>2087</v>
      </c>
      <c r="E1414" s="92" t="s">
        <v>2088</v>
      </c>
      <c r="F1414" s="107" t="s">
        <v>1313</v>
      </c>
      <c r="G1414" s="328">
        <v>40</v>
      </c>
      <c r="H1414" s="270"/>
      <c r="I1414" s="270"/>
      <c r="J1414" s="270"/>
      <c r="K1414" s="155">
        <f t="shared" si="140"/>
        <v>40</v>
      </c>
      <c r="L1414" s="270"/>
      <c r="M1414" s="270"/>
      <c r="N1414" s="270"/>
      <c r="O1414" s="270"/>
      <c r="P1414" s="153">
        <f t="shared" si="141"/>
        <v>0</v>
      </c>
      <c r="Q1414" s="154">
        <f t="shared" si="144"/>
        <v>40</v>
      </c>
      <c r="R1414" s="43">
        <v>0.78</v>
      </c>
      <c r="S1414" s="45">
        <f t="shared" si="142"/>
        <v>31.200000000000003</v>
      </c>
      <c r="T1414" s="906"/>
      <c r="U1414" s="49">
        <f t="shared" si="143"/>
        <v>0</v>
      </c>
      <c r="V1414" s="907"/>
      <c r="W1414" s="151">
        <f t="shared" si="139"/>
        <v>31.200000000000003</v>
      </c>
      <c r="X1414" s="908"/>
    </row>
    <row r="1415" spans="1:24" ht="30" x14ac:dyDescent="0.25">
      <c r="A1415" s="871"/>
      <c r="B1415" s="871"/>
      <c r="C1415" s="92" t="s">
        <v>1310</v>
      </c>
      <c r="D1415" s="157" t="s">
        <v>1999</v>
      </c>
      <c r="E1415" s="92" t="s">
        <v>2037</v>
      </c>
      <c r="F1415" s="107" t="s">
        <v>1314</v>
      </c>
      <c r="G1415" s="328"/>
      <c r="H1415" s="270">
        <v>20</v>
      </c>
      <c r="I1415" s="270"/>
      <c r="J1415" s="270"/>
      <c r="K1415" s="155">
        <f t="shared" si="140"/>
        <v>20</v>
      </c>
      <c r="L1415" s="270"/>
      <c r="M1415" s="270">
        <v>80</v>
      </c>
      <c r="N1415" s="270"/>
      <c r="O1415" s="270"/>
      <c r="P1415" s="153">
        <f t="shared" si="141"/>
        <v>80</v>
      </c>
      <c r="Q1415" s="154">
        <f t="shared" si="144"/>
        <v>100</v>
      </c>
      <c r="R1415" s="43">
        <v>3.92</v>
      </c>
      <c r="S1415" s="45">
        <f t="shared" si="142"/>
        <v>78.400000000000006</v>
      </c>
      <c r="T1415" s="906"/>
      <c r="U1415" s="49">
        <f t="shared" si="143"/>
        <v>313.60000000000002</v>
      </c>
      <c r="V1415" s="907"/>
      <c r="W1415" s="151">
        <f t="shared" ref="W1415:W1425" si="145">S1415+U1415</f>
        <v>392</v>
      </c>
      <c r="X1415" s="908"/>
    </row>
    <row r="1416" spans="1:24" ht="30" x14ac:dyDescent="0.25">
      <c r="A1416" s="871"/>
      <c r="B1416" s="871"/>
      <c r="C1416" s="92" t="s">
        <v>561</v>
      </c>
      <c r="D1416" s="157" t="s">
        <v>1999</v>
      </c>
      <c r="E1416" s="92" t="s">
        <v>2037</v>
      </c>
      <c r="F1416" s="107"/>
      <c r="G1416" s="328"/>
      <c r="H1416" s="270"/>
      <c r="I1416" s="270"/>
      <c r="J1416" s="270"/>
      <c r="K1416" s="155">
        <f t="shared" si="140"/>
        <v>0</v>
      </c>
      <c r="L1416" s="270"/>
      <c r="M1416" s="270"/>
      <c r="N1416" s="270"/>
      <c r="O1416" s="270"/>
      <c r="P1416" s="153">
        <f t="shared" si="141"/>
        <v>0</v>
      </c>
      <c r="Q1416" s="154">
        <f t="shared" si="144"/>
        <v>0</v>
      </c>
      <c r="R1416" s="43">
        <v>28.19</v>
      </c>
      <c r="S1416" s="45">
        <f t="shared" si="142"/>
        <v>0</v>
      </c>
      <c r="T1416" s="906"/>
      <c r="U1416" s="49">
        <f t="shared" si="143"/>
        <v>0</v>
      </c>
      <c r="V1416" s="907"/>
      <c r="W1416" s="151">
        <f t="shared" si="145"/>
        <v>0</v>
      </c>
      <c r="X1416" s="908"/>
    </row>
    <row r="1417" spans="1:24" ht="30" x14ac:dyDescent="0.25">
      <c r="A1417" s="871"/>
      <c r="B1417" s="871"/>
      <c r="C1417" s="92" t="s">
        <v>1310</v>
      </c>
      <c r="D1417" s="157" t="s">
        <v>1999</v>
      </c>
      <c r="E1417" s="92" t="s">
        <v>2037</v>
      </c>
      <c r="F1417" s="107" t="s">
        <v>1315</v>
      </c>
      <c r="G1417" s="328"/>
      <c r="H1417" s="270"/>
      <c r="I1417" s="270"/>
      <c r="J1417" s="270"/>
      <c r="K1417" s="155">
        <f t="shared" si="140"/>
        <v>0</v>
      </c>
      <c r="L1417" s="270"/>
      <c r="M1417" s="270"/>
      <c r="N1417" s="270"/>
      <c r="O1417" s="270"/>
      <c r="P1417" s="153">
        <f t="shared" si="141"/>
        <v>0</v>
      </c>
      <c r="Q1417" s="154">
        <f t="shared" si="144"/>
        <v>0</v>
      </c>
      <c r="R1417" s="43">
        <v>3.97</v>
      </c>
      <c r="S1417" s="45">
        <f t="shared" si="142"/>
        <v>0</v>
      </c>
      <c r="T1417" s="906"/>
      <c r="U1417" s="49">
        <f t="shared" si="143"/>
        <v>0</v>
      </c>
      <c r="V1417" s="907"/>
      <c r="W1417" s="151">
        <f t="shared" si="145"/>
        <v>0</v>
      </c>
      <c r="X1417" s="908"/>
    </row>
    <row r="1418" spans="1:24" ht="30" x14ac:dyDescent="0.25">
      <c r="A1418" s="871"/>
      <c r="B1418" s="871"/>
      <c r="C1418" s="92" t="s">
        <v>1310</v>
      </c>
      <c r="D1418" s="157" t="s">
        <v>1999</v>
      </c>
      <c r="E1418" s="92" t="s">
        <v>2037</v>
      </c>
      <c r="F1418" s="107" t="s">
        <v>1316</v>
      </c>
      <c r="G1418" s="328">
        <v>100</v>
      </c>
      <c r="H1418" s="270"/>
      <c r="I1418" s="270"/>
      <c r="J1418" s="270"/>
      <c r="K1418" s="155">
        <f t="shared" si="140"/>
        <v>100</v>
      </c>
      <c r="L1418" s="270"/>
      <c r="M1418" s="270"/>
      <c r="N1418" s="270"/>
      <c r="O1418" s="270"/>
      <c r="P1418" s="153">
        <f t="shared" si="141"/>
        <v>0</v>
      </c>
      <c r="Q1418" s="154">
        <f t="shared" si="144"/>
        <v>100</v>
      </c>
      <c r="R1418" s="43">
        <v>1.68</v>
      </c>
      <c r="S1418" s="45">
        <f t="shared" si="142"/>
        <v>168</v>
      </c>
      <c r="T1418" s="906"/>
      <c r="U1418" s="49">
        <f t="shared" si="143"/>
        <v>0</v>
      </c>
      <c r="V1418" s="907"/>
      <c r="W1418" s="151">
        <f t="shared" si="145"/>
        <v>168</v>
      </c>
      <c r="X1418" s="908"/>
    </row>
    <row r="1419" spans="1:24" ht="30" x14ac:dyDescent="0.25">
      <c r="A1419" s="871"/>
      <c r="B1419" s="871"/>
      <c r="C1419" s="92" t="s">
        <v>1317</v>
      </c>
      <c r="D1419" s="157" t="s">
        <v>1999</v>
      </c>
      <c r="E1419" s="92" t="s">
        <v>2037</v>
      </c>
      <c r="F1419" s="107" t="s">
        <v>1318</v>
      </c>
      <c r="G1419" s="328">
        <v>120</v>
      </c>
      <c r="H1419" s="270"/>
      <c r="I1419" s="270"/>
      <c r="J1419" s="270"/>
      <c r="K1419" s="155">
        <f t="shared" si="140"/>
        <v>120</v>
      </c>
      <c r="L1419" s="270"/>
      <c r="M1419" s="270"/>
      <c r="N1419" s="270"/>
      <c r="O1419" s="270"/>
      <c r="P1419" s="153">
        <f t="shared" si="141"/>
        <v>0</v>
      </c>
      <c r="Q1419" s="154">
        <f t="shared" si="144"/>
        <v>120</v>
      </c>
      <c r="R1419" s="43">
        <v>2.3199999999999998</v>
      </c>
      <c r="S1419" s="45">
        <f t="shared" si="142"/>
        <v>278.39999999999998</v>
      </c>
      <c r="T1419" s="906"/>
      <c r="U1419" s="49">
        <f t="shared" si="143"/>
        <v>0</v>
      </c>
      <c r="V1419" s="907"/>
      <c r="W1419" s="151">
        <f t="shared" si="145"/>
        <v>278.39999999999998</v>
      </c>
      <c r="X1419" s="908"/>
    </row>
    <row r="1420" spans="1:24" ht="15.75" customHeight="1" x14ac:dyDescent="0.25">
      <c r="A1420" s="871"/>
      <c r="B1420" s="871"/>
      <c r="C1420" s="92" t="s">
        <v>957</v>
      </c>
      <c r="D1420" s="92"/>
      <c r="E1420" s="92"/>
      <c r="F1420" s="107" t="s">
        <v>958</v>
      </c>
      <c r="G1420" s="328">
        <v>0</v>
      </c>
      <c r="H1420" s="328"/>
      <c r="I1420" s="270"/>
      <c r="J1420" s="270"/>
      <c r="K1420" s="155">
        <f t="shared" si="140"/>
        <v>0</v>
      </c>
      <c r="L1420" s="270"/>
      <c r="M1420" s="270"/>
      <c r="N1420" s="270"/>
      <c r="O1420" s="270"/>
      <c r="P1420" s="153">
        <f t="shared" si="141"/>
        <v>0</v>
      </c>
      <c r="Q1420" s="154">
        <f t="shared" si="144"/>
        <v>0</v>
      </c>
      <c r="R1420" s="96">
        <v>10.72</v>
      </c>
      <c r="S1420" s="45">
        <f t="shared" si="142"/>
        <v>0</v>
      </c>
      <c r="T1420" s="906"/>
      <c r="U1420" s="49">
        <f t="shared" si="143"/>
        <v>0</v>
      </c>
      <c r="V1420" s="907"/>
      <c r="W1420" s="151">
        <f t="shared" si="145"/>
        <v>0</v>
      </c>
      <c r="X1420" s="908"/>
    </row>
    <row r="1421" spans="1:24" ht="15.75" customHeight="1" x14ac:dyDescent="0.25">
      <c r="A1421" s="871"/>
      <c r="B1421" s="871"/>
      <c r="C1421" s="92" t="s">
        <v>959</v>
      </c>
      <c r="D1421" s="92"/>
      <c r="E1421" s="92"/>
      <c r="F1421" s="107" t="s">
        <v>960</v>
      </c>
      <c r="G1421" s="328">
        <v>20</v>
      </c>
      <c r="H1421" s="328"/>
      <c r="I1421" s="270"/>
      <c r="J1421" s="270"/>
      <c r="K1421" s="155">
        <f>SUM(G1421:J1421)</f>
        <v>20</v>
      </c>
      <c r="L1421" s="270"/>
      <c r="M1421" s="270"/>
      <c r="N1421" s="270"/>
      <c r="O1421" s="270"/>
      <c r="P1421" s="153">
        <f t="shared" si="141"/>
        <v>0</v>
      </c>
      <c r="Q1421" s="154">
        <f t="shared" si="144"/>
        <v>20</v>
      </c>
      <c r="R1421" s="274">
        <v>6.44</v>
      </c>
      <c r="S1421" s="45">
        <f t="shared" si="142"/>
        <v>128.80000000000001</v>
      </c>
      <c r="T1421" s="906"/>
      <c r="U1421" s="49">
        <f t="shared" si="143"/>
        <v>0</v>
      </c>
      <c r="V1421" s="907"/>
      <c r="W1421" s="151">
        <f t="shared" si="145"/>
        <v>128.80000000000001</v>
      </c>
      <c r="X1421" s="908"/>
    </row>
    <row r="1422" spans="1:24" ht="15.75" customHeight="1" x14ac:dyDescent="0.25">
      <c r="A1422" s="871"/>
      <c r="B1422" s="871"/>
      <c r="C1422" s="92" t="s">
        <v>959</v>
      </c>
      <c r="D1422" s="92"/>
      <c r="E1422" s="92"/>
      <c r="F1422" s="107" t="s">
        <v>961</v>
      </c>
      <c r="G1422" s="328">
        <v>20</v>
      </c>
      <c r="H1422" s="328">
        <v>20</v>
      </c>
      <c r="I1422" s="270"/>
      <c r="J1422" s="270"/>
      <c r="K1422" s="155">
        <f>SUM(G1422:J1422)</f>
        <v>40</v>
      </c>
      <c r="L1422" s="270"/>
      <c r="M1422" s="270">
        <v>80</v>
      </c>
      <c r="N1422" s="270"/>
      <c r="O1422" s="270"/>
      <c r="P1422" s="153">
        <f>SUM(L1422:O1422)</f>
        <v>80</v>
      </c>
      <c r="Q1422" s="154">
        <f t="shared" si="144"/>
        <v>120</v>
      </c>
      <c r="R1422" s="43">
        <v>6.2</v>
      </c>
      <c r="S1422" s="45">
        <f t="shared" si="142"/>
        <v>248</v>
      </c>
      <c r="T1422" s="906"/>
      <c r="U1422" s="49">
        <f t="shared" si="143"/>
        <v>496</v>
      </c>
      <c r="V1422" s="907"/>
      <c r="W1422" s="151">
        <f t="shared" si="145"/>
        <v>744</v>
      </c>
      <c r="X1422" s="908"/>
    </row>
    <row r="1423" spans="1:24" x14ac:dyDescent="0.25">
      <c r="A1423" s="871">
        <v>100</v>
      </c>
      <c r="B1423" s="872" t="s">
        <v>1929</v>
      </c>
      <c r="C1423" s="97" t="s">
        <v>1926</v>
      </c>
      <c r="D1423" s="97"/>
      <c r="E1423" s="97"/>
      <c r="F1423" s="331">
        <v>2</v>
      </c>
      <c r="G1423" s="270">
        <v>2</v>
      </c>
      <c r="H1423" s="270"/>
      <c r="I1423" s="270"/>
      <c r="J1423" s="270"/>
      <c r="K1423" s="155">
        <f>SUM(G1423:J1423)</f>
        <v>2</v>
      </c>
      <c r="L1423" s="270"/>
      <c r="M1423" s="270"/>
      <c r="N1423" s="270"/>
      <c r="O1423" s="270"/>
      <c r="P1423" s="153">
        <f>SUM(L1423:O1423)</f>
        <v>0</v>
      </c>
      <c r="Q1423" s="154">
        <f t="shared" si="144"/>
        <v>2</v>
      </c>
      <c r="R1423" s="270">
        <v>9050</v>
      </c>
      <c r="S1423" s="45">
        <f t="shared" si="142"/>
        <v>18100</v>
      </c>
      <c r="T1423" s="909">
        <f>SUM(S1423:S1425)</f>
        <v>29580</v>
      </c>
      <c r="U1423" s="49">
        <f t="shared" si="143"/>
        <v>0</v>
      </c>
      <c r="V1423" s="912">
        <f>SUM(U1423:U1425)</f>
        <v>0</v>
      </c>
      <c r="W1423" s="151">
        <f t="shared" si="145"/>
        <v>18100</v>
      </c>
      <c r="X1423" s="915">
        <f>T1423+V1423</f>
        <v>29580</v>
      </c>
    </row>
    <row r="1424" spans="1:24" x14ac:dyDescent="0.25">
      <c r="A1424" s="871"/>
      <c r="B1424" s="872"/>
      <c r="C1424" s="97" t="s">
        <v>1927</v>
      </c>
      <c r="D1424" s="97"/>
      <c r="E1424" s="97"/>
      <c r="F1424" s="331">
        <v>2</v>
      </c>
      <c r="G1424" s="270">
        <v>2</v>
      </c>
      <c r="H1424" s="270"/>
      <c r="I1424" s="270"/>
      <c r="J1424" s="270"/>
      <c r="K1424" s="155">
        <f>SUM(G1424:J1424)</f>
        <v>2</v>
      </c>
      <c r="L1424" s="270"/>
      <c r="M1424" s="270"/>
      <c r="N1424" s="270"/>
      <c r="O1424" s="270"/>
      <c r="P1424" s="153">
        <f>SUM(L1424:O1424)</f>
        <v>0</v>
      </c>
      <c r="Q1424" s="154">
        <f t="shared" si="144"/>
        <v>2</v>
      </c>
      <c r="R1424" s="270">
        <v>3670</v>
      </c>
      <c r="S1424" s="45">
        <f t="shared" si="142"/>
        <v>7340</v>
      </c>
      <c r="T1424" s="910"/>
      <c r="U1424" s="49">
        <f t="shared" si="143"/>
        <v>0</v>
      </c>
      <c r="V1424" s="913"/>
      <c r="W1424" s="151">
        <f t="shared" si="145"/>
        <v>7340</v>
      </c>
      <c r="X1424" s="916"/>
    </row>
    <row r="1425" spans="1:24" x14ac:dyDescent="0.25">
      <c r="A1425" s="871"/>
      <c r="B1425" s="872"/>
      <c r="C1425" s="97" t="s">
        <v>1928</v>
      </c>
      <c r="D1425" s="97"/>
      <c r="E1425" s="97"/>
      <c r="F1425" s="331">
        <v>6</v>
      </c>
      <c r="G1425" s="270">
        <v>6</v>
      </c>
      <c r="H1425" s="270"/>
      <c r="I1425" s="270"/>
      <c r="J1425" s="270"/>
      <c r="K1425" s="155">
        <f>SUM(G1425:J1425)</f>
        <v>6</v>
      </c>
      <c r="L1425" s="270"/>
      <c r="M1425" s="270"/>
      <c r="N1425" s="270"/>
      <c r="O1425" s="270"/>
      <c r="P1425" s="153">
        <f>SUM(L1425:O1425)</f>
        <v>0</v>
      </c>
      <c r="Q1425" s="154">
        <f t="shared" si="144"/>
        <v>6</v>
      </c>
      <c r="R1425" s="270">
        <v>690</v>
      </c>
      <c r="S1425" s="45">
        <f t="shared" si="142"/>
        <v>4140</v>
      </c>
      <c r="T1425" s="911"/>
      <c r="U1425" s="49">
        <f t="shared" si="143"/>
        <v>0</v>
      </c>
      <c r="V1425" s="914"/>
      <c r="W1425" s="151">
        <f t="shared" si="145"/>
        <v>4140</v>
      </c>
      <c r="X1425" s="917"/>
    </row>
    <row r="1426" spans="1:24" x14ac:dyDescent="0.25">
      <c r="J1426" s="90"/>
      <c r="Q1426" s="154"/>
      <c r="T1426" s="80">
        <f>SUM(T5:T1425)</f>
        <v>970190.55550000013</v>
      </c>
      <c r="V1426" s="81">
        <f>SUM(V5:V1425)</f>
        <v>1987037.1919999998</v>
      </c>
      <c r="X1426" s="48">
        <f>SUM(X5:X1425)</f>
        <v>2987187.7475000001</v>
      </c>
    </row>
  </sheetData>
  <mergeCells count="473">
    <mergeCell ref="W3:W4"/>
    <mergeCell ref="X3:X4"/>
    <mergeCell ref="A5:A44"/>
    <mergeCell ref="B5:B44"/>
    <mergeCell ref="T5:T44"/>
    <mergeCell ref="V5:V44"/>
    <mergeCell ref="X5:X44"/>
    <mergeCell ref="Q3:Q4"/>
    <mergeCell ref="R3:R4"/>
    <mergeCell ref="S3:S4"/>
    <mergeCell ref="T3:T4"/>
    <mergeCell ref="U3:U4"/>
    <mergeCell ref="V3:V4"/>
    <mergeCell ref="A3:A4"/>
    <mergeCell ref="B3:B4"/>
    <mergeCell ref="C3:C4"/>
    <mergeCell ref="F3:F4"/>
    <mergeCell ref="G3:K3"/>
    <mergeCell ref="L3:P3"/>
    <mergeCell ref="A45:A55"/>
    <mergeCell ref="B45:B55"/>
    <mergeCell ref="T45:T55"/>
    <mergeCell ref="V45:V55"/>
    <mergeCell ref="X45:X55"/>
    <mergeCell ref="A56:A74"/>
    <mergeCell ref="B56:B74"/>
    <mergeCell ref="T56:T74"/>
    <mergeCell ref="V56:V74"/>
    <mergeCell ref="X56:X74"/>
    <mergeCell ref="A75:A76"/>
    <mergeCell ref="B75:B76"/>
    <mergeCell ref="T75:T76"/>
    <mergeCell ref="V75:V76"/>
    <mergeCell ref="X75:X76"/>
    <mergeCell ref="A77:A94"/>
    <mergeCell ref="B77:B94"/>
    <mergeCell ref="T77:T94"/>
    <mergeCell ref="V77:V94"/>
    <mergeCell ref="X77:X94"/>
    <mergeCell ref="A95:A103"/>
    <mergeCell ref="B95:B103"/>
    <mergeCell ref="T95:T103"/>
    <mergeCell ref="V95:V103"/>
    <mergeCell ref="X95:X103"/>
    <mergeCell ref="A104:A110"/>
    <mergeCell ref="B104:B110"/>
    <mergeCell ref="T104:T110"/>
    <mergeCell ref="V104:V110"/>
    <mergeCell ref="X104:X110"/>
    <mergeCell ref="A111:A159"/>
    <mergeCell ref="B111:B159"/>
    <mergeCell ref="T111:T159"/>
    <mergeCell ref="V111:V159"/>
    <mergeCell ref="X111:X159"/>
    <mergeCell ref="F143:F144"/>
    <mergeCell ref="A160:A164"/>
    <mergeCell ref="B160:B164"/>
    <mergeCell ref="T160:T164"/>
    <mergeCell ref="V160:V164"/>
    <mergeCell ref="X160:X164"/>
    <mergeCell ref="A165:A184"/>
    <mergeCell ref="B165:B184"/>
    <mergeCell ref="T165:T184"/>
    <mergeCell ref="V165:V184"/>
    <mergeCell ref="X165:X184"/>
    <mergeCell ref="A185:A187"/>
    <mergeCell ref="B185:B187"/>
    <mergeCell ref="T185:T187"/>
    <mergeCell ref="V185:V187"/>
    <mergeCell ref="X185:X187"/>
    <mergeCell ref="A188:A205"/>
    <mergeCell ref="B188:B205"/>
    <mergeCell ref="T188:T205"/>
    <mergeCell ref="V188:V205"/>
    <mergeCell ref="X188:X205"/>
    <mergeCell ref="A206:A233"/>
    <mergeCell ref="B206:B233"/>
    <mergeCell ref="T206:T233"/>
    <mergeCell ref="V206:V233"/>
    <mergeCell ref="X206:X233"/>
    <mergeCell ref="A234:A249"/>
    <mergeCell ref="B234:B249"/>
    <mergeCell ref="T234:T249"/>
    <mergeCell ref="V234:V249"/>
    <mergeCell ref="X234:X249"/>
    <mergeCell ref="A250:A259"/>
    <mergeCell ref="B250:B259"/>
    <mergeCell ref="T250:T259"/>
    <mergeCell ref="V250:V259"/>
    <mergeCell ref="X250:X259"/>
    <mergeCell ref="A260:A268"/>
    <mergeCell ref="B260:B268"/>
    <mergeCell ref="T260:T268"/>
    <mergeCell ref="V260:V268"/>
    <mergeCell ref="X260:X268"/>
    <mergeCell ref="A269:A310"/>
    <mergeCell ref="B269:B310"/>
    <mergeCell ref="T269:T310"/>
    <mergeCell ref="V269:V310"/>
    <mergeCell ref="X269:X310"/>
    <mergeCell ref="C311:Q311"/>
    <mergeCell ref="A312:A323"/>
    <mergeCell ref="B312:B323"/>
    <mergeCell ref="T312:T323"/>
    <mergeCell ref="V312:V323"/>
    <mergeCell ref="X312:X323"/>
    <mergeCell ref="A324:A379"/>
    <mergeCell ref="B324:B379"/>
    <mergeCell ref="T324:T379"/>
    <mergeCell ref="V324:V379"/>
    <mergeCell ref="X324:X379"/>
    <mergeCell ref="A380:A387"/>
    <mergeCell ref="B380:B387"/>
    <mergeCell ref="T380:T387"/>
    <mergeCell ref="V380:V387"/>
    <mergeCell ref="X380:X387"/>
    <mergeCell ref="A388:A415"/>
    <mergeCell ref="B388:B415"/>
    <mergeCell ref="T388:T415"/>
    <mergeCell ref="V388:V415"/>
    <mergeCell ref="X388:X415"/>
    <mergeCell ref="A416:A422"/>
    <mergeCell ref="B416:B422"/>
    <mergeCell ref="T416:T422"/>
    <mergeCell ref="V416:V422"/>
    <mergeCell ref="X416:X422"/>
    <mergeCell ref="A423:A434"/>
    <mergeCell ref="B423:B434"/>
    <mergeCell ref="T423:T434"/>
    <mergeCell ref="V423:V434"/>
    <mergeCell ref="X423:X434"/>
    <mergeCell ref="A436:A498"/>
    <mergeCell ref="B436:B498"/>
    <mergeCell ref="T436:T498"/>
    <mergeCell ref="V436:V498"/>
    <mergeCell ref="X436:X498"/>
    <mergeCell ref="A499:A522"/>
    <mergeCell ref="B499:B522"/>
    <mergeCell ref="T499:T522"/>
    <mergeCell ref="V499:V522"/>
    <mergeCell ref="X499:X522"/>
    <mergeCell ref="A523:A536"/>
    <mergeCell ref="B523:B536"/>
    <mergeCell ref="T523:T536"/>
    <mergeCell ref="V523:V536"/>
    <mergeCell ref="X523:X536"/>
    <mergeCell ref="A537:A540"/>
    <mergeCell ref="B537:B540"/>
    <mergeCell ref="T537:T540"/>
    <mergeCell ref="V537:V540"/>
    <mergeCell ref="X537:X540"/>
    <mergeCell ref="A541:A557"/>
    <mergeCell ref="B541:B557"/>
    <mergeCell ref="T541:T557"/>
    <mergeCell ref="V541:V557"/>
    <mergeCell ref="X541:X557"/>
    <mergeCell ref="A558:A563"/>
    <mergeCell ref="B558:B563"/>
    <mergeCell ref="T558:T563"/>
    <mergeCell ref="V558:V563"/>
    <mergeCell ref="X558:X563"/>
    <mergeCell ref="A564:A590"/>
    <mergeCell ref="B564:B590"/>
    <mergeCell ref="T564:T590"/>
    <mergeCell ref="V564:V590"/>
    <mergeCell ref="X564:X590"/>
    <mergeCell ref="A591:A598"/>
    <mergeCell ref="B591:B598"/>
    <mergeCell ref="T591:T598"/>
    <mergeCell ref="V591:V598"/>
    <mergeCell ref="X591:X598"/>
    <mergeCell ref="A599:A629"/>
    <mergeCell ref="B599:B629"/>
    <mergeCell ref="T599:T629"/>
    <mergeCell ref="V599:V629"/>
    <mergeCell ref="X599:X629"/>
    <mergeCell ref="A630:A662"/>
    <mergeCell ref="B630:B662"/>
    <mergeCell ref="T630:T662"/>
    <mergeCell ref="V630:V662"/>
    <mergeCell ref="X630:X662"/>
    <mergeCell ref="A663:A672"/>
    <mergeCell ref="B663:B672"/>
    <mergeCell ref="T663:T672"/>
    <mergeCell ref="V663:V672"/>
    <mergeCell ref="X663:X672"/>
    <mergeCell ref="A673:A674"/>
    <mergeCell ref="B673:B674"/>
    <mergeCell ref="T673:T674"/>
    <mergeCell ref="V673:V674"/>
    <mergeCell ref="X673:X674"/>
    <mergeCell ref="A675:A683"/>
    <mergeCell ref="B675:B683"/>
    <mergeCell ref="T675:T683"/>
    <mergeCell ref="V675:V683"/>
    <mergeCell ref="X675:X683"/>
    <mergeCell ref="A684:A791"/>
    <mergeCell ref="B684:B791"/>
    <mergeCell ref="X684:X791"/>
    <mergeCell ref="C792:Q792"/>
    <mergeCell ref="A793:A794"/>
    <mergeCell ref="B793:B794"/>
    <mergeCell ref="T793:T794"/>
    <mergeCell ref="V793:V794"/>
    <mergeCell ref="X793:X794"/>
    <mergeCell ref="A795:A818"/>
    <mergeCell ref="B795:B818"/>
    <mergeCell ref="T795:T818"/>
    <mergeCell ref="V795:V818"/>
    <mergeCell ref="X795:X818"/>
    <mergeCell ref="A819:A831"/>
    <mergeCell ref="B819:B831"/>
    <mergeCell ref="T819:T831"/>
    <mergeCell ref="V819:V831"/>
    <mergeCell ref="X819:X831"/>
    <mergeCell ref="A832:A833"/>
    <mergeCell ref="B832:C833"/>
    <mergeCell ref="F832:Q832"/>
    <mergeCell ref="X832:X833"/>
    <mergeCell ref="F833:Q833"/>
    <mergeCell ref="A834:A839"/>
    <mergeCell ref="B834:B839"/>
    <mergeCell ref="T834:T839"/>
    <mergeCell ref="V834:V839"/>
    <mergeCell ref="X834:X839"/>
    <mergeCell ref="A840:A909"/>
    <mergeCell ref="B840:B909"/>
    <mergeCell ref="T840:T909"/>
    <mergeCell ref="V840:V909"/>
    <mergeCell ref="X840:X909"/>
    <mergeCell ref="A910:A914"/>
    <mergeCell ref="B910:B914"/>
    <mergeCell ref="T910:T914"/>
    <mergeCell ref="V910:V914"/>
    <mergeCell ref="X910:X914"/>
    <mergeCell ref="A915:A920"/>
    <mergeCell ref="B915:B920"/>
    <mergeCell ref="T915:T920"/>
    <mergeCell ref="V915:V920"/>
    <mergeCell ref="X915:X920"/>
    <mergeCell ref="A921:A924"/>
    <mergeCell ref="B921:B924"/>
    <mergeCell ref="T921:T924"/>
    <mergeCell ref="V921:V924"/>
    <mergeCell ref="X921:X924"/>
    <mergeCell ref="A925:A927"/>
    <mergeCell ref="B925:B927"/>
    <mergeCell ref="T925:T927"/>
    <mergeCell ref="V925:V927"/>
    <mergeCell ref="X925:X927"/>
    <mergeCell ref="A929:A930"/>
    <mergeCell ref="B929:B930"/>
    <mergeCell ref="T929:T930"/>
    <mergeCell ref="V929:V930"/>
    <mergeCell ref="X929:X930"/>
    <mergeCell ref="A931:A933"/>
    <mergeCell ref="B931:B933"/>
    <mergeCell ref="T931:T933"/>
    <mergeCell ref="V931:V933"/>
    <mergeCell ref="X931:X933"/>
    <mergeCell ref="A934:A940"/>
    <mergeCell ref="B934:B940"/>
    <mergeCell ref="T934:T940"/>
    <mergeCell ref="V934:V940"/>
    <mergeCell ref="X934:X940"/>
    <mergeCell ref="A941:A949"/>
    <mergeCell ref="B941:B949"/>
    <mergeCell ref="T941:T949"/>
    <mergeCell ref="V941:V949"/>
    <mergeCell ref="X941:X949"/>
    <mergeCell ref="A950:A951"/>
    <mergeCell ref="B950:B951"/>
    <mergeCell ref="C950:P950"/>
    <mergeCell ref="T950:T951"/>
    <mergeCell ref="V950:V951"/>
    <mergeCell ref="X950:X951"/>
    <mergeCell ref="C951:P951"/>
    <mergeCell ref="A952:A967"/>
    <mergeCell ref="B952:B967"/>
    <mergeCell ref="R952:R967"/>
    <mergeCell ref="T952:T967"/>
    <mergeCell ref="V952:V967"/>
    <mergeCell ref="X952:X967"/>
    <mergeCell ref="A968:A1059"/>
    <mergeCell ref="B968:B1059"/>
    <mergeCell ref="T968:T1059"/>
    <mergeCell ref="V968:V1059"/>
    <mergeCell ref="X968:X1059"/>
    <mergeCell ref="A1060:A1073"/>
    <mergeCell ref="B1060:B1073"/>
    <mergeCell ref="T1060:T1073"/>
    <mergeCell ref="V1060:V1073"/>
    <mergeCell ref="X1060:X1073"/>
    <mergeCell ref="A1074:A1097"/>
    <mergeCell ref="B1074:B1097"/>
    <mergeCell ref="T1074:T1097"/>
    <mergeCell ref="V1074:V1097"/>
    <mergeCell ref="X1074:X1097"/>
    <mergeCell ref="A1098:A1105"/>
    <mergeCell ref="B1098:B1105"/>
    <mergeCell ref="T1098:T1105"/>
    <mergeCell ref="V1098:V1105"/>
    <mergeCell ref="X1098:X1105"/>
    <mergeCell ref="A1107:A1108"/>
    <mergeCell ref="B1107:B1108"/>
    <mergeCell ref="T1107:T1108"/>
    <mergeCell ref="V1107:V1108"/>
    <mergeCell ref="X1107:X1108"/>
    <mergeCell ref="A1109:A1110"/>
    <mergeCell ref="B1109:B1110"/>
    <mergeCell ref="T1109:T1110"/>
    <mergeCell ref="V1109:V1110"/>
    <mergeCell ref="X1109:X1110"/>
    <mergeCell ref="A1111:A1123"/>
    <mergeCell ref="B1111:B1123"/>
    <mergeCell ref="T1111:T1123"/>
    <mergeCell ref="V1111:V1123"/>
    <mergeCell ref="X1111:X1123"/>
    <mergeCell ref="A1124:A1150"/>
    <mergeCell ref="B1124:B1150"/>
    <mergeCell ref="T1124:T1150"/>
    <mergeCell ref="V1124:V1150"/>
    <mergeCell ref="X1124:X1150"/>
    <mergeCell ref="A1151:A1161"/>
    <mergeCell ref="B1151:B1161"/>
    <mergeCell ref="T1151:T1161"/>
    <mergeCell ref="V1151:V1161"/>
    <mergeCell ref="X1151:X1161"/>
    <mergeCell ref="A1162:A1168"/>
    <mergeCell ref="B1162:B1168"/>
    <mergeCell ref="T1162:T1168"/>
    <mergeCell ref="V1162:V1168"/>
    <mergeCell ref="X1162:X1168"/>
    <mergeCell ref="A1169:A1185"/>
    <mergeCell ref="B1169:B1185"/>
    <mergeCell ref="T1169:T1185"/>
    <mergeCell ref="V1169:V1185"/>
    <mergeCell ref="X1169:X1185"/>
    <mergeCell ref="A1186:A1191"/>
    <mergeCell ref="B1186:B1191"/>
    <mergeCell ref="T1186:T1191"/>
    <mergeCell ref="V1186:V1191"/>
    <mergeCell ref="X1186:X1191"/>
    <mergeCell ref="A1192:A1201"/>
    <mergeCell ref="B1192:B1201"/>
    <mergeCell ref="T1192:T1201"/>
    <mergeCell ref="V1192:V1201"/>
    <mergeCell ref="X1192:X1201"/>
    <mergeCell ref="A1203:A1205"/>
    <mergeCell ref="B1203:B1205"/>
    <mergeCell ref="T1203:T1205"/>
    <mergeCell ref="V1203:V1205"/>
    <mergeCell ref="X1203:X1205"/>
    <mergeCell ref="A1206:A1208"/>
    <mergeCell ref="B1206:B1208"/>
    <mergeCell ref="T1206:T1208"/>
    <mergeCell ref="V1206:V1208"/>
    <mergeCell ref="X1206:X1208"/>
    <mergeCell ref="A1209:A1212"/>
    <mergeCell ref="B1209:B1212"/>
    <mergeCell ref="T1209:T1212"/>
    <mergeCell ref="V1209:V1212"/>
    <mergeCell ref="X1209:X1212"/>
    <mergeCell ref="A1213:A1214"/>
    <mergeCell ref="B1213:B1214"/>
    <mergeCell ref="T1213:T1214"/>
    <mergeCell ref="V1213:V1214"/>
    <mergeCell ref="X1213:X1214"/>
    <mergeCell ref="A1215:A1224"/>
    <mergeCell ref="B1215:B1224"/>
    <mergeCell ref="T1215:T1224"/>
    <mergeCell ref="V1215:V1224"/>
    <mergeCell ref="X1215:X1224"/>
    <mergeCell ref="A1225:A1235"/>
    <mergeCell ref="B1225:B1235"/>
    <mergeCell ref="T1225:T1235"/>
    <mergeCell ref="V1225:V1235"/>
    <mergeCell ref="X1225:X1235"/>
    <mergeCell ref="A1236:A1238"/>
    <mergeCell ref="B1236:B1238"/>
    <mergeCell ref="T1236:T1238"/>
    <mergeCell ref="V1236:V1238"/>
    <mergeCell ref="X1236:X1238"/>
    <mergeCell ref="A1239:A1254"/>
    <mergeCell ref="B1239:B1254"/>
    <mergeCell ref="T1239:T1254"/>
    <mergeCell ref="V1239:V1254"/>
    <mergeCell ref="X1239:X1254"/>
    <mergeCell ref="A1255:A1257"/>
    <mergeCell ref="B1255:B1257"/>
    <mergeCell ref="T1255:T1257"/>
    <mergeCell ref="V1255:V1257"/>
    <mergeCell ref="X1255:X1257"/>
    <mergeCell ref="A1258:A1259"/>
    <mergeCell ref="B1258:B1259"/>
    <mergeCell ref="T1258:T1259"/>
    <mergeCell ref="V1258:V1259"/>
    <mergeCell ref="X1258:X1259"/>
    <mergeCell ref="A1260:A1284"/>
    <mergeCell ref="B1260:B1284"/>
    <mergeCell ref="T1260:T1284"/>
    <mergeCell ref="V1260:V1284"/>
    <mergeCell ref="X1260:X1284"/>
    <mergeCell ref="A1285:A1303"/>
    <mergeCell ref="B1285:B1303"/>
    <mergeCell ref="T1285:T1303"/>
    <mergeCell ref="V1285:V1303"/>
    <mergeCell ref="X1285:X1303"/>
    <mergeCell ref="A1304:A1309"/>
    <mergeCell ref="B1304:B1309"/>
    <mergeCell ref="T1304:T1309"/>
    <mergeCell ref="V1304:V1309"/>
    <mergeCell ref="X1304:X1309"/>
    <mergeCell ref="A1310:A1317"/>
    <mergeCell ref="B1310:B1317"/>
    <mergeCell ref="T1310:T1317"/>
    <mergeCell ref="V1310:V1317"/>
    <mergeCell ref="X1310:X1317"/>
    <mergeCell ref="A1318:A1325"/>
    <mergeCell ref="B1318:B1325"/>
    <mergeCell ref="T1318:T1325"/>
    <mergeCell ref="V1318:V1325"/>
    <mergeCell ref="X1318:X1325"/>
    <mergeCell ref="A1326:A1340"/>
    <mergeCell ref="B1326:B1340"/>
    <mergeCell ref="T1326:T1340"/>
    <mergeCell ref="V1326:V1340"/>
    <mergeCell ref="X1326:X1340"/>
    <mergeCell ref="A1341:A1345"/>
    <mergeCell ref="B1341:B1345"/>
    <mergeCell ref="T1341:T1345"/>
    <mergeCell ref="V1341:V1345"/>
    <mergeCell ref="X1341:X1345"/>
    <mergeCell ref="A1346:A1351"/>
    <mergeCell ref="B1346:B1351"/>
    <mergeCell ref="T1346:T1351"/>
    <mergeCell ref="V1346:V1351"/>
    <mergeCell ref="X1346:X1351"/>
    <mergeCell ref="A1352:A1353"/>
    <mergeCell ref="B1352:B1353"/>
    <mergeCell ref="T1352:T1353"/>
    <mergeCell ref="V1352:V1353"/>
    <mergeCell ref="X1352:X1353"/>
    <mergeCell ref="A1354:A1377"/>
    <mergeCell ref="B1354:B1377"/>
    <mergeCell ref="T1354:T1377"/>
    <mergeCell ref="V1354:V1377"/>
    <mergeCell ref="X1354:X1377"/>
    <mergeCell ref="A1378:A1383"/>
    <mergeCell ref="B1378:B1383"/>
    <mergeCell ref="T1378:T1383"/>
    <mergeCell ref="V1378:V1383"/>
    <mergeCell ref="X1378:X1383"/>
    <mergeCell ref="A1385:A1404"/>
    <mergeCell ref="B1385:B1404"/>
    <mergeCell ref="T1385:T1404"/>
    <mergeCell ref="V1385:V1404"/>
    <mergeCell ref="X1385:X1404"/>
    <mergeCell ref="A1405:A1407"/>
    <mergeCell ref="B1405:B1407"/>
    <mergeCell ref="T1405:T1407"/>
    <mergeCell ref="V1405:V1407"/>
    <mergeCell ref="X1405:X1407"/>
    <mergeCell ref="A1408:A1422"/>
    <mergeCell ref="B1408:B1422"/>
    <mergeCell ref="T1408:T1422"/>
    <mergeCell ref="V1408:V1422"/>
    <mergeCell ref="X1408:X1422"/>
    <mergeCell ref="A1423:A1425"/>
    <mergeCell ref="B1423:B1425"/>
    <mergeCell ref="T1423:T1425"/>
    <mergeCell ref="V1423:V1425"/>
    <mergeCell ref="X1423:X1425"/>
  </mergeCells>
  <pageMargins left="0.7" right="0.7" top="0.75" bottom="0.75" header="0.3" footer="0.3"/>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Y1485"/>
  <sheetViews>
    <sheetView topLeftCell="A3" zoomScale="70" zoomScaleNormal="70" workbookViewId="0">
      <pane ySplit="1" topLeftCell="A4" activePane="bottomLeft" state="frozen"/>
      <selection activeCell="C3" sqref="C3"/>
      <selection pane="bottomLeft" activeCell="M5" sqref="M5:N5"/>
    </sheetView>
  </sheetViews>
  <sheetFormatPr defaultColWidth="9.140625" defaultRowHeight="15" x14ac:dyDescent="0.25"/>
  <cols>
    <col min="1" max="1" width="9.28515625" style="114" bestFit="1" customWidth="1"/>
    <col min="2" max="2" width="17" style="114" customWidth="1"/>
    <col min="3" max="3" width="35.85546875" style="108" customWidth="1"/>
    <col min="4" max="8" width="11.28515625" style="106" customWidth="1"/>
    <col min="9" max="9" width="11.28515625" style="109" customWidth="1"/>
    <col min="10" max="14" width="11.28515625" style="106" customWidth="1"/>
    <col min="15" max="15" width="11.28515625" style="46" customWidth="1"/>
    <col min="16" max="16" width="11.28515625" style="47" customWidth="1"/>
    <col min="17" max="17" width="11.28515625" style="106" customWidth="1"/>
    <col min="18" max="18" width="11.28515625" style="44" customWidth="1"/>
    <col min="19" max="19" width="11.28515625" style="80" customWidth="1"/>
    <col min="20" max="20" width="11.28515625" style="50" customWidth="1"/>
    <col min="21" max="21" width="11.28515625" style="81" customWidth="1"/>
    <col min="22" max="22" width="11.28515625" style="90" customWidth="1"/>
    <col min="23" max="23" width="11.28515625" style="48" customWidth="1"/>
    <col min="24" max="25" width="11.28515625" style="150" customWidth="1"/>
    <col min="26" max="26" width="22.85546875" style="150" customWidth="1"/>
    <col min="27" max="27" width="9.140625" style="150" customWidth="1"/>
    <col min="28" max="16384" width="9.140625" style="150"/>
  </cols>
  <sheetData>
    <row r="1" spans="1:25" x14ac:dyDescent="0.25">
      <c r="A1" s="113" t="s">
        <v>1320</v>
      </c>
    </row>
    <row r="2" spans="1:25" ht="15.75" thickBot="1" x14ac:dyDescent="0.3"/>
    <row r="3" spans="1:25" ht="15" customHeight="1" x14ac:dyDescent="0.25">
      <c r="A3" s="943" t="s">
        <v>0</v>
      </c>
      <c r="B3" s="943" t="s">
        <v>1321</v>
      </c>
      <c r="C3" s="945" t="s">
        <v>1629</v>
      </c>
      <c r="D3" s="943" t="s">
        <v>1322</v>
      </c>
      <c r="E3" s="948" t="s">
        <v>1323</v>
      </c>
      <c r="F3" s="949"/>
      <c r="G3" s="950"/>
      <c r="H3" s="951"/>
      <c r="I3" s="952"/>
      <c r="J3" s="953" t="s">
        <v>1324</v>
      </c>
      <c r="K3" s="954"/>
      <c r="L3" s="955"/>
      <c r="M3" s="956"/>
      <c r="N3" s="956"/>
      <c r="O3" s="957"/>
      <c r="P3" s="935" t="s">
        <v>1325</v>
      </c>
      <c r="Q3" s="888" t="s">
        <v>1326</v>
      </c>
      <c r="R3" s="937" t="s">
        <v>1869</v>
      </c>
      <c r="S3" s="938" t="s">
        <v>1872</v>
      </c>
      <c r="T3" s="940" t="s">
        <v>1869</v>
      </c>
      <c r="U3" s="941" t="s">
        <v>1873</v>
      </c>
      <c r="V3" s="932" t="s">
        <v>1871</v>
      </c>
      <c r="W3" s="933" t="s">
        <v>1870</v>
      </c>
    </row>
    <row r="4" spans="1:25" ht="102.75" customHeight="1" x14ac:dyDescent="0.25">
      <c r="A4" s="944"/>
      <c r="B4" s="944"/>
      <c r="C4" s="946"/>
      <c r="D4" s="947"/>
      <c r="E4" s="270" t="s">
        <v>1327</v>
      </c>
      <c r="F4" s="270" t="s">
        <v>1328</v>
      </c>
      <c r="G4" s="87" t="s">
        <v>1329</v>
      </c>
      <c r="H4" s="88" t="s">
        <v>1330</v>
      </c>
      <c r="I4" s="91" t="s">
        <v>1331</v>
      </c>
      <c r="J4" s="277" t="s">
        <v>1327</v>
      </c>
      <c r="K4" s="110" t="s">
        <v>1328</v>
      </c>
      <c r="L4" s="87" t="s">
        <v>1329</v>
      </c>
      <c r="M4" s="278" t="s">
        <v>2204</v>
      </c>
      <c r="N4" s="279" t="s">
        <v>2205</v>
      </c>
      <c r="O4" s="5" t="s">
        <v>1331</v>
      </c>
      <c r="P4" s="936"/>
      <c r="Q4" s="903"/>
      <c r="R4" s="937"/>
      <c r="S4" s="939"/>
      <c r="T4" s="940"/>
      <c r="U4" s="942"/>
      <c r="V4" s="932"/>
      <c r="W4" s="934"/>
    </row>
    <row r="5" spans="1:25" x14ac:dyDescent="0.25">
      <c r="A5" s="871">
        <v>1</v>
      </c>
      <c r="B5" s="871" t="s">
        <v>1332</v>
      </c>
      <c r="C5" s="93" t="s">
        <v>275</v>
      </c>
      <c r="D5" s="270" t="s">
        <v>112</v>
      </c>
      <c r="E5" s="269"/>
      <c r="F5" s="267"/>
      <c r="G5" s="269">
        <v>550</v>
      </c>
      <c r="H5" s="89"/>
      <c r="I5" s="155">
        <f>E5+F5+G5+H5</f>
        <v>550</v>
      </c>
      <c r="J5" s="274"/>
      <c r="K5" s="267"/>
      <c r="L5" s="274"/>
      <c r="M5" s="280"/>
      <c r="N5" s="281"/>
      <c r="O5" s="153">
        <f>J5+K5+L5+M5+N5</f>
        <v>0</v>
      </c>
      <c r="P5" s="154">
        <f t="shared" ref="P5:P56" si="0">I5+O5</f>
        <v>550</v>
      </c>
      <c r="Q5" s="85">
        <f>Y5*1.2</f>
        <v>7.032</v>
      </c>
      <c r="R5" s="45">
        <f t="shared" ref="R5:R68" si="1">Q5*I5</f>
        <v>3867.6</v>
      </c>
      <c r="S5" s="909">
        <f>SUM(R5:R43)</f>
        <v>30401.051999999992</v>
      </c>
      <c r="T5" s="49">
        <f>Q5*O5</f>
        <v>0</v>
      </c>
      <c r="U5" s="912">
        <f>SUM(T5:T43)</f>
        <v>22652.666399999998</v>
      </c>
      <c r="V5" s="151">
        <f>R5+T5</f>
        <v>3867.6</v>
      </c>
      <c r="W5" s="908">
        <f>SUM(V5:V43)</f>
        <v>53053.718399999991</v>
      </c>
      <c r="Y5" s="85">
        <v>5.86</v>
      </c>
    </row>
    <row r="6" spans="1:25" x14ac:dyDescent="0.25">
      <c r="A6" s="871"/>
      <c r="B6" s="871"/>
      <c r="C6" s="93" t="s">
        <v>274</v>
      </c>
      <c r="D6" s="270" t="s">
        <v>112</v>
      </c>
      <c r="E6" s="269"/>
      <c r="F6" s="267"/>
      <c r="G6" s="269">
        <v>90</v>
      </c>
      <c r="H6" s="89"/>
      <c r="I6" s="155">
        <f t="shared" ref="I6:I95" si="2">E6+F6+G6+H6</f>
        <v>90</v>
      </c>
      <c r="J6" s="274"/>
      <c r="K6" s="267"/>
      <c r="L6" s="274">
        <v>50</v>
      </c>
      <c r="M6" s="280"/>
      <c r="N6" s="281"/>
      <c r="O6" s="153">
        <f t="shared" ref="O6:O51" si="3">J6+K6+L6+M6+N6</f>
        <v>50</v>
      </c>
      <c r="P6" s="154">
        <f t="shared" si="0"/>
        <v>140</v>
      </c>
      <c r="Q6" s="85">
        <f t="shared" ref="Q6:Q43" si="4">Y6*1.2</f>
        <v>11.616</v>
      </c>
      <c r="R6" s="45">
        <f t="shared" si="1"/>
        <v>1045.44</v>
      </c>
      <c r="S6" s="910"/>
      <c r="T6" s="49">
        <f t="shared" ref="T6:T71" si="5">Q6*O6</f>
        <v>580.79999999999995</v>
      </c>
      <c r="U6" s="913"/>
      <c r="V6" s="151">
        <f t="shared" ref="V6:V71" si="6">R6+T6</f>
        <v>1626.24</v>
      </c>
      <c r="W6" s="908"/>
      <c r="Y6" s="85">
        <v>9.68</v>
      </c>
    </row>
    <row r="7" spans="1:25" x14ac:dyDescent="0.25">
      <c r="A7" s="871"/>
      <c r="B7" s="871"/>
      <c r="C7" s="93" t="s">
        <v>271</v>
      </c>
      <c r="D7" s="270" t="s">
        <v>112</v>
      </c>
      <c r="E7" s="269"/>
      <c r="F7" s="267"/>
      <c r="G7" s="269">
        <v>210</v>
      </c>
      <c r="H7" s="282"/>
      <c r="I7" s="155">
        <f t="shared" si="2"/>
        <v>210</v>
      </c>
      <c r="J7" s="274"/>
      <c r="K7" s="267"/>
      <c r="L7" s="274"/>
      <c r="M7" s="283"/>
      <c r="N7" s="284"/>
      <c r="O7" s="153">
        <f t="shared" si="3"/>
        <v>0</v>
      </c>
      <c r="P7" s="154">
        <f t="shared" si="0"/>
        <v>210</v>
      </c>
      <c r="Q7" s="85">
        <f t="shared" si="4"/>
        <v>2.2559999999999998</v>
      </c>
      <c r="R7" s="45">
        <f t="shared" si="1"/>
        <v>473.75999999999993</v>
      </c>
      <c r="S7" s="910"/>
      <c r="T7" s="49">
        <f t="shared" si="5"/>
        <v>0</v>
      </c>
      <c r="U7" s="913"/>
      <c r="V7" s="151">
        <f t="shared" si="6"/>
        <v>473.75999999999993</v>
      </c>
      <c r="W7" s="908"/>
      <c r="Y7" s="85">
        <v>1.88</v>
      </c>
    </row>
    <row r="8" spans="1:25" x14ac:dyDescent="0.25">
      <c r="A8" s="871"/>
      <c r="B8" s="871"/>
      <c r="C8" s="93" t="s">
        <v>272</v>
      </c>
      <c r="D8" s="270" t="s">
        <v>112</v>
      </c>
      <c r="E8" s="269">
        <v>2500</v>
      </c>
      <c r="F8" s="267"/>
      <c r="G8" s="269">
        <v>6700</v>
      </c>
      <c r="H8" s="269"/>
      <c r="I8" s="155">
        <f t="shared" si="2"/>
        <v>9200</v>
      </c>
      <c r="J8" s="274">
        <v>3000</v>
      </c>
      <c r="K8" s="267"/>
      <c r="L8" s="274">
        <v>2000</v>
      </c>
      <c r="M8" s="283"/>
      <c r="N8" s="284"/>
      <c r="O8" s="153">
        <f t="shared" si="3"/>
        <v>5000</v>
      </c>
      <c r="P8" s="154">
        <f t="shared" si="0"/>
        <v>14200</v>
      </c>
      <c r="Q8" s="85">
        <f t="shared" si="4"/>
        <v>0.216</v>
      </c>
      <c r="R8" s="45">
        <f t="shared" si="1"/>
        <v>1987.2</v>
      </c>
      <c r="S8" s="910"/>
      <c r="T8" s="49">
        <f t="shared" si="5"/>
        <v>1080</v>
      </c>
      <c r="U8" s="913"/>
      <c r="V8" s="151">
        <f t="shared" si="6"/>
        <v>3067.2</v>
      </c>
      <c r="W8" s="908"/>
      <c r="Y8" s="85">
        <v>0.18</v>
      </c>
    </row>
    <row r="9" spans="1:25" x14ac:dyDescent="0.25">
      <c r="A9" s="871"/>
      <c r="B9" s="871"/>
      <c r="C9" s="93" t="s">
        <v>273</v>
      </c>
      <c r="D9" s="270" t="s">
        <v>112</v>
      </c>
      <c r="E9" s="269"/>
      <c r="F9" s="267"/>
      <c r="G9" s="269">
        <v>300</v>
      </c>
      <c r="H9" s="269"/>
      <c r="I9" s="155">
        <f t="shared" si="2"/>
        <v>300</v>
      </c>
      <c r="J9" s="274"/>
      <c r="K9" s="267"/>
      <c r="L9" s="274">
        <v>100</v>
      </c>
      <c r="M9" s="283"/>
      <c r="N9" s="284"/>
      <c r="O9" s="153">
        <f t="shared" si="3"/>
        <v>100</v>
      </c>
      <c r="P9" s="154">
        <f t="shared" si="0"/>
        <v>400</v>
      </c>
      <c r="Q9" s="85">
        <f t="shared" si="4"/>
        <v>0.624</v>
      </c>
      <c r="R9" s="45">
        <f t="shared" si="1"/>
        <v>187.2</v>
      </c>
      <c r="S9" s="910"/>
      <c r="T9" s="49">
        <f t="shared" si="5"/>
        <v>62.4</v>
      </c>
      <c r="U9" s="913"/>
      <c r="V9" s="151">
        <f t="shared" si="6"/>
        <v>249.6</v>
      </c>
      <c r="W9" s="908"/>
      <c r="Y9" s="85">
        <v>0.52</v>
      </c>
    </row>
    <row r="10" spans="1:25" x14ac:dyDescent="0.25">
      <c r="A10" s="871"/>
      <c r="B10" s="871"/>
      <c r="C10" s="93" t="s">
        <v>269</v>
      </c>
      <c r="D10" s="270" t="s">
        <v>112</v>
      </c>
      <c r="E10" s="269"/>
      <c r="F10" s="267"/>
      <c r="G10" s="269">
        <v>320</v>
      </c>
      <c r="H10" s="269"/>
      <c r="I10" s="155">
        <f t="shared" si="2"/>
        <v>320</v>
      </c>
      <c r="J10" s="274"/>
      <c r="K10" s="267"/>
      <c r="L10" s="274"/>
      <c r="M10" s="283"/>
      <c r="N10" s="284"/>
      <c r="O10" s="153">
        <f t="shared" si="3"/>
        <v>0</v>
      </c>
      <c r="P10" s="154">
        <f t="shared" si="0"/>
        <v>320</v>
      </c>
      <c r="Q10" s="85">
        <f t="shared" si="4"/>
        <v>9.48</v>
      </c>
      <c r="R10" s="45">
        <f t="shared" si="1"/>
        <v>3033.6000000000004</v>
      </c>
      <c r="S10" s="910"/>
      <c r="T10" s="49">
        <f t="shared" si="5"/>
        <v>0</v>
      </c>
      <c r="U10" s="913"/>
      <c r="V10" s="151">
        <f t="shared" si="6"/>
        <v>3033.6000000000004</v>
      </c>
      <c r="W10" s="908"/>
      <c r="Y10" s="85">
        <v>7.9</v>
      </c>
    </row>
    <row r="11" spans="1:25" x14ac:dyDescent="0.25">
      <c r="A11" s="871"/>
      <c r="B11" s="871"/>
      <c r="C11" s="93" t="s">
        <v>270</v>
      </c>
      <c r="D11" s="270" t="s">
        <v>112</v>
      </c>
      <c r="E11" s="269"/>
      <c r="F11" s="267"/>
      <c r="G11" s="269">
        <v>160</v>
      </c>
      <c r="H11" s="269"/>
      <c r="I11" s="155">
        <f t="shared" si="2"/>
        <v>160</v>
      </c>
      <c r="J11" s="274"/>
      <c r="K11" s="267"/>
      <c r="L11" s="274">
        <v>100</v>
      </c>
      <c r="M11" s="283"/>
      <c r="N11" s="284"/>
      <c r="O11" s="153">
        <f t="shared" si="3"/>
        <v>100</v>
      </c>
      <c r="P11" s="154">
        <f t="shared" si="0"/>
        <v>260</v>
      </c>
      <c r="Q11" s="85">
        <f t="shared" si="4"/>
        <v>1.716</v>
      </c>
      <c r="R11" s="45">
        <f t="shared" si="1"/>
        <v>274.56</v>
      </c>
      <c r="S11" s="910"/>
      <c r="T11" s="49">
        <f t="shared" si="5"/>
        <v>171.6</v>
      </c>
      <c r="U11" s="913"/>
      <c r="V11" s="151">
        <f t="shared" si="6"/>
        <v>446.15999999999997</v>
      </c>
      <c r="W11" s="908"/>
      <c r="Y11" s="85">
        <v>1.43</v>
      </c>
    </row>
    <row r="12" spans="1:25" x14ac:dyDescent="0.25">
      <c r="A12" s="871"/>
      <c r="B12" s="871"/>
      <c r="C12" s="93" t="s">
        <v>268</v>
      </c>
      <c r="D12" s="270" t="s">
        <v>112</v>
      </c>
      <c r="E12" s="269">
        <v>400</v>
      </c>
      <c r="F12" s="267"/>
      <c r="G12" s="269">
        <v>1100</v>
      </c>
      <c r="H12" s="269"/>
      <c r="I12" s="155">
        <f t="shared" si="2"/>
        <v>1500</v>
      </c>
      <c r="J12" s="274">
        <v>600</v>
      </c>
      <c r="K12" s="267"/>
      <c r="L12" s="274">
        <v>500</v>
      </c>
      <c r="M12" s="283"/>
      <c r="N12" s="284"/>
      <c r="O12" s="153">
        <f t="shared" si="3"/>
        <v>1100</v>
      </c>
      <c r="P12" s="154">
        <f t="shared" si="0"/>
        <v>2600</v>
      </c>
      <c r="Q12" s="85">
        <f t="shared" si="4"/>
        <v>0.20400000000000001</v>
      </c>
      <c r="R12" s="45">
        <f t="shared" si="1"/>
        <v>306</v>
      </c>
      <c r="S12" s="910"/>
      <c r="T12" s="49">
        <f t="shared" si="5"/>
        <v>224.4</v>
      </c>
      <c r="U12" s="913"/>
      <c r="V12" s="151">
        <f t="shared" si="6"/>
        <v>530.4</v>
      </c>
      <c r="W12" s="908"/>
      <c r="Y12" s="85">
        <v>0.17</v>
      </c>
    </row>
    <row r="13" spans="1:25" x14ac:dyDescent="0.25">
      <c r="A13" s="871"/>
      <c r="B13" s="871"/>
      <c r="C13" s="93" t="s">
        <v>266</v>
      </c>
      <c r="D13" s="270" t="s">
        <v>112</v>
      </c>
      <c r="E13" s="269">
        <v>4200</v>
      </c>
      <c r="F13" s="267"/>
      <c r="G13" s="269">
        <v>11500</v>
      </c>
      <c r="H13" s="269"/>
      <c r="I13" s="155">
        <f t="shared" si="2"/>
        <v>15700</v>
      </c>
      <c r="J13" s="274">
        <v>4900</v>
      </c>
      <c r="K13" s="267"/>
      <c r="L13" s="274">
        <v>3000</v>
      </c>
      <c r="M13" s="283"/>
      <c r="N13" s="284"/>
      <c r="O13" s="153">
        <f t="shared" si="3"/>
        <v>7900</v>
      </c>
      <c r="P13" s="154">
        <f t="shared" si="0"/>
        <v>23600</v>
      </c>
      <c r="Q13" s="85">
        <f t="shared" si="4"/>
        <v>0.25439999999999996</v>
      </c>
      <c r="R13" s="45">
        <f t="shared" si="1"/>
        <v>3994.0799999999995</v>
      </c>
      <c r="S13" s="910"/>
      <c r="T13" s="49">
        <f t="shared" si="5"/>
        <v>2009.7599999999998</v>
      </c>
      <c r="U13" s="913"/>
      <c r="V13" s="151">
        <f t="shared" si="6"/>
        <v>6003.8399999999992</v>
      </c>
      <c r="W13" s="908"/>
      <c r="Y13" s="85">
        <v>0.21199999999999999</v>
      </c>
    </row>
    <row r="14" spans="1:25" x14ac:dyDescent="0.25">
      <c r="A14" s="871"/>
      <c r="B14" s="871"/>
      <c r="C14" s="93" t="s">
        <v>267</v>
      </c>
      <c r="D14" s="270" t="s">
        <v>112</v>
      </c>
      <c r="E14" s="269"/>
      <c r="F14" s="267"/>
      <c r="G14" s="269">
        <v>100</v>
      </c>
      <c r="H14" s="269"/>
      <c r="I14" s="155">
        <f t="shared" si="2"/>
        <v>100</v>
      </c>
      <c r="J14" s="274"/>
      <c r="K14" s="267"/>
      <c r="L14" s="274">
        <v>100</v>
      </c>
      <c r="M14" s="283"/>
      <c r="N14" s="284"/>
      <c r="O14" s="153">
        <f t="shared" si="3"/>
        <v>100</v>
      </c>
      <c r="P14" s="154">
        <f t="shared" si="0"/>
        <v>200</v>
      </c>
      <c r="Q14" s="85">
        <f t="shared" si="4"/>
        <v>0.44400000000000001</v>
      </c>
      <c r="R14" s="45">
        <f t="shared" si="1"/>
        <v>44.4</v>
      </c>
      <c r="S14" s="910"/>
      <c r="T14" s="49">
        <f t="shared" si="5"/>
        <v>44.4</v>
      </c>
      <c r="U14" s="913"/>
      <c r="V14" s="151">
        <f t="shared" si="6"/>
        <v>88.8</v>
      </c>
      <c r="W14" s="908"/>
      <c r="Y14" s="85">
        <v>0.37</v>
      </c>
    </row>
    <row r="15" spans="1:25" x14ac:dyDescent="0.25">
      <c r="A15" s="871"/>
      <c r="B15" s="871"/>
      <c r="C15" s="93" t="s">
        <v>640</v>
      </c>
      <c r="D15" s="270" t="s">
        <v>112</v>
      </c>
      <c r="E15" s="269"/>
      <c r="F15" s="267"/>
      <c r="G15" s="269"/>
      <c r="H15" s="282"/>
      <c r="I15" s="155">
        <f t="shared" si="2"/>
        <v>0</v>
      </c>
      <c r="J15" s="274"/>
      <c r="K15" s="267"/>
      <c r="L15" s="274"/>
      <c r="M15" s="283"/>
      <c r="N15" s="284"/>
      <c r="O15" s="153">
        <f t="shared" si="3"/>
        <v>0</v>
      </c>
      <c r="P15" s="154">
        <f t="shared" si="0"/>
        <v>0</v>
      </c>
      <c r="Q15" s="85">
        <f t="shared" si="4"/>
        <v>0.36</v>
      </c>
      <c r="R15" s="45">
        <f t="shared" si="1"/>
        <v>0</v>
      </c>
      <c r="S15" s="910"/>
      <c r="T15" s="49">
        <f t="shared" si="5"/>
        <v>0</v>
      </c>
      <c r="U15" s="913"/>
      <c r="V15" s="151">
        <f t="shared" si="6"/>
        <v>0</v>
      </c>
      <c r="W15" s="908"/>
      <c r="Y15" s="85">
        <v>0.3</v>
      </c>
    </row>
    <row r="16" spans="1:25" x14ac:dyDescent="0.25">
      <c r="A16" s="871"/>
      <c r="B16" s="871"/>
      <c r="C16" s="93" t="s">
        <v>641</v>
      </c>
      <c r="D16" s="270" t="s">
        <v>112</v>
      </c>
      <c r="E16" s="269"/>
      <c r="F16" s="267"/>
      <c r="G16" s="269"/>
      <c r="H16" s="282"/>
      <c r="I16" s="155">
        <f t="shared" si="2"/>
        <v>0</v>
      </c>
      <c r="J16" s="274"/>
      <c r="K16" s="267"/>
      <c r="L16" s="274"/>
      <c r="M16" s="283"/>
      <c r="N16" s="284"/>
      <c r="O16" s="153">
        <f t="shared" si="3"/>
        <v>0</v>
      </c>
      <c r="P16" s="154">
        <f t="shared" si="0"/>
        <v>0</v>
      </c>
      <c r="Q16" s="85">
        <f t="shared" si="4"/>
        <v>0.36</v>
      </c>
      <c r="R16" s="45">
        <f t="shared" si="1"/>
        <v>0</v>
      </c>
      <c r="S16" s="910"/>
      <c r="T16" s="49">
        <f t="shared" si="5"/>
        <v>0</v>
      </c>
      <c r="U16" s="913"/>
      <c r="V16" s="151">
        <f t="shared" si="6"/>
        <v>0</v>
      </c>
      <c r="W16" s="908"/>
      <c r="Y16" s="85">
        <v>0.3</v>
      </c>
    </row>
    <row r="17" spans="1:25" x14ac:dyDescent="0.25">
      <c r="A17" s="871"/>
      <c r="B17" s="871"/>
      <c r="C17" s="93" t="s">
        <v>642</v>
      </c>
      <c r="D17" s="270" t="s">
        <v>112</v>
      </c>
      <c r="E17" s="269"/>
      <c r="F17" s="267"/>
      <c r="G17" s="269"/>
      <c r="H17" s="269">
        <v>100</v>
      </c>
      <c r="I17" s="155">
        <f t="shared" si="2"/>
        <v>100</v>
      </c>
      <c r="J17" s="274"/>
      <c r="K17" s="267"/>
      <c r="L17" s="274"/>
      <c r="M17" s="283">
        <v>100</v>
      </c>
      <c r="N17" s="284"/>
      <c r="O17" s="153">
        <f t="shared" si="3"/>
        <v>100</v>
      </c>
      <c r="P17" s="154">
        <f t="shared" si="0"/>
        <v>200</v>
      </c>
      <c r="Q17" s="85">
        <f t="shared" si="4"/>
        <v>0.6</v>
      </c>
      <c r="R17" s="45">
        <f t="shared" si="1"/>
        <v>60</v>
      </c>
      <c r="S17" s="910"/>
      <c r="T17" s="49">
        <f t="shared" si="5"/>
        <v>60</v>
      </c>
      <c r="U17" s="913"/>
      <c r="V17" s="151">
        <f t="shared" si="6"/>
        <v>120</v>
      </c>
      <c r="W17" s="908"/>
      <c r="Y17" s="85">
        <v>0.5</v>
      </c>
    </row>
    <row r="18" spans="1:25" x14ac:dyDescent="0.25">
      <c r="A18" s="871"/>
      <c r="B18" s="871"/>
      <c r="C18" s="93" t="s">
        <v>643</v>
      </c>
      <c r="D18" s="270" t="s">
        <v>112</v>
      </c>
      <c r="E18" s="269"/>
      <c r="F18" s="267"/>
      <c r="G18" s="269"/>
      <c r="H18" s="282"/>
      <c r="I18" s="155">
        <f t="shared" si="2"/>
        <v>0</v>
      </c>
      <c r="J18" s="274"/>
      <c r="K18" s="267"/>
      <c r="L18" s="274"/>
      <c r="M18" s="283">
        <v>100</v>
      </c>
      <c r="N18" s="284"/>
      <c r="O18" s="153">
        <f t="shared" si="3"/>
        <v>100</v>
      </c>
      <c r="P18" s="154">
        <f t="shared" si="0"/>
        <v>100</v>
      </c>
      <c r="Q18" s="85">
        <f t="shared" si="4"/>
        <v>0.6</v>
      </c>
      <c r="R18" s="45">
        <f t="shared" si="1"/>
        <v>0</v>
      </c>
      <c r="S18" s="910"/>
      <c r="T18" s="49">
        <f t="shared" si="5"/>
        <v>60</v>
      </c>
      <c r="U18" s="913"/>
      <c r="V18" s="151">
        <f t="shared" si="6"/>
        <v>60</v>
      </c>
      <c r="W18" s="908"/>
      <c r="Y18" s="85">
        <v>0.5</v>
      </c>
    </row>
    <row r="19" spans="1:25" x14ac:dyDescent="0.25">
      <c r="A19" s="871"/>
      <c r="B19" s="871"/>
      <c r="C19" s="93" t="s">
        <v>644</v>
      </c>
      <c r="D19" s="270" t="s">
        <v>112</v>
      </c>
      <c r="E19" s="269"/>
      <c r="F19" s="267"/>
      <c r="G19" s="269"/>
      <c r="H19" s="269">
        <v>100</v>
      </c>
      <c r="I19" s="155">
        <f t="shared" si="2"/>
        <v>100</v>
      </c>
      <c r="J19" s="274"/>
      <c r="K19" s="267"/>
      <c r="L19" s="274"/>
      <c r="M19" s="283">
        <v>100</v>
      </c>
      <c r="N19" s="284"/>
      <c r="O19" s="153">
        <f t="shared" si="3"/>
        <v>100</v>
      </c>
      <c r="P19" s="154">
        <f t="shared" si="0"/>
        <v>200</v>
      </c>
      <c r="Q19" s="85">
        <f t="shared" si="4"/>
        <v>0.6</v>
      </c>
      <c r="R19" s="45">
        <f t="shared" si="1"/>
        <v>60</v>
      </c>
      <c r="S19" s="910"/>
      <c r="T19" s="49">
        <f t="shared" si="5"/>
        <v>60</v>
      </c>
      <c r="U19" s="913"/>
      <c r="V19" s="151">
        <f t="shared" si="6"/>
        <v>120</v>
      </c>
      <c r="W19" s="908"/>
      <c r="Y19" s="85">
        <v>0.5</v>
      </c>
    </row>
    <row r="20" spans="1:25" x14ac:dyDescent="0.25">
      <c r="A20" s="871"/>
      <c r="B20" s="871"/>
      <c r="C20" s="93" t="s">
        <v>645</v>
      </c>
      <c r="D20" s="270" t="s">
        <v>112</v>
      </c>
      <c r="E20" s="269"/>
      <c r="F20" s="267"/>
      <c r="G20" s="269"/>
      <c r="H20" s="282"/>
      <c r="I20" s="155">
        <f t="shared" si="2"/>
        <v>0</v>
      </c>
      <c r="J20" s="274"/>
      <c r="K20" s="267"/>
      <c r="L20" s="274"/>
      <c r="M20" s="283"/>
      <c r="N20" s="284"/>
      <c r="O20" s="153">
        <f t="shared" si="3"/>
        <v>0</v>
      </c>
      <c r="P20" s="154">
        <f t="shared" si="0"/>
        <v>0</v>
      </c>
      <c r="Q20" s="85">
        <f t="shared" si="4"/>
        <v>0.6</v>
      </c>
      <c r="R20" s="45">
        <f t="shared" si="1"/>
        <v>0</v>
      </c>
      <c r="S20" s="910"/>
      <c r="T20" s="49">
        <f t="shared" si="5"/>
        <v>0</v>
      </c>
      <c r="U20" s="913"/>
      <c r="V20" s="151">
        <f t="shared" si="6"/>
        <v>0</v>
      </c>
      <c r="W20" s="908"/>
      <c r="Y20" s="85">
        <v>0.5</v>
      </c>
    </row>
    <row r="21" spans="1:25" x14ac:dyDescent="0.25">
      <c r="A21" s="871"/>
      <c r="B21" s="871"/>
      <c r="C21" s="93" t="s">
        <v>646</v>
      </c>
      <c r="D21" s="270" t="s">
        <v>112</v>
      </c>
      <c r="E21" s="270"/>
      <c r="F21" s="267"/>
      <c r="G21" s="270"/>
      <c r="H21" s="285"/>
      <c r="I21" s="155">
        <f t="shared" si="2"/>
        <v>0</v>
      </c>
      <c r="J21" s="274"/>
      <c r="K21" s="267"/>
      <c r="L21" s="274"/>
      <c r="M21" s="286"/>
      <c r="N21" s="287"/>
      <c r="O21" s="153">
        <f t="shared" si="3"/>
        <v>0</v>
      </c>
      <c r="P21" s="154">
        <f t="shared" si="0"/>
        <v>0</v>
      </c>
      <c r="Q21" s="85">
        <f t="shared" si="4"/>
        <v>0.6</v>
      </c>
      <c r="R21" s="45">
        <f t="shared" si="1"/>
        <v>0</v>
      </c>
      <c r="S21" s="910"/>
      <c r="T21" s="49">
        <f t="shared" si="5"/>
        <v>0</v>
      </c>
      <c r="U21" s="913"/>
      <c r="V21" s="151">
        <f t="shared" si="6"/>
        <v>0</v>
      </c>
      <c r="W21" s="908"/>
      <c r="Y21" s="85">
        <v>0.5</v>
      </c>
    </row>
    <row r="22" spans="1:25" x14ac:dyDescent="0.25">
      <c r="A22" s="871"/>
      <c r="B22" s="871"/>
      <c r="C22" s="93" t="s">
        <v>648</v>
      </c>
      <c r="D22" s="270" t="s">
        <v>112</v>
      </c>
      <c r="E22" s="270"/>
      <c r="F22" s="267"/>
      <c r="G22" s="270"/>
      <c r="H22" s="285"/>
      <c r="I22" s="155">
        <f t="shared" si="2"/>
        <v>0</v>
      </c>
      <c r="J22" s="274"/>
      <c r="K22" s="267"/>
      <c r="L22" s="274"/>
      <c r="M22" s="286">
        <v>100</v>
      </c>
      <c r="N22" s="287"/>
      <c r="O22" s="153">
        <f t="shared" si="3"/>
        <v>100</v>
      </c>
      <c r="P22" s="154">
        <f t="shared" si="0"/>
        <v>100</v>
      </c>
      <c r="Q22" s="85">
        <f>Y22*1.2</f>
        <v>0.216</v>
      </c>
      <c r="R22" s="45">
        <f t="shared" si="1"/>
        <v>0</v>
      </c>
      <c r="S22" s="910"/>
      <c r="T22" s="49">
        <f t="shared" si="5"/>
        <v>21.6</v>
      </c>
      <c r="U22" s="913"/>
      <c r="V22" s="151">
        <f t="shared" si="6"/>
        <v>21.6</v>
      </c>
      <c r="W22" s="908"/>
      <c r="Y22" s="85">
        <v>0.18</v>
      </c>
    </row>
    <row r="23" spans="1:25" x14ac:dyDescent="0.25">
      <c r="A23" s="871"/>
      <c r="B23" s="871"/>
      <c r="C23" s="93" t="s">
        <v>649</v>
      </c>
      <c r="D23" s="270" t="s">
        <v>112</v>
      </c>
      <c r="E23" s="270"/>
      <c r="F23" s="267"/>
      <c r="G23" s="270"/>
      <c r="H23" s="270">
        <v>100</v>
      </c>
      <c r="I23" s="155">
        <f t="shared" si="2"/>
        <v>100</v>
      </c>
      <c r="J23" s="274"/>
      <c r="K23" s="267"/>
      <c r="L23" s="274"/>
      <c r="M23" s="286">
        <v>100</v>
      </c>
      <c r="N23" s="287"/>
      <c r="O23" s="153">
        <f t="shared" si="3"/>
        <v>100</v>
      </c>
      <c r="P23" s="154">
        <f t="shared" si="0"/>
        <v>200</v>
      </c>
      <c r="Q23" s="85">
        <f t="shared" si="4"/>
        <v>0.6</v>
      </c>
      <c r="R23" s="45">
        <f t="shared" si="1"/>
        <v>60</v>
      </c>
      <c r="S23" s="910"/>
      <c r="T23" s="49">
        <f t="shared" si="5"/>
        <v>60</v>
      </c>
      <c r="U23" s="913"/>
      <c r="V23" s="151">
        <f t="shared" si="6"/>
        <v>120</v>
      </c>
      <c r="W23" s="908"/>
      <c r="Y23" s="85">
        <v>0.5</v>
      </c>
    </row>
    <row r="24" spans="1:25" x14ac:dyDescent="0.25">
      <c r="A24" s="871"/>
      <c r="B24" s="871"/>
      <c r="C24" s="93" t="s">
        <v>650</v>
      </c>
      <c r="D24" s="270" t="s">
        <v>112</v>
      </c>
      <c r="E24" s="270"/>
      <c r="F24" s="267"/>
      <c r="G24" s="270">
        <v>100</v>
      </c>
      <c r="H24" s="270">
        <v>100</v>
      </c>
      <c r="I24" s="155">
        <f t="shared" si="2"/>
        <v>200</v>
      </c>
      <c r="J24" s="274"/>
      <c r="K24" s="267"/>
      <c r="L24" s="274">
        <v>100</v>
      </c>
      <c r="M24" s="286">
        <v>100</v>
      </c>
      <c r="N24" s="287"/>
      <c r="O24" s="153">
        <f t="shared" si="3"/>
        <v>200</v>
      </c>
      <c r="P24" s="154">
        <f t="shared" si="0"/>
        <v>400</v>
      </c>
      <c r="Q24" s="85">
        <f t="shared" si="4"/>
        <v>0.36</v>
      </c>
      <c r="R24" s="45">
        <f t="shared" si="1"/>
        <v>72</v>
      </c>
      <c r="S24" s="910"/>
      <c r="T24" s="49">
        <f t="shared" si="5"/>
        <v>72</v>
      </c>
      <c r="U24" s="913"/>
      <c r="V24" s="151">
        <f t="shared" si="6"/>
        <v>144</v>
      </c>
      <c r="W24" s="908"/>
      <c r="Y24" s="85">
        <v>0.3</v>
      </c>
    </row>
    <row r="25" spans="1:25" x14ac:dyDescent="0.25">
      <c r="A25" s="871"/>
      <c r="B25" s="871"/>
      <c r="C25" s="93" t="s">
        <v>651</v>
      </c>
      <c r="D25" s="270" t="s">
        <v>112</v>
      </c>
      <c r="E25" s="270"/>
      <c r="F25" s="267"/>
      <c r="G25" s="270"/>
      <c r="H25" s="270">
        <v>100</v>
      </c>
      <c r="I25" s="155">
        <f t="shared" si="2"/>
        <v>100</v>
      </c>
      <c r="J25" s="274"/>
      <c r="K25" s="267"/>
      <c r="L25" s="274"/>
      <c r="M25" s="286">
        <v>100</v>
      </c>
      <c r="N25" s="287"/>
      <c r="O25" s="153">
        <f t="shared" si="3"/>
        <v>100</v>
      </c>
      <c r="P25" s="154">
        <f t="shared" si="0"/>
        <v>200</v>
      </c>
      <c r="Q25" s="85">
        <f t="shared" si="4"/>
        <v>0.6</v>
      </c>
      <c r="R25" s="45">
        <f t="shared" si="1"/>
        <v>60</v>
      </c>
      <c r="S25" s="910"/>
      <c r="T25" s="49">
        <f t="shared" si="5"/>
        <v>60</v>
      </c>
      <c r="U25" s="913"/>
      <c r="V25" s="151">
        <f t="shared" si="6"/>
        <v>120</v>
      </c>
      <c r="W25" s="908"/>
      <c r="Y25" s="85">
        <v>0.5</v>
      </c>
    </row>
    <row r="26" spans="1:25" x14ac:dyDescent="0.25">
      <c r="A26" s="871"/>
      <c r="B26" s="871"/>
      <c r="C26" s="93" t="s">
        <v>876</v>
      </c>
      <c r="D26" s="270" t="s">
        <v>112</v>
      </c>
      <c r="E26" s="269"/>
      <c r="F26" s="267"/>
      <c r="G26" s="269">
        <v>90</v>
      </c>
      <c r="H26" s="269"/>
      <c r="I26" s="155">
        <f t="shared" si="2"/>
        <v>90</v>
      </c>
      <c r="J26" s="274"/>
      <c r="K26" s="267"/>
      <c r="L26" s="274">
        <v>60</v>
      </c>
      <c r="M26" s="283"/>
      <c r="N26" s="284"/>
      <c r="O26" s="153">
        <f t="shared" si="3"/>
        <v>60</v>
      </c>
      <c r="P26" s="154">
        <f t="shared" si="0"/>
        <v>150</v>
      </c>
      <c r="Q26" s="85">
        <f t="shared" si="4"/>
        <v>2.7254399999999999</v>
      </c>
      <c r="R26" s="45">
        <f t="shared" si="1"/>
        <v>245.28959999999998</v>
      </c>
      <c r="S26" s="910"/>
      <c r="T26" s="49">
        <f t="shared" si="5"/>
        <v>163.5264</v>
      </c>
      <c r="U26" s="913"/>
      <c r="V26" s="151">
        <f t="shared" si="6"/>
        <v>408.81599999999997</v>
      </c>
      <c r="W26" s="908"/>
      <c r="Y26" s="85">
        <v>2.2711999999999999</v>
      </c>
    </row>
    <row r="27" spans="1:25" x14ac:dyDescent="0.25">
      <c r="A27" s="871"/>
      <c r="B27" s="871"/>
      <c r="C27" s="93" t="s">
        <v>264</v>
      </c>
      <c r="D27" s="270" t="s">
        <v>112</v>
      </c>
      <c r="E27" s="269"/>
      <c r="F27" s="267"/>
      <c r="G27" s="269">
        <v>1300</v>
      </c>
      <c r="H27" s="269"/>
      <c r="I27" s="155">
        <f t="shared" si="2"/>
        <v>1300</v>
      </c>
      <c r="J27" s="274"/>
      <c r="K27" s="267"/>
      <c r="L27" s="274">
        <v>500</v>
      </c>
      <c r="M27" s="283"/>
      <c r="N27" s="284"/>
      <c r="O27" s="153">
        <f t="shared" si="3"/>
        <v>500</v>
      </c>
      <c r="P27" s="154">
        <f t="shared" si="0"/>
        <v>1800</v>
      </c>
      <c r="Q27" s="85">
        <f t="shared" si="4"/>
        <v>0.61463999999999996</v>
      </c>
      <c r="R27" s="45">
        <f t="shared" si="1"/>
        <v>799.03199999999993</v>
      </c>
      <c r="S27" s="910"/>
      <c r="T27" s="49">
        <f t="shared" si="5"/>
        <v>307.32</v>
      </c>
      <c r="U27" s="913"/>
      <c r="V27" s="151">
        <f t="shared" si="6"/>
        <v>1106.3519999999999</v>
      </c>
      <c r="W27" s="908"/>
      <c r="Y27" s="85">
        <v>0.51219999999999999</v>
      </c>
    </row>
    <row r="28" spans="1:25" x14ac:dyDescent="0.25">
      <c r="A28" s="871"/>
      <c r="B28" s="871"/>
      <c r="C28" s="93" t="s">
        <v>265</v>
      </c>
      <c r="D28" s="270" t="s">
        <v>112</v>
      </c>
      <c r="E28" s="269"/>
      <c r="F28" s="267"/>
      <c r="G28" s="269">
        <v>300</v>
      </c>
      <c r="H28" s="269"/>
      <c r="I28" s="155">
        <f t="shared" si="2"/>
        <v>300</v>
      </c>
      <c r="J28" s="274"/>
      <c r="K28" s="267"/>
      <c r="L28" s="274">
        <v>200</v>
      </c>
      <c r="M28" s="283"/>
      <c r="N28" s="284"/>
      <c r="O28" s="153">
        <f t="shared" si="3"/>
        <v>200</v>
      </c>
      <c r="P28" s="154">
        <f t="shared" si="0"/>
        <v>500</v>
      </c>
      <c r="Q28" s="85">
        <f t="shared" si="4"/>
        <v>0.84516000000000002</v>
      </c>
      <c r="R28" s="45">
        <f t="shared" si="1"/>
        <v>253.548</v>
      </c>
      <c r="S28" s="910"/>
      <c r="T28" s="49">
        <f t="shared" si="5"/>
        <v>169.03200000000001</v>
      </c>
      <c r="U28" s="913"/>
      <c r="V28" s="151">
        <f t="shared" si="6"/>
        <v>422.58000000000004</v>
      </c>
      <c r="W28" s="908"/>
      <c r="Y28" s="85">
        <v>0.70430000000000004</v>
      </c>
    </row>
    <row r="29" spans="1:25" ht="30" x14ac:dyDescent="0.25">
      <c r="A29" s="871"/>
      <c r="B29" s="871"/>
      <c r="C29" s="93" t="s">
        <v>875</v>
      </c>
      <c r="D29" s="270" t="s">
        <v>112</v>
      </c>
      <c r="E29" s="269"/>
      <c r="F29" s="267"/>
      <c r="G29" s="269">
        <v>280</v>
      </c>
      <c r="H29" s="269"/>
      <c r="I29" s="155">
        <f t="shared" si="2"/>
        <v>280</v>
      </c>
      <c r="J29" s="274"/>
      <c r="K29" s="267"/>
      <c r="L29" s="274">
        <v>100</v>
      </c>
      <c r="M29" s="283"/>
      <c r="N29" s="284"/>
      <c r="O29" s="153">
        <f t="shared" si="3"/>
        <v>100</v>
      </c>
      <c r="P29" s="154">
        <f t="shared" si="0"/>
        <v>380</v>
      </c>
      <c r="Q29" s="85">
        <f t="shared" si="4"/>
        <v>4.1710799999999999</v>
      </c>
      <c r="R29" s="45">
        <f t="shared" si="1"/>
        <v>1167.9023999999999</v>
      </c>
      <c r="S29" s="910"/>
      <c r="T29" s="49">
        <f t="shared" si="5"/>
        <v>417.108</v>
      </c>
      <c r="U29" s="913"/>
      <c r="V29" s="151">
        <f t="shared" si="6"/>
        <v>1585.0103999999999</v>
      </c>
      <c r="W29" s="908"/>
      <c r="Y29" s="85">
        <v>3.4759000000000002</v>
      </c>
    </row>
    <row r="30" spans="1:25" x14ac:dyDescent="0.25">
      <c r="A30" s="871"/>
      <c r="B30" s="871"/>
      <c r="C30" s="93" t="s">
        <v>652</v>
      </c>
      <c r="D30" s="270" t="s">
        <v>112</v>
      </c>
      <c r="E30" s="269">
        <v>500</v>
      </c>
      <c r="F30" s="267"/>
      <c r="G30" s="269"/>
      <c r="H30" s="269"/>
      <c r="I30" s="155">
        <f t="shared" si="2"/>
        <v>500</v>
      </c>
      <c r="J30" s="274">
        <v>700</v>
      </c>
      <c r="K30" s="267"/>
      <c r="L30" s="274"/>
      <c r="M30" s="283"/>
      <c r="N30" s="284"/>
      <c r="O30" s="153">
        <f t="shared" si="3"/>
        <v>700</v>
      </c>
      <c r="P30" s="154">
        <f t="shared" si="0"/>
        <v>1200</v>
      </c>
      <c r="Q30" s="85">
        <f t="shared" si="4"/>
        <v>7.1999999999999993</v>
      </c>
      <c r="R30" s="45">
        <f t="shared" si="1"/>
        <v>3599.9999999999995</v>
      </c>
      <c r="S30" s="910"/>
      <c r="T30" s="49">
        <f t="shared" si="5"/>
        <v>5039.9999999999991</v>
      </c>
      <c r="U30" s="913"/>
      <c r="V30" s="151">
        <f t="shared" si="6"/>
        <v>8639.9999999999982</v>
      </c>
      <c r="W30" s="908"/>
      <c r="Y30" s="85">
        <v>6</v>
      </c>
    </row>
    <row r="31" spans="1:25" x14ac:dyDescent="0.25">
      <c r="A31" s="871"/>
      <c r="B31" s="871"/>
      <c r="C31" s="93" t="s">
        <v>276</v>
      </c>
      <c r="D31" s="270" t="s">
        <v>112</v>
      </c>
      <c r="E31" s="270">
        <v>400</v>
      </c>
      <c r="F31" s="267"/>
      <c r="G31" s="270"/>
      <c r="H31" s="270"/>
      <c r="I31" s="155">
        <f t="shared" si="2"/>
        <v>400</v>
      </c>
      <c r="J31" s="274">
        <v>800</v>
      </c>
      <c r="K31" s="267"/>
      <c r="L31" s="274"/>
      <c r="M31" s="286"/>
      <c r="N31" s="287"/>
      <c r="O31" s="153">
        <f t="shared" si="3"/>
        <v>800</v>
      </c>
      <c r="P31" s="154">
        <f t="shared" si="0"/>
        <v>1200</v>
      </c>
      <c r="Q31" s="85">
        <f t="shared" si="4"/>
        <v>7.4039999999999999</v>
      </c>
      <c r="R31" s="45">
        <f t="shared" si="1"/>
        <v>2961.6</v>
      </c>
      <c r="S31" s="910"/>
      <c r="T31" s="49">
        <f t="shared" si="5"/>
        <v>5923.2</v>
      </c>
      <c r="U31" s="913"/>
      <c r="V31" s="151">
        <f t="shared" si="6"/>
        <v>8884.7999999999993</v>
      </c>
      <c r="W31" s="908"/>
      <c r="Y31" s="152">
        <v>6.17</v>
      </c>
    </row>
    <row r="32" spans="1:25" x14ac:dyDescent="0.25">
      <c r="A32" s="871"/>
      <c r="B32" s="871"/>
      <c r="C32" s="93" t="s">
        <v>277</v>
      </c>
      <c r="D32" s="270" t="s">
        <v>112</v>
      </c>
      <c r="E32" s="270">
        <v>800</v>
      </c>
      <c r="F32" s="267"/>
      <c r="G32" s="270"/>
      <c r="H32" s="270"/>
      <c r="I32" s="155">
        <f t="shared" si="2"/>
        <v>800</v>
      </c>
      <c r="J32" s="274">
        <v>200</v>
      </c>
      <c r="K32" s="267"/>
      <c r="L32" s="274"/>
      <c r="M32" s="286"/>
      <c r="N32" s="287"/>
      <c r="O32" s="153">
        <f t="shared" si="3"/>
        <v>200</v>
      </c>
      <c r="P32" s="154">
        <f t="shared" si="0"/>
        <v>1000</v>
      </c>
      <c r="Q32" s="85">
        <f t="shared" si="4"/>
        <v>3.972</v>
      </c>
      <c r="R32" s="45">
        <f t="shared" si="1"/>
        <v>3177.6</v>
      </c>
      <c r="S32" s="910"/>
      <c r="T32" s="49">
        <f t="shared" si="5"/>
        <v>794.4</v>
      </c>
      <c r="U32" s="913"/>
      <c r="V32" s="151">
        <f t="shared" si="6"/>
        <v>3972</v>
      </c>
      <c r="W32" s="908"/>
      <c r="Y32" s="152">
        <v>3.31</v>
      </c>
    </row>
    <row r="33" spans="1:25" x14ac:dyDescent="0.25">
      <c r="A33" s="871"/>
      <c r="B33" s="871"/>
      <c r="C33" s="93" t="s">
        <v>873</v>
      </c>
      <c r="D33" s="270" t="s">
        <v>112</v>
      </c>
      <c r="E33" s="270">
        <v>120</v>
      </c>
      <c r="F33" s="267"/>
      <c r="G33" s="270"/>
      <c r="H33" s="270"/>
      <c r="I33" s="155">
        <f t="shared" si="2"/>
        <v>120</v>
      </c>
      <c r="J33" s="274">
        <v>300</v>
      </c>
      <c r="K33" s="267"/>
      <c r="L33" s="274"/>
      <c r="M33" s="286"/>
      <c r="N33" s="287"/>
      <c r="O33" s="153">
        <f t="shared" si="3"/>
        <v>300</v>
      </c>
      <c r="P33" s="154">
        <f t="shared" si="0"/>
        <v>420</v>
      </c>
      <c r="Q33" s="85">
        <f t="shared" si="4"/>
        <v>2.5799999999999996</v>
      </c>
      <c r="R33" s="45">
        <f t="shared" si="1"/>
        <v>309.59999999999997</v>
      </c>
      <c r="S33" s="910"/>
      <c r="T33" s="49">
        <f t="shared" si="5"/>
        <v>773.99999999999989</v>
      </c>
      <c r="U33" s="913"/>
      <c r="V33" s="151">
        <f t="shared" si="6"/>
        <v>1083.5999999999999</v>
      </c>
      <c r="W33" s="908"/>
      <c r="Y33" s="152">
        <v>2.15</v>
      </c>
    </row>
    <row r="34" spans="1:25" x14ac:dyDescent="0.25">
      <c r="A34" s="871"/>
      <c r="B34" s="871"/>
      <c r="C34" s="93" t="s">
        <v>874</v>
      </c>
      <c r="D34" s="270" t="s">
        <v>112</v>
      </c>
      <c r="E34" s="270">
        <v>600</v>
      </c>
      <c r="F34" s="267"/>
      <c r="G34" s="270"/>
      <c r="H34" s="270"/>
      <c r="I34" s="155">
        <f t="shared" si="2"/>
        <v>600</v>
      </c>
      <c r="J34" s="274">
        <v>1300</v>
      </c>
      <c r="K34" s="267"/>
      <c r="L34" s="274"/>
      <c r="M34" s="286"/>
      <c r="N34" s="287"/>
      <c r="O34" s="153">
        <f t="shared" si="3"/>
        <v>1300</v>
      </c>
      <c r="P34" s="154">
        <f t="shared" si="0"/>
        <v>1900</v>
      </c>
      <c r="Q34" s="85">
        <f t="shared" si="4"/>
        <v>0.58799999999999997</v>
      </c>
      <c r="R34" s="45">
        <f t="shared" si="1"/>
        <v>352.79999999999995</v>
      </c>
      <c r="S34" s="910"/>
      <c r="T34" s="49">
        <f t="shared" si="5"/>
        <v>764.4</v>
      </c>
      <c r="U34" s="913"/>
      <c r="V34" s="151">
        <f t="shared" si="6"/>
        <v>1117.1999999999998</v>
      </c>
      <c r="W34" s="908"/>
      <c r="Y34" s="152">
        <v>0.49</v>
      </c>
    </row>
    <row r="35" spans="1:25" x14ac:dyDescent="0.25">
      <c r="A35" s="871"/>
      <c r="B35" s="871"/>
      <c r="C35" s="93" t="s">
        <v>653</v>
      </c>
      <c r="D35" s="270" t="s">
        <v>112</v>
      </c>
      <c r="E35" s="270">
        <v>150</v>
      </c>
      <c r="F35" s="267"/>
      <c r="G35" s="270"/>
      <c r="H35" s="285">
        <v>100</v>
      </c>
      <c r="I35" s="155">
        <f t="shared" si="2"/>
        <v>250</v>
      </c>
      <c r="J35" s="267">
        <v>170</v>
      </c>
      <c r="K35" s="267"/>
      <c r="L35" s="267"/>
      <c r="M35" s="286">
        <v>100</v>
      </c>
      <c r="N35" s="287"/>
      <c r="O35" s="153">
        <f t="shared" si="3"/>
        <v>270</v>
      </c>
      <c r="P35" s="154">
        <f t="shared" si="0"/>
        <v>520</v>
      </c>
      <c r="Q35" s="85">
        <f t="shared" si="4"/>
        <v>0.6</v>
      </c>
      <c r="R35" s="45">
        <f t="shared" si="1"/>
        <v>150</v>
      </c>
      <c r="S35" s="910"/>
      <c r="T35" s="49">
        <f t="shared" si="5"/>
        <v>162</v>
      </c>
      <c r="U35" s="913"/>
      <c r="V35" s="151">
        <f t="shared" si="6"/>
        <v>312</v>
      </c>
      <c r="W35" s="908"/>
      <c r="Y35" s="152">
        <v>0.5</v>
      </c>
    </row>
    <row r="36" spans="1:25" x14ac:dyDescent="0.25">
      <c r="A36" s="871"/>
      <c r="B36" s="871"/>
      <c r="C36" s="93" t="s">
        <v>654</v>
      </c>
      <c r="D36" s="270" t="s">
        <v>112</v>
      </c>
      <c r="E36" s="270">
        <v>140</v>
      </c>
      <c r="F36" s="267"/>
      <c r="G36" s="270"/>
      <c r="H36" s="285">
        <v>100</v>
      </c>
      <c r="I36" s="155">
        <f t="shared" si="2"/>
        <v>240</v>
      </c>
      <c r="J36" s="267">
        <v>220</v>
      </c>
      <c r="K36" s="267"/>
      <c r="L36" s="267"/>
      <c r="M36" s="286">
        <v>200</v>
      </c>
      <c r="N36" s="287"/>
      <c r="O36" s="153">
        <f t="shared" si="3"/>
        <v>420</v>
      </c>
      <c r="P36" s="154">
        <f t="shared" si="0"/>
        <v>660</v>
      </c>
      <c r="Q36" s="85">
        <f>Y36*1.2</f>
        <v>1.2</v>
      </c>
      <c r="R36" s="45">
        <f t="shared" si="1"/>
        <v>288</v>
      </c>
      <c r="S36" s="910"/>
      <c r="T36" s="49">
        <f t="shared" si="5"/>
        <v>504</v>
      </c>
      <c r="U36" s="913"/>
      <c r="V36" s="151">
        <f t="shared" si="6"/>
        <v>792</v>
      </c>
      <c r="W36" s="908"/>
      <c r="Y36" s="152">
        <v>1</v>
      </c>
    </row>
    <row r="37" spans="1:25" x14ac:dyDescent="0.25">
      <c r="A37" s="871"/>
      <c r="B37" s="871"/>
      <c r="C37" s="93" t="s">
        <v>655</v>
      </c>
      <c r="D37" s="270" t="s">
        <v>112</v>
      </c>
      <c r="E37" s="270">
        <v>150</v>
      </c>
      <c r="F37" s="267"/>
      <c r="G37" s="270"/>
      <c r="H37" s="285">
        <v>100</v>
      </c>
      <c r="I37" s="155">
        <f t="shared" si="2"/>
        <v>250</v>
      </c>
      <c r="J37" s="267">
        <v>270</v>
      </c>
      <c r="K37" s="267"/>
      <c r="L37" s="267"/>
      <c r="M37" s="286">
        <v>200</v>
      </c>
      <c r="N37" s="287"/>
      <c r="O37" s="153">
        <f t="shared" si="3"/>
        <v>470</v>
      </c>
      <c r="P37" s="154">
        <f t="shared" si="0"/>
        <v>720</v>
      </c>
      <c r="Q37" s="85">
        <f t="shared" si="4"/>
        <v>1.2</v>
      </c>
      <c r="R37" s="45">
        <f t="shared" si="1"/>
        <v>300</v>
      </c>
      <c r="S37" s="910"/>
      <c r="T37" s="49">
        <f t="shared" si="5"/>
        <v>564</v>
      </c>
      <c r="U37" s="913"/>
      <c r="V37" s="151">
        <f t="shared" si="6"/>
        <v>864</v>
      </c>
      <c r="W37" s="908"/>
      <c r="Y37" s="152">
        <v>1</v>
      </c>
    </row>
    <row r="38" spans="1:25" x14ac:dyDescent="0.25">
      <c r="A38" s="871"/>
      <c r="B38" s="871"/>
      <c r="C38" s="93" t="s">
        <v>656</v>
      </c>
      <c r="D38" s="270" t="s">
        <v>112</v>
      </c>
      <c r="E38" s="270">
        <v>130</v>
      </c>
      <c r="F38" s="267"/>
      <c r="G38" s="270"/>
      <c r="H38" s="285">
        <v>100</v>
      </c>
      <c r="I38" s="155">
        <f t="shared" si="2"/>
        <v>230</v>
      </c>
      <c r="J38" s="267">
        <v>250</v>
      </c>
      <c r="K38" s="267"/>
      <c r="L38" s="267"/>
      <c r="M38" s="286">
        <v>100</v>
      </c>
      <c r="N38" s="287"/>
      <c r="O38" s="153">
        <f t="shared" si="3"/>
        <v>350</v>
      </c>
      <c r="P38" s="154">
        <f t="shared" si="0"/>
        <v>580</v>
      </c>
      <c r="Q38" s="85">
        <f t="shared" si="4"/>
        <v>0.84</v>
      </c>
      <c r="R38" s="45">
        <f t="shared" si="1"/>
        <v>193.2</v>
      </c>
      <c r="S38" s="910"/>
      <c r="T38" s="49">
        <f t="shared" si="5"/>
        <v>294</v>
      </c>
      <c r="U38" s="913"/>
      <c r="V38" s="151">
        <f t="shared" si="6"/>
        <v>487.2</v>
      </c>
      <c r="W38" s="908"/>
      <c r="Y38" s="152">
        <v>0.7</v>
      </c>
    </row>
    <row r="39" spans="1:25" x14ac:dyDescent="0.25">
      <c r="A39" s="871"/>
      <c r="B39" s="871"/>
      <c r="C39" s="93" t="s">
        <v>657</v>
      </c>
      <c r="D39" s="270" t="s">
        <v>112</v>
      </c>
      <c r="E39" s="270">
        <v>50</v>
      </c>
      <c r="F39" s="267"/>
      <c r="G39" s="270"/>
      <c r="H39" s="285"/>
      <c r="I39" s="155">
        <f t="shared" si="2"/>
        <v>50</v>
      </c>
      <c r="J39" s="267">
        <v>70</v>
      </c>
      <c r="K39" s="267"/>
      <c r="L39" s="267"/>
      <c r="M39" s="286">
        <v>50</v>
      </c>
      <c r="N39" s="287"/>
      <c r="O39" s="153">
        <f t="shared" si="3"/>
        <v>120</v>
      </c>
      <c r="P39" s="154">
        <f t="shared" si="0"/>
        <v>170</v>
      </c>
      <c r="Q39" s="85">
        <f t="shared" si="4"/>
        <v>3.24</v>
      </c>
      <c r="R39" s="45">
        <f t="shared" si="1"/>
        <v>162</v>
      </c>
      <c r="S39" s="910"/>
      <c r="T39" s="49">
        <f t="shared" si="5"/>
        <v>388.8</v>
      </c>
      <c r="U39" s="913"/>
      <c r="V39" s="151">
        <f t="shared" si="6"/>
        <v>550.79999999999995</v>
      </c>
      <c r="W39" s="908"/>
      <c r="Y39" s="152">
        <v>2.7</v>
      </c>
    </row>
    <row r="40" spans="1:25" x14ac:dyDescent="0.25">
      <c r="A40" s="871"/>
      <c r="B40" s="871"/>
      <c r="C40" s="93" t="s">
        <v>877</v>
      </c>
      <c r="D40" s="270" t="s">
        <v>112</v>
      </c>
      <c r="E40" s="270">
        <v>80</v>
      </c>
      <c r="F40" s="267"/>
      <c r="G40" s="270"/>
      <c r="H40" s="270"/>
      <c r="I40" s="155">
        <f t="shared" si="2"/>
        <v>80</v>
      </c>
      <c r="J40" s="270">
        <v>140</v>
      </c>
      <c r="K40" s="267"/>
      <c r="L40" s="270"/>
      <c r="M40" s="286">
        <v>100</v>
      </c>
      <c r="N40" s="287"/>
      <c r="O40" s="153">
        <f t="shared" si="3"/>
        <v>240</v>
      </c>
      <c r="P40" s="154">
        <f t="shared" si="0"/>
        <v>320</v>
      </c>
      <c r="Q40" s="85">
        <f t="shared" si="4"/>
        <v>0.40800000000000003</v>
      </c>
      <c r="R40" s="45">
        <f t="shared" si="1"/>
        <v>32.64</v>
      </c>
      <c r="S40" s="910"/>
      <c r="T40" s="49">
        <f t="shared" si="5"/>
        <v>97.92</v>
      </c>
      <c r="U40" s="913"/>
      <c r="V40" s="151">
        <f t="shared" si="6"/>
        <v>130.56</v>
      </c>
      <c r="W40" s="908"/>
      <c r="Y40" s="152">
        <v>0.34</v>
      </c>
    </row>
    <row r="41" spans="1:25" x14ac:dyDescent="0.25">
      <c r="A41" s="871"/>
      <c r="B41" s="871"/>
      <c r="C41" s="93" t="s">
        <v>658</v>
      </c>
      <c r="D41" s="270" t="s">
        <v>112</v>
      </c>
      <c r="E41" s="270">
        <v>15</v>
      </c>
      <c r="F41" s="267"/>
      <c r="G41" s="270"/>
      <c r="H41" s="270"/>
      <c r="I41" s="155">
        <f t="shared" si="2"/>
        <v>15</v>
      </c>
      <c r="J41" s="267">
        <v>20</v>
      </c>
      <c r="K41" s="267"/>
      <c r="L41" s="267"/>
      <c r="M41" s="286">
        <v>15</v>
      </c>
      <c r="N41" s="287"/>
      <c r="O41" s="153">
        <f t="shared" si="3"/>
        <v>35</v>
      </c>
      <c r="P41" s="154">
        <f t="shared" si="0"/>
        <v>50</v>
      </c>
      <c r="Q41" s="85">
        <f t="shared" si="4"/>
        <v>18</v>
      </c>
      <c r="R41" s="45">
        <f t="shared" si="1"/>
        <v>270</v>
      </c>
      <c r="S41" s="910"/>
      <c r="T41" s="49">
        <f t="shared" si="5"/>
        <v>630</v>
      </c>
      <c r="U41" s="913"/>
      <c r="V41" s="151">
        <f t="shared" si="6"/>
        <v>900</v>
      </c>
      <c r="W41" s="908"/>
      <c r="Y41" s="152">
        <v>15</v>
      </c>
    </row>
    <row r="42" spans="1:25" x14ac:dyDescent="0.25">
      <c r="A42" s="871"/>
      <c r="B42" s="871"/>
      <c r="C42" s="93" t="s">
        <v>659</v>
      </c>
      <c r="D42" s="270" t="s">
        <v>112</v>
      </c>
      <c r="E42" s="270">
        <v>15</v>
      </c>
      <c r="F42" s="267"/>
      <c r="G42" s="270"/>
      <c r="H42" s="285">
        <v>10</v>
      </c>
      <c r="I42" s="155">
        <f t="shared" si="2"/>
        <v>25</v>
      </c>
      <c r="J42" s="267">
        <v>20</v>
      </c>
      <c r="K42" s="267"/>
      <c r="L42" s="267"/>
      <c r="M42" s="286">
        <v>15</v>
      </c>
      <c r="N42" s="287"/>
      <c r="O42" s="153">
        <f t="shared" si="3"/>
        <v>35</v>
      </c>
      <c r="P42" s="154">
        <f t="shared" si="0"/>
        <v>60</v>
      </c>
      <c r="Q42" s="85">
        <f t="shared" si="4"/>
        <v>14.399999999999999</v>
      </c>
      <c r="R42" s="45">
        <f t="shared" si="1"/>
        <v>359.99999999999994</v>
      </c>
      <c r="S42" s="910"/>
      <c r="T42" s="49">
        <f t="shared" si="5"/>
        <v>503.99999999999994</v>
      </c>
      <c r="U42" s="913"/>
      <c r="V42" s="151">
        <f t="shared" si="6"/>
        <v>863.99999999999989</v>
      </c>
      <c r="W42" s="908"/>
      <c r="Y42" s="152">
        <v>12</v>
      </c>
    </row>
    <row r="43" spans="1:25" x14ac:dyDescent="0.25">
      <c r="A43" s="871"/>
      <c r="B43" s="871"/>
      <c r="C43" s="93" t="s">
        <v>660</v>
      </c>
      <c r="D43" s="270" t="s">
        <v>112</v>
      </c>
      <c r="E43" s="270">
        <v>15</v>
      </c>
      <c r="F43" s="267"/>
      <c r="G43" s="270"/>
      <c r="H43" s="270"/>
      <c r="I43" s="155">
        <f t="shared" si="2"/>
        <v>15</v>
      </c>
      <c r="J43" s="267">
        <v>20</v>
      </c>
      <c r="K43" s="267"/>
      <c r="L43" s="267"/>
      <c r="M43" s="286">
        <v>15</v>
      </c>
      <c r="N43" s="287"/>
      <c r="O43" s="153">
        <f t="shared" si="3"/>
        <v>35</v>
      </c>
      <c r="P43" s="154">
        <f t="shared" si="0"/>
        <v>50</v>
      </c>
      <c r="Q43" s="85">
        <f t="shared" si="4"/>
        <v>16.8</v>
      </c>
      <c r="R43" s="45">
        <f t="shared" si="1"/>
        <v>252</v>
      </c>
      <c r="S43" s="911"/>
      <c r="T43" s="49">
        <f t="shared" si="5"/>
        <v>588</v>
      </c>
      <c r="U43" s="914"/>
      <c r="V43" s="151">
        <f t="shared" si="6"/>
        <v>840</v>
      </c>
      <c r="W43" s="908"/>
      <c r="Y43" s="152">
        <v>14</v>
      </c>
    </row>
    <row r="44" spans="1:25" ht="30" x14ac:dyDescent="0.25">
      <c r="A44" s="871">
        <v>2</v>
      </c>
      <c r="B44" s="871" t="s">
        <v>1</v>
      </c>
      <c r="C44" s="93" t="s">
        <v>471</v>
      </c>
      <c r="D44" s="270" t="s">
        <v>37</v>
      </c>
      <c r="E44" s="270">
        <v>400</v>
      </c>
      <c r="F44" s="269"/>
      <c r="G44" s="270"/>
      <c r="H44" s="270"/>
      <c r="I44" s="155">
        <f t="shared" si="2"/>
        <v>400</v>
      </c>
      <c r="J44" s="270">
        <v>1650</v>
      </c>
      <c r="K44" s="270"/>
      <c r="L44" s="270"/>
      <c r="M44" s="286"/>
      <c r="N44" s="287"/>
      <c r="O44" s="153">
        <f>J44+K44+L44+M44+N44</f>
        <v>1650</v>
      </c>
      <c r="P44" s="154">
        <f t="shared" si="0"/>
        <v>2050</v>
      </c>
      <c r="Q44" s="152">
        <v>2.42</v>
      </c>
      <c r="R44" s="45">
        <f t="shared" si="1"/>
        <v>968</v>
      </c>
      <c r="S44" s="909">
        <f>SUM(R44:R54)</f>
        <v>14074.36</v>
      </c>
      <c r="T44" s="49">
        <f t="shared" si="5"/>
        <v>3993</v>
      </c>
      <c r="U44" s="912">
        <f>SUM(T44:T54)</f>
        <v>11464.800000000001</v>
      </c>
      <c r="V44" s="151">
        <f t="shared" si="6"/>
        <v>4961</v>
      </c>
      <c r="W44" s="908">
        <f>SUM(V44:V54)</f>
        <v>25539.16</v>
      </c>
    </row>
    <row r="45" spans="1:25" x14ac:dyDescent="0.25">
      <c r="A45" s="871"/>
      <c r="B45" s="871"/>
      <c r="C45" s="93" t="s">
        <v>545</v>
      </c>
      <c r="D45" s="270" t="s">
        <v>37</v>
      </c>
      <c r="E45" s="270">
        <v>10</v>
      </c>
      <c r="F45" s="269"/>
      <c r="G45" s="270"/>
      <c r="H45" s="270"/>
      <c r="I45" s="155">
        <f t="shared" si="2"/>
        <v>10</v>
      </c>
      <c r="J45" s="270">
        <v>20</v>
      </c>
      <c r="K45" s="270"/>
      <c r="L45" s="270"/>
      <c r="M45" s="286"/>
      <c r="N45" s="287"/>
      <c r="O45" s="153">
        <f t="shared" si="3"/>
        <v>20</v>
      </c>
      <c r="P45" s="154">
        <f t="shared" si="0"/>
        <v>30</v>
      </c>
      <c r="Q45" s="152">
        <v>9.93</v>
      </c>
      <c r="R45" s="45">
        <f t="shared" si="1"/>
        <v>99.3</v>
      </c>
      <c r="S45" s="910"/>
      <c r="T45" s="49">
        <f t="shared" si="5"/>
        <v>198.6</v>
      </c>
      <c r="U45" s="913"/>
      <c r="V45" s="151">
        <f t="shared" si="6"/>
        <v>297.89999999999998</v>
      </c>
      <c r="W45" s="908"/>
    </row>
    <row r="46" spans="1:25" x14ac:dyDescent="0.25">
      <c r="A46" s="871"/>
      <c r="B46" s="871"/>
      <c r="C46" s="93" t="s">
        <v>548</v>
      </c>
      <c r="D46" s="270" t="s">
        <v>37</v>
      </c>
      <c r="E46" s="270">
        <v>150</v>
      </c>
      <c r="F46" s="269"/>
      <c r="G46" s="270"/>
      <c r="H46" s="270"/>
      <c r="I46" s="155">
        <f t="shared" si="2"/>
        <v>150</v>
      </c>
      <c r="J46" s="270">
        <v>665</v>
      </c>
      <c r="K46" s="270"/>
      <c r="L46" s="270"/>
      <c r="M46" s="286"/>
      <c r="N46" s="287"/>
      <c r="O46" s="153">
        <f t="shared" si="3"/>
        <v>665</v>
      </c>
      <c r="P46" s="154">
        <f t="shared" si="0"/>
        <v>815</v>
      </c>
      <c r="Q46" s="152">
        <v>6.19</v>
      </c>
      <c r="R46" s="45">
        <f t="shared" si="1"/>
        <v>928.50000000000011</v>
      </c>
      <c r="S46" s="910"/>
      <c r="T46" s="49">
        <f t="shared" si="5"/>
        <v>4116.3500000000004</v>
      </c>
      <c r="U46" s="913"/>
      <c r="V46" s="151">
        <f t="shared" si="6"/>
        <v>5044.8500000000004</v>
      </c>
      <c r="W46" s="908"/>
    </row>
    <row r="47" spans="1:25" x14ac:dyDescent="0.25">
      <c r="A47" s="871"/>
      <c r="B47" s="871"/>
      <c r="C47" s="93" t="s">
        <v>546</v>
      </c>
      <c r="D47" s="270" t="s">
        <v>37</v>
      </c>
      <c r="E47" s="270">
        <v>1</v>
      </c>
      <c r="F47" s="269"/>
      <c r="G47" s="270"/>
      <c r="H47" s="270"/>
      <c r="I47" s="155">
        <f t="shared" si="2"/>
        <v>1</v>
      </c>
      <c r="J47" s="270">
        <v>1</v>
      </c>
      <c r="K47" s="270"/>
      <c r="L47" s="270"/>
      <c r="M47" s="286"/>
      <c r="N47" s="287"/>
      <c r="O47" s="153">
        <f t="shared" si="3"/>
        <v>1</v>
      </c>
      <c r="P47" s="154">
        <f t="shared" si="0"/>
        <v>2</v>
      </c>
      <c r="Q47" s="152">
        <v>33.200000000000003</v>
      </c>
      <c r="R47" s="45">
        <f t="shared" si="1"/>
        <v>33.200000000000003</v>
      </c>
      <c r="S47" s="910"/>
      <c r="T47" s="49">
        <f t="shared" si="5"/>
        <v>33.200000000000003</v>
      </c>
      <c r="U47" s="913"/>
      <c r="V47" s="151">
        <f t="shared" si="6"/>
        <v>66.400000000000006</v>
      </c>
      <c r="W47" s="908"/>
    </row>
    <row r="48" spans="1:25" x14ac:dyDescent="0.25">
      <c r="A48" s="871"/>
      <c r="B48" s="871"/>
      <c r="C48" s="93" t="s">
        <v>1458</v>
      </c>
      <c r="D48" s="270" t="s">
        <v>37</v>
      </c>
      <c r="E48" s="270">
        <v>1</v>
      </c>
      <c r="F48" s="269"/>
      <c r="G48" s="270"/>
      <c r="H48" s="270"/>
      <c r="I48" s="155">
        <f t="shared" si="2"/>
        <v>1</v>
      </c>
      <c r="J48" s="270">
        <v>3</v>
      </c>
      <c r="K48" s="270"/>
      <c r="L48" s="270"/>
      <c r="M48" s="286"/>
      <c r="N48" s="287"/>
      <c r="O48" s="153">
        <f t="shared" si="3"/>
        <v>3</v>
      </c>
      <c r="P48" s="154">
        <f t="shared" si="0"/>
        <v>4</v>
      </c>
      <c r="Q48" s="152">
        <v>235.5</v>
      </c>
      <c r="R48" s="45">
        <f t="shared" si="1"/>
        <v>235.5</v>
      </c>
      <c r="S48" s="910"/>
      <c r="T48" s="49">
        <f t="shared" si="5"/>
        <v>706.5</v>
      </c>
      <c r="U48" s="913"/>
      <c r="V48" s="151">
        <f t="shared" si="6"/>
        <v>942</v>
      </c>
      <c r="W48" s="908"/>
    </row>
    <row r="49" spans="1:23" x14ac:dyDescent="0.25">
      <c r="A49" s="871"/>
      <c r="B49" s="871"/>
      <c r="C49" s="93" t="s">
        <v>1457</v>
      </c>
      <c r="D49" s="270" t="s">
        <v>37</v>
      </c>
      <c r="E49" s="270">
        <v>2</v>
      </c>
      <c r="F49" s="269"/>
      <c r="G49" s="270"/>
      <c r="H49" s="270"/>
      <c r="I49" s="155">
        <f t="shared" si="2"/>
        <v>2</v>
      </c>
      <c r="J49" s="270">
        <v>5</v>
      </c>
      <c r="K49" s="270"/>
      <c r="L49" s="270"/>
      <c r="M49" s="286"/>
      <c r="N49" s="287"/>
      <c r="O49" s="153">
        <f t="shared" si="3"/>
        <v>5</v>
      </c>
      <c r="P49" s="154">
        <f t="shared" si="0"/>
        <v>7</v>
      </c>
      <c r="Q49" s="152">
        <v>42.43</v>
      </c>
      <c r="R49" s="45">
        <f t="shared" si="1"/>
        <v>84.86</v>
      </c>
      <c r="S49" s="910"/>
      <c r="T49" s="49">
        <f t="shared" si="5"/>
        <v>212.15</v>
      </c>
      <c r="U49" s="913"/>
      <c r="V49" s="151">
        <f t="shared" si="6"/>
        <v>297.01</v>
      </c>
      <c r="W49" s="908"/>
    </row>
    <row r="50" spans="1:23" ht="20.25" customHeight="1" x14ac:dyDescent="0.25">
      <c r="A50" s="871"/>
      <c r="B50" s="871"/>
      <c r="C50" s="159" t="s">
        <v>1885</v>
      </c>
      <c r="D50" s="220" t="s">
        <v>37</v>
      </c>
      <c r="E50" s="220">
        <v>60</v>
      </c>
      <c r="F50" s="269"/>
      <c r="G50" s="270"/>
      <c r="H50" s="270"/>
      <c r="I50" s="155">
        <f t="shared" si="2"/>
        <v>60</v>
      </c>
      <c r="J50" s="270"/>
      <c r="K50" s="270"/>
      <c r="L50" s="270"/>
      <c r="M50" s="286"/>
      <c r="N50" s="287"/>
      <c r="O50" s="153">
        <f t="shared" si="3"/>
        <v>0</v>
      </c>
      <c r="P50" s="154">
        <f t="shared" si="0"/>
        <v>60</v>
      </c>
      <c r="Q50" s="152">
        <v>85</v>
      </c>
      <c r="R50" s="45">
        <f t="shared" si="1"/>
        <v>5100</v>
      </c>
      <c r="S50" s="910"/>
      <c r="T50" s="49">
        <f t="shared" si="5"/>
        <v>0</v>
      </c>
      <c r="U50" s="913"/>
      <c r="V50" s="151">
        <f t="shared" si="6"/>
        <v>5100</v>
      </c>
      <c r="W50" s="908"/>
    </row>
    <row r="51" spans="1:23" x14ac:dyDescent="0.25">
      <c r="A51" s="871"/>
      <c r="B51" s="871"/>
      <c r="C51" s="159" t="s">
        <v>1886</v>
      </c>
      <c r="D51" s="220" t="s">
        <v>37</v>
      </c>
      <c r="E51" s="220">
        <v>60</v>
      </c>
      <c r="F51" s="269"/>
      <c r="G51" s="270"/>
      <c r="H51" s="270"/>
      <c r="I51" s="155">
        <f t="shared" si="2"/>
        <v>60</v>
      </c>
      <c r="J51" s="270"/>
      <c r="K51" s="270"/>
      <c r="L51" s="270"/>
      <c r="M51" s="286"/>
      <c r="N51" s="287"/>
      <c r="O51" s="153">
        <f t="shared" si="3"/>
        <v>0</v>
      </c>
      <c r="P51" s="154">
        <f t="shared" si="0"/>
        <v>60</v>
      </c>
      <c r="Q51" s="152">
        <v>85</v>
      </c>
      <c r="R51" s="45">
        <f t="shared" si="1"/>
        <v>5100</v>
      </c>
      <c r="S51" s="910"/>
      <c r="T51" s="49">
        <f t="shared" si="5"/>
        <v>0</v>
      </c>
      <c r="U51" s="913"/>
      <c r="V51" s="151">
        <f t="shared" si="6"/>
        <v>5100</v>
      </c>
      <c r="W51" s="908"/>
    </row>
    <row r="52" spans="1:23" x14ac:dyDescent="0.25">
      <c r="A52" s="871"/>
      <c r="B52" s="871"/>
      <c r="C52" s="93" t="s">
        <v>601</v>
      </c>
      <c r="D52" s="270" t="s">
        <v>37</v>
      </c>
      <c r="E52" s="270">
        <v>0</v>
      </c>
      <c r="F52" s="269"/>
      <c r="G52" s="270"/>
      <c r="H52" s="270"/>
      <c r="I52" s="155">
        <f t="shared" si="2"/>
        <v>0</v>
      </c>
      <c r="J52" s="270"/>
      <c r="K52" s="270"/>
      <c r="L52" s="270"/>
      <c r="M52" s="286"/>
      <c r="N52" s="287"/>
      <c r="O52" s="153">
        <f t="shared" ref="O52:O103" si="7">J52+K52+L52+M52</f>
        <v>0</v>
      </c>
      <c r="P52" s="154">
        <f t="shared" si="0"/>
        <v>0</v>
      </c>
      <c r="Q52" s="152">
        <v>0</v>
      </c>
      <c r="R52" s="45">
        <f t="shared" si="1"/>
        <v>0</v>
      </c>
      <c r="S52" s="910"/>
      <c r="T52" s="49">
        <f t="shared" si="5"/>
        <v>0</v>
      </c>
      <c r="U52" s="913"/>
      <c r="V52" s="151">
        <f t="shared" si="6"/>
        <v>0</v>
      </c>
      <c r="W52" s="908"/>
    </row>
    <row r="53" spans="1:23" x14ac:dyDescent="0.25">
      <c r="A53" s="871"/>
      <c r="B53" s="871"/>
      <c r="C53" s="93" t="s">
        <v>161</v>
      </c>
      <c r="D53" s="270" t="s">
        <v>37</v>
      </c>
      <c r="E53" s="270">
        <v>60</v>
      </c>
      <c r="F53" s="270">
        <v>10</v>
      </c>
      <c r="G53" s="270"/>
      <c r="H53" s="270"/>
      <c r="I53" s="155">
        <f t="shared" si="2"/>
        <v>70</v>
      </c>
      <c r="J53" s="270">
        <v>100</v>
      </c>
      <c r="K53" s="270"/>
      <c r="L53" s="270"/>
      <c r="M53" s="286"/>
      <c r="N53" s="287"/>
      <c r="O53" s="153">
        <f t="shared" si="7"/>
        <v>100</v>
      </c>
      <c r="P53" s="154">
        <f t="shared" si="0"/>
        <v>170</v>
      </c>
      <c r="Q53" s="152">
        <v>16.5</v>
      </c>
      <c r="R53" s="45">
        <f t="shared" si="1"/>
        <v>1155</v>
      </c>
      <c r="S53" s="910"/>
      <c r="T53" s="49">
        <f t="shared" si="5"/>
        <v>1650</v>
      </c>
      <c r="U53" s="913"/>
      <c r="V53" s="151">
        <f t="shared" si="6"/>
        <v>2805</v>
      </c>
      <c r="W53" s="908"/>
    </row>
    <row r="54" spans="1:23" x14ac:dyDescent="0.25">
      <c r="A54" s="871"/>
      <c r="B54" s="871"/>
      <c r="C54" s="93" t="s">
        <v>574</v>
      </c>
      <c r="D54" s="270" t="s">
        <v>37</v>
      </c>
      <c r="E54" s="270">
        <v>2</v>
      </c>
      <c r="F54" s="270"/>
      <c r="G54" s="270"/>
      <c r="H54" s="270"/>
      <c r="I54" s="155">
        <f t="shared" si="2"/>
        <v>2</v>
      </c>
      <c r="J54" s="270">
        <v>3</v>
      </c>
      <c r="K54" s="270"/>
      <c r="L54" s="270"/>
      <c r="M54" s="286"/>
      <c r="N54" s="287"/>
      <c r="O54" s="153">
        <f t="shared" si="7"/>
        <v>3</v>
      </c>
      <c r="P54" s="154">
        <f t="shared" si="0"/>
        <v>5</v>
      </c>
      <c r="Q54" s="152">
        <v>185</v>
      </c>
      <c r="R54" s="45">
        <f t="shared" si="1"/>
        <v>370</v>
      </c>
      <c r="S54" s="911"/>
      <c r="T54" s="49">
        <f t="shared" si="5"/>
        <v>555</v>
      </c>
      <c r="U54" s="914"/>
      <c r="V54" s="151">
        <f t="shared" si="6"/>
        <v>925</v>
      </c>
      <c r="W54" s="908"/>
    </row>
    <row r="55" spans="1:23" x14ac:dyDescent="0.25">
      <c r="A55" s="871">
        <v>3</v>
      </c>
      <c r="B55" s="872" t="s">
        <v>1459</v>
      </c>
      <c r="C55" s="93" t="s">
        <v>572</v>
      </c>
      <c r="D55" s="270" t="s">
        <v>37</v>
      </c>
      <c r="E55" s="270"/>
      <c r="F55" s="270"/>
      <c r="G55" s="270">
        <v>30</v>
      </c>
      <c r="H55" s="270"/>
      <c r="I55" s="155">
        <f t="shared" si="2"/>
        <v>30</v>
      </c>
      <c r="J55" s="270">
        <v>30</v>
      </c>
      <c r="K55" s="270"/>
      <c r="L55" s="270"/>
      <c r="M55" s="286"/>
      <c r="N55" s="287"/>
      <c r="O55" s="153">
        <f t="shared" si="7"/>
        <v>30</v>
      </c>
      <c r="P55" s="154">
        <f t="shared" si="0"/>
        <v>60</v>
      </c>
      <c r="Q55" s="152"/>
      <c r="R55" s="45">
        <f t="shared" si="1"/>
        <v>0</v>
      </c>
      <c r="S55" s="909">
        <f>SUM(R55:R67)</f>
        <v>5834.63</v>
      </c>
      <c r="T55" s="49">
        <f t="shared" si="5"/>
        <v>0</v>
      </c>
      <c r="U55" s="912">
        <f>SUM(T55:T67)</f>
        <v>6997.9000000000005</v>
      </c>
      <c r="V55" s="151">
        <f t="shared" si="6"/>
        <v>0</v>
      </c>
      <c r="W55" s="908">
        <f>SUM(V55:V67)</f>
        <v>12832.53</v>
      </c>
    </row>
    <row r="56" spans="1:23" s="90" customFormat="1" x14ac:dyDescent="0.25">
      <c r="A56" s="871"/>
      <c r="B56" s="872"/>
      <c r="C56" s="93" t="s">
        <v>855</v>
      </c>
      <c r="D56" s="270" t="s">
        <v>37</v>
      </c>
      <c r="E56" s="270">
        <v>300</v>
      </c>
      <c r="F56" s="270"/>
      <c r="G56" s="270"/>
      <c r="H56" s="270"/>
      <c r="I56" s="155">
        <f t="shared" si="2"/>
        <v>300</v>
      </c>
      <c r="J56" s="270">
        <v>825</v>
      </c>
      <c r="K56" s="270"/>
      <c r="L56" s="270"/>
      <c r="M56" s="286"/>
      <c r="N56" s="287"/>
      <c r="O56" s="153">
        <f t="shared" si="7"/>
        <v>825</v>
      </c>
      <c r="P56" s="154">
        <f t="shared" si="0"/>
        <v>1125</v>
      </c>
      <c r="Q56" s="152">
        <v>5.5</v>
      </c>
      <c r="R56" s="45">
        <f t="shared" si="1"/>
        <v>1650</v>
      </c>
      <c r="S56" s="910"/>
      <c r="T56" s="49">
        <f t="shared" si="5"/>
        <v>4537.5</v>
      </c>
      <c r="U56" s="913"/>
      <c r="V56" s="151">
        <f t="shared" si="6"/>
        <v>6187.5</v>
      </c>
      <c r="W56" s="908"/>
    </row>
    <row r="57" spans="1:23" s="90" customFormat="1" ht="30" x14ac:dyDescent="0.25">
      <c r="A57" s="871"/>
      <c r="B57" s="872"/>
      <c r="C57" s="93" t="s">
        <v>1460</v>
      </c>
      <c r="D57" s="270" t="s">
        <v>37</v>
      </c>
      <c r="E57" s="270">
        <v>120</v>
      </c>
      <c r="F57" s="270"/>
      <c r="G57" s="270"/>
      <c r="H57" s="270"/>
      <c r="I57" s="155">
        <f t="shared" si="2"/>
        <v>120</v>
      </c>
      <c r="J57" s="270">
        <v>100</v>
      </c>
      <c r="K57" s="270"/>
      <c r="L57" s="270"/>
      <c r="M57" s="286"/>
      <c r="N57" s="287"/>
      <c r="O57" s="153">
        <f t="shared" si="7"/>
        <v>100</v>
      </c>
      <c r="P57" s="154"/>
      <c r="Q57" s="152">
        <v>11</v>
      </c>
      <c r="R57" s="45">
        <f t="shared" si="1"/>
        <v>1320</v>
      </c>
      <c r="S57" s="910"/>
      <c r="T57" s="49">
        <f t="shared" si="5"/>
        <v>1100</v>
      </c>
      <c r="U57" s="913"/>
      <c r="V57" s="151">
        <f t="shared" si="6"/>
        <v>2420</v>
      </c>
      <c r="W57" s="908"/>
    </row>
    <row r="58" spans="1:23" x14ac:dyDescent="0.25">
      <c r="A58" s="871"/>
      <c r="B58" s="872"/>
      <c r="C58" s="93" t="s">
        <v>2091</v>
      </c>
      <c r="D58" s="270" t="s">
        <v>37</v>
      </c>
      <c r="E58" s="270">
        <v>2</v>
      </c>
      <c r="F58" s="270"/>
      <c r="G58" s="270"/>
      <c r="H58" s="270"/>
      <c r="I58" s="155">
        <f t="shared" si="2"/>
        <v>2</v>
      </c>
      <c r="J58" s="270"/>
      <c r="K58" s="270"/>
      <c r="L58" s="270"/>
      <c r="M58" s="286"/>
      <c r="N58" s="287"/>
      <c r="O58" s="153">
        <f t="shared" si="7"/>
        <v>0</v>
      </c>
      <c r="P58" s="154">
        <f t="shared" ref="P58:P106" si="8">I58+O58</f>
        <v>2</v>
      </c>
      <c r="Q58" s="270">
        <v>75</v>
      </c>
      <c r="R58" s="45">
        <f t="shared" si="1"/>
        <v>150</v>
      </c>
      <c r="S58" s="910"/>
      <c r="T58" s="49">
        <f t="shared" si="5"/>
        <v>0</v>
      </c>
      <c r="U58" s="913"/>
      <c r="V58" s="151">
        <f t="shared" si="6"/>
        <v>150</v>
      </c>
      <c r="W58" s="908"/>
    </row>
    <row r="59" spans="1:23" x14ac:dyDescent="0.25">
      <c r="A59" s="871"/>
      <c r="B59" s="872"/>
      <c r="C59" s="97" t="s">
        <v>207</v>
      </c>
      <c r="D59" s="270" t="s">
        <v>37</v>
      </c>
      <c r="E59" s="270"/>
      <c r="F59" s="270">
        <v>10</v>
      </c>
      <c r="G59" s="270"/>
      <c r="H59" s="270"/>
      <c r="I59" s="155">
        <f t="shared" si="2"/>
        <v>10</v>
      </c>
      <c r="J59" s="270"/>
      <c r="K59" s="270">
        <v>10</v>
      </c>
      <c r="L59" s="270"/>
      <c r="M59" s="286"/>
      <c r="N59" s="287"/>
      <c r="O59" s="153">
        <f t="shared" si="7"/>
        <v>10</v>
      </c>
      <c r="P59" s="154">
        <f t="shared" si="8"/>
        <v>20</v>
      </c>
      <c r="Q59" s="270">
        <v>5.5</v>
      </c>
      <c r="R59" s="45">
        <f t="shared" si="1"/>
        <v>55</v>
      </c>
      <c r="S59" s="910"/>
      <c r="T59" s="49">
        <f t="shared" si="5"/>
        <v>55</v>
      </c>
      <c r="U59" s="913"/>
      <c r="V59" s="151">
        <f t="shared" si="6"/>
        <v>110</v>
      </c>
      <c r="W59" s="908"/>
    </row>
    <row r="60" spans="1:23" x14ac:dyDescent="0.25">
      <c r="A60" s="871"/>
      <c r="B60" s="872"/>
      <c r="C60" s="97" t="s">
        <v>163</v>
      </c>
      <c r="D60" s="270" t="s">
        <v>37</v>
      </c>
      <c r="E60" s="270"/>
      <c r="F60" s="270">
        <v>4</v>
      </c>
      <c r="G60" s="270"/>
      <c r="H60" s="270"/>
      <c r="I60" s="155">
        <f t="shared" si="2"/>
        <v>4</v>
      </c>
      <c r="J60" s="270"/>
      <c r="K60" s="270">
        <v>4</v>
      </c>
      <c r="L60" s="270"/>
      <c r="M60" s="286"/>
      <c r="N60" s="287"/>
      <c r="O60" s="153">
        <f t="shared" si="7"/>
        <v>4</v>
      </c>
      <c r="P60" s="154">
        <f t="shared" si="8"/>
        <v>8</v>
      </c>
      <c r="Q60" s="270">
        <v>86</v>
      </c>
      <c r="R60" s="45">
        <f t="shared" si="1"/>
        <v>344</v>
      </c>
      <c r="S60" s="910"/>
      <c r="T60" s="49">
        <f t="shared" si="5"/>
        <v>344</v>
      </c>
      <c r="U60" s="913"/>
      <c r="V60" s="151">
        <f t="shared" si="6"/>
        <v>688</v>
      </c>
      <c r="W60" s="908"/>
    </row>
    <row r="61" spans="1:23" x14ac:dyDescent="0.25">
      <c r="A61" s="871"/>
      <c r="B61" s="872"/>
      <c r="C61" s="97" t="s">
        <v>549</v>
      </c>
      <c r="D61" s="270" t="s">
        <v>37</v>
      </c>
      <c r="E61" s="270">
        <v>2</v>
      </c>
      <c r="F61" s="270"/>
      <c r="G61" s="270"/>
      <c r="H61" s="270"/>
      <c r="I61" s="155">
        <f t="shared" si="2"/>
        <v>2</v>
      </c>
      <c r="J61" s="270"/>
      <c r="K61" s="270"/>
      <c r="L61" s="270"/>
      <c r="M61" s="286"/>
      <c r="N61" s="287"/>
      <c r="O61" s="153">
        <f t="shared" si="7"/>
        <v>0</v>
      </c>
      <c r="P61" s="154">
        <f t="shared" si="8"/>
        <v>2</v>
      </c>
      <c r="Q61" s="270">
        <v>23.54</v>
      </c>
      <c r="R61" s="45">
        <f t="shared" si="1"/>
        <v>47.08</v>
      </c>
      <c r="S61" s="910"/>
      <c r="T61" s="49">
        <f t="shared" si="5"/>
        <v>0</v>
      </c>
      <c r="U61" s="913"/>
      <c r="V61" s="151">
        <f t="shared" si="6"/>
        <v>47.08</v>
      </c>
      <c r="W61" s="908"/>
    </row>
    <row r="62" spans="1:23" x14ac:dyDescent="0.25">
      <c r="A62" s="871"/>
      <c r="B62" s="872"/>
      <c r="C62" s="97" t="s">
        <v>575</v>
      </c>
      <c r="D62" s="270" t="s">
        <v>37</v>
      </c>
      <c r="E62" s="270"/>
      <c r="F62" s="270"/>
      <c r="G62" s="270"/>
      <c r="H62" s="270"/>
      <c r="I62" s="155">
        <f t="shared" si="2"/>
        <v>0</v>
      </c>
      <c r="J62" s="270"/>
      <c r="K62" s="270"/>
      <c r="L62" s="270"/>
      <c r="M62" s="286"/>
      <c r="N62" s="287"/>
      <c r="O62" s="153">
        <f t="shared" si="7"/>
        <v>0</v>
      </c>
      <c r="P62" s="154">
        <f t="shared" si="8"/>
        <v>0</v>
      </c>
      <c r="Q62" s="270">
        <v>115</v>
      </c>
      <c r="R62" s="45">
        <f t="shared" si="1"/>
        <v>0</v>
      </c>
      <c r="S62" s="910"/>
      <c r="T62" s="49">
        <f t="shared" si="5"/>
        <v>0</v>
      </c>
      <c r="U62" s="913"/>
      <c r="V62" s="151">
        <f t="shared" si="6"/>
        <v>0</v>
      </c>
      <c r="W62" s="908"/>
    </row>
    <row r="63" spans="1:23" ht="30" x14ac:dyDescent="0.25">
      <c r="A63" s="871"/>
      <c r="B63" s="872"/>
      <c r="C63" s="97" t="s">
        <v>196</v>
      </c>
      <c r="D63" s="270" t="s">
        <v>37</v>
      </c>
      <c r="E63" s="270"/>
      <c r="F63" s="270">
        <v>20</v>
      </c>
      <c r="G63" s="270">
        <v>45</v>
      </c>
      <c r="H63" s="270"/>
      <c r="I63" s="155">
        <f t="shared" si="2"/>
        <v>65</v>
      </c>
      <c r="J63" s="270"/>
      <c r="K63" s="270">
        <v>10</v>
      </c>
      <c r="L63" s="270"/>
      <c r="M63" s="286"/>
      <c r="N63" s="287"/>
      <c r="O63" s="153">
        <f t="shared" si="7"/>
        <v>10</v>
      </c>
      <c r="P63" s="154">
        <f t="shared" si="8"/>
        <v>75</v>
      </c>
      <c r="Q63" s="152">
        <v>18.71</v>
      </c>
      <c r="R63" s="45">
        <f t="shared" si="1"/>
        <v>1216.1500000000001</v>
      </c>
      <c r="S63" s="910"/>
      <c r="T63" s="49">
        <f t="shared" si="5"/>
        <v>187.10000000000002</v>
      </c>
      <c r="U63" s="913"/>
      <c r="V63" s="151">
        <f t="shared" si="6"/>
        <v>1403.25</v>
      </c>
      <c r="W63" s="908"/>
    </row>
    <row r="64" spans="1:23" ht="33" customHeight="1" x14ac:dyDescent="0.25">
      <c r="A64" s="871"/>
      <c r="B64" s="872"/>
      <c r="C64" s="97" t="s">
        <v>1461</v>
      </c>
      <c r="D64" s="270" t="s">
        <v>37</v>
      </c>
      <c r="E64" s="270"/>
      <c r="F64" s="270"/>
      <c r="G64" s="270"/>
      <c r="H64" s="270"/>
      <c r="I64" s="155">
        <f t="shared" si="2"/>
        <v>0</v>
      </c>
      <c r="J64" s="270"/>
      <c r="K64" s="270"/>
      <c r="L64" s="270"/>
      <c r="M64" s="286"/>
      <c r="N64" s="287"/>
      <c r="O64" s="153">
        <f t="shared" si="7"/>
        <v>0</v>
      </c>
      <c r="P64" s="154">
        <f t="shared" si="8"/>
        <v>0</v>
      </c>
      <c r="Q64" s="152">
        <v>18.71</v>
      </c>
      <c r="R64" s="45">
        <f t="shared" si="1"/>
        <v>0</v>
      </c>
      <c r="S64" s="910"/>
      <c r="T64" s="49">
        <f t="shared" si="5"/>
        <v>0</v>
      </c>
      <c r="U64" s="913"/>
      <c r="V64" s="151">
        <f t="shared" si="6"/>
        <v>0</v>
      </c>
      <c r="W64" s="908"/>
    </row>
    <row r="65" spans="1:23" ht="19.5" customHeight="1" x14ac:dyDescent="0.25">
      <c r="A65" s="871"/>
      <c r="B65" s="872"/>
      <c r="C65" s="97" t="s">
        <v>1758</v>
      </c>
      <c r="D65" s="270" t="s">
        <v>37</v>
      </c>
      <c r="E65" s="270">
        <v>50</v>
      </c>
      <c r="F65" s="270"/>
      <c r="G65" s="270"/>
      <c r="H65" s="270"/>
      <c r="I65" s="155">
        <f t="shared" si="2"/>
        <v>50</v>
      </c>
      <c r="J65" s="270"/>
      <c r="K65" s="270"/>
      <c r="L65" s="270"/>
      <c r="M65" s="286"/>
      <c r="N65" s="287"/>
      <c r="O65" s="153">
        <f t="shared" si="7"/>
        <v>0</v>
      </c>
      <c r="P65" s="154">
        <f t="shared" si="8"/>
        <v>50</v>
      </c>
      <c r="Q65" s="152">
        <v>3.95</v>
      </c>
      <c r="R65" s="45">
        <f t="shared" si="1"/>
        <v>197.5</v>
      </c>
      <c r="S65" s="910"/>
      <c r="T65" s="49">
        <f t="shared" si="5"/>
        <v>0</v>
      </c>
      <c r="U65" s="913"/>
      <c r="V65" s="151">
        <f t="shared" si="6"/>
        <v>197.5</v>
      </c>
      <c r="W65" s="908"/>
    </row>
    <row r="66" spans="1:23" ht="17.25" customHeight="1" x14ac:dyDescent="0.25">
      <c r="A66" s="871"/>
      <c r="B66" s="872"/>
      <c r="C66" s="97" t="s">
        <v>1759</v>
      </c>
      <c r="D66" s="270" t="s">
        <v>37</v>
      </c>
      <c r="E66" s="270">
        <v>10</v>
      </c>
      <c r="F66" s="270"/>
      <c r="G66" s="270"/>
      <c r="H66" s="270"/>
      <c r="I66" s="155">
        <f t="shared" si="2"/>
        <v>10</v>
      </c>
      <c r="J66" s="270"/>
      <c r="K66" s="270"/>
      <c r="L66" s="270"/>
      <c r="M66" s="286"/>
      <c r="N66" s="287"/>
      <c r="O66" s="153">
        <f t="shared" si="7"/>
        <v>0</v>
      </c>
      <c r="P66" s="154">
        <f t="shared" si="8"/>
        <v>10</v>
      </c>
      <c r="Q66" s="152">
        <v>8.06</v>
      </c>
      <c r="R66" s="45">
        <f t="shared" si="1"/>
        <v>80.600000000000009</v>
      </c>
      <c r="S66" s="910"/>
      <c r="T66" s="49">
        <f t="shared" si="5"/>
        <v>0</v>
      </c>
      <c r="U66" s="913"/>
      <c r="V66" s="151">
        <f t="shared" si="6"/>
        <v>80.600000000000009</v>
      </c>
      <c r="W66" s="908"/>
    </row>
    <row r="67" spans="1:23" x14ac:dyDescent="0.25">
      <c r="A67" s="871"/>
      <c r="B67" s="872"/>
      <c r="C67" s="97" t="s">
        <v>341</v>
      </c>
      <c r="D67" s="270" t="s">
        <v>37</v>
      </c>
      <c r="E67" s="270"/>
      <c r="F67" s="270"/>
      <c r="G67" s="270">
        <v>5</v>
      </c>
      <c r="H67" s="270"/>
      <c r="I67" s="155">
        <f t="shared" si="2"/>
        <v>5</v>
      </c>
      <c r="J67" s="270"/>
      <c r="K67" s="270"/>
      <c r="L67" s="270">
        <v>5</v>
      </c>
      <c r="M67" s="286"/>
      <c r="N67" s="287"/>
      <c r="O67" s="153">
        <f t="shared" si="7"/>
        <v>5</v>
      </c>
      <c r="P67" s="154">
        <f t="shared" si="8"/>
        <v>10</v>
      </c>
      <c r="Q67" s="152">
        <v>154.86000000000001</v>
      </c>
      <c r="R67" s="45">
        <f t="shared" si="1"/>
        <v>774.30000000000007</v>
      </c>
      <c r="S67" s="911"/>
      <c r="T67" s="49">
        <f t="shared" si="5"/>
        <v>774.30000000000007</v>
      </c>
      <c r="U67" s="914"/>
      <c r="V67" s="151">
        <f t="shared" si="6"/>
        <v>1548.6000000000001</v>
      </c>
      <c r="W67" s="908"/>
    </row>
    <row r="68" spans="1:23" x14ac:dyDescent="0.25">
      <c r="A68" s="871">
        <v>4</v>
      </c>
      <c r="B68" s="871" t="s">
        <v>2</v>
      </c>
      <c r="C68" s="93" t="s">
        <v>235</v>
      </c>
      <c r="D68" s="270" t="s">
        <v>37</v>
      </c>
      <c r="E68" s="270"/>
      <c r="F68" s="270"/>
      <c r="G68" s="270">
        <v>2</v>
      </c>
      <c r="H68" s="270"/>
      <c r="I68" s="155">
        <f t="shared" si="2"/>
        <v>2</v>
      </c>
      <c r="J68" s="270"/>
      <c r="K68" s="270"/>
      <c r="L68" s="270">
        <v>3</v>
      </c>
      <c r="M68" s="286"/>
      <c r="N68" s="287"/>
      <c r="O68" s="153">
        <f t="shared" si="7"/>
        <v>3</v>
      </c>
      <c r="P68" s="154">
        <f t="shared" si="8"/>
        <v>5</v>
      </c>
      <c r="Q68" s="152">
        <v>2680</v>
      </c>
      <c r="R68" s="45">
        <f t="shared" si="1"/>
        <v>5360</v>
      </c>
      <c r="S68" s="909">
        <f>SUM(R68:R69)</f>
        <v>7412</v>
      </c>
      <c r="T68" s="49">
        <f t="shared" si="5"/>
        <v>8040</v>
      </c>
      <c r="U68" s="912">
        <f>SUM(T68:T69)</f>
        <v>8040</v>
      </c>
      <c r="V68" s="151">
        <f t="shared" si="6"/>
        <v>13400</v>
      </c>
      <c r="W68" s="908">
        <f>SUM(V68:V69)</f>
        <v>15452</v>
      </c>
    </row>
    <row r="69" spans="1:23" x14ac:dyDescent="0.25">
      <c r="A69" s="871"/>
      <c r="B69" s="871"/>
      <c r="C69" s="159" t="s">
        <v>236</v>
      </c>
      <c r="D69" s="220" t="s">
        <v>37</v>
      </c>
      <c r="E69" s="220"/>
      <c r="F69" s="220"/>
      <c r="G69" s="220"/>
      <c r="H69" s="220">
        <v>12</v>
      </c>
      <c r="I69" s="155">
        <f t="shared" si="2"/>
        <v>12</v>
      </c>
      <c r="J69" s="270"/>
      <c r="K69" s="270"/>
      <c r="L69" s="270"/>
      <c r="M69" s="286"/>
      <c r="N69" s="287">
        <v>60</v>
      </c>
      <c r="O69" s="153">
        <f t="shared" si="7"/>
        <v>0</v>
      </c>
      <c r="P69" s="154">
        <f t="shared" si="8"/>
        <v>12</v>
      </c>
      <c r="Q69" s="152">
        <v>171</v>
      </c>
      <c r="R69" s="45">
        <f t="shared" ref="R69:R132" si="9">Q69*I69</f>
        <v>2052</v>
      </c>
      <c r="S69" s="911"/>
      <c r="T69" s="49">
        <f t="shared" si="5"/>
        <v>0</v>
      </c>
      <c r="U69" s="914"/>
      <c r="V69" s="151">
        <f t="shared" si="6"/>
        <v>2052</v>
      </c>
      <c r="W69" s="908"/>
    </row>
    <row r="70" spans="1:23" x14ac:dyDescent="0.25">
      <c r="A70" s="871">
        <v>5</v>
      </c>
      <c r="B70" s="872" t="s">
        <v>1333</v>
      </c>
      <c r="C70" s="92" t="s">
        <v>224</v>
      </c>
      <c r="D70" s="274" t="s">
        <v>37</v>
      </c>
      <c r="E70" s="267">
        <v>12</v>
      </c>
      <c r="F70" s="270"/>
      <c r="G70" s="270"/>
      <c r="H70" s="270"/>
      <c r="I70" s="155">
        <f t="shared" si="2"/>
        <v>12</v>
      </c>
      <c r="J70" s="267">
        <v>20</v>
      </c>
      <c r="K70" s="270"/>
      <c r="L70" s="270"/>
      <c r="M70" s="286"/>
      <c r="N70" s="287"/>
      <c r="O70" s="153">
        <f t="shared" si="7"/>
        <v>20</v>
      </c>
      <c r="P70" s="154">
        <f t="shared" si="8"/>
        <v>32</v>
      </c>
      <c r="Q70" s="152">
        <v>78</v>
      </c>
      <c r="R70" s="45">
        <f t="shared" si="9"/>
        <v>936</v>
      </c>
      <c r="S70" s="909">
        <f>SUM(R70:R87)</f>
        <v>28226.259999999995</v>
      </c>
      <c r="T70" s="49">
        <f t="shared" si="5"/>
        <v>1560</v>
      </c>
      <c r="U70" s="912">
        <f>SUM(T70:T87)</f>
        <v>40740.219999999994</v>
      </c>
      <c r="V70" s="151">
        <f t="shared" si="6"/>
        <v>2496</v>
      </c>
      <c r="W70" s="908">
        <f>SUM(V70:V87)</f>
        <v>68966.48</v>
      </c>
    </row>
    <row r="71" spans="1:23" x14ac:dyDescent="0.25">
      <c r="A71" s="871"/>
      <c r="B71" s="872"/>
      <c r="C71" s="92" t="s">
        <v>1334</v>
      </c>
      <c r="D71" s="274" t="s">
        <v>37</v>
      </c>
      <c r="E71" s="267">
        <v>12</v>
      </c>
      <c r="F71" s="270"/>
      <c r="G71" s="270"/>
      <c r="H71" s="270"/>
      <c r="I71" s="155">
        <f t="shared" si="2"/>
        <v>12</v>
      </c>
      <c r="J71" s="267">
        <v>20</v>
      </c>
      <c r="K71" s="270"/>
      <c r="L71" s="270"/>
      <c r="M71" s="286"/>
      <c r="N71" s="287"/>
      <c r="O71" s="153">
        <f t="shared" si="7"/>
        <v>20</v>
      </c>
      <c r="P71" s="154">
        <f t="shared" si="8"/>
        <v>32</v>
      </c>
      <c r="Q71" s="152">
        <v>78</v>
      </c>
      <c r="R71" s="45">
        <f t="shared" si="9"/>
        <v>936</v>
      </c>
      <c r="S71" s="910"/>
      <c r="T71" s="49">
        <f t="shared" si="5"/>
        <v>1560</v>
      </c>
      <c r="U71" s="913"/>
      <c r="V71" s="151">
        <f t="shared" si="6"/>
        <v>2496</v>
      </c>
      <c r="W71" s="908"/>
    </row>
    <row r="72" spans="1:23" x14ac:dyDescent="0.25">
      <c r="A72" s="871"/>
      <c r="B72" s="872"/>
      <c r="C72" s="92" t="s">
        <v>225</v>
      </c>
      <c r="D72" s="274" t="s">
        <v>37</v>
      </c>
      <c r="E72" s="267">
        <v>5</v>
      </c>
      <c r="F72" s="270"/>
      <c r="G72" s="270"/>
      <c r="H72" s="270"/>
      <c r="I72" s="155">
        <f t="shared" si="2"/>
        <v>5</v>
      </c>
      <c r="J72" s="267">
        <v>10</v>
      </c>
      <c r="K72" s="270"/>
      <c r="L72" s="270"/>
      <c r="M72" s="286"/>
      <c r="N72" s="287"/>
      <c r="O72" s="153">
        <f t="shared" si="7"/>
        <v>10</v>
      </c>
      <c r="P72" s="154">
        <f t="shared" si="8"/>
        <v>15</v>
      </c>
      <c r="Q72" s="152">
        <v>5.5</v>
      </c>
      <c r="R72" s="45">
        <f t="shared" si="9"/>
        <v>27.5</v>
      </c>
      <c r="S72" s="910"/>
      <c r="T72" s="49">
        <f t="shared" ref="T72:T135" si="10">Q72*O72</f>
        <v>55</v>
      </c>
      <c r="U72" s="913"/>
      <c r="V72" s="151">
        <f t="shared" ref="V72:V135" si="11">R72+T72</f>
        <v>82.5</v>
      </c>
      <c r="W72" s="908"/>
    </row>
    <row r="73" spans="1:23" x14ac:dyDescent="0.25">
      <c r="A73" s="871"/>
      <c r="B73" s="872"/>
      <c r="C73" s="92" t="s">
        <v>226</v>
      </c>
      <c r="D73" s="274" t="s">
        <v>37</v>
      </c>
      <c r="E73" s="267">
        <v>5</v>
      </c>
      <c r="F73" s="270"/>
      <c r="G73" s="270"/>
      <c r="H73" s="270"/>
      <c r="I73" s="155">
        <f t="shared" si="2"/>
        <v>5</v>
      </c>
      <c r="J73" s="267">
        <v>10</v>
      </c>
      <c r="K73" s="270"/>
      <c r="L73" s="270"/>
      <c r="M73" s="286"/>
      <c r="N73" s="287"/>
      <c r="O73" s="153">
        <f t="shared" si="7"/>
        <v>10</v>
      </c>
      <c r="P73" s="154">
        <f t="shared" si="8"/>
        <v>15</v>
      </c>
      <c r="Q73" s="152">
        <v>73</v>
      </c>
      <c r="R73" s="45">
        <f t="shared" si="9"/>
        <v>365</v>
      </c>
      <c r="S73" s="910"/>
      <c r="T73" s="49">
        <f t="shared" si="10"/>
        <v>730</v>
      </c>
      <c r="U73" s="913"/>
      <c r="V73" s="151">
        <f t="shared" si="11"/>
        <v>1095</v>
      </c>
      <c r="W73" s="908"/>
    </row>
    <row r="74" spans="1:23" x14ac:dyDescent="0.25">
      <c r="A74" s="871"/>
      <c r="B74" s="872"/>
      <c r="C74" s="92" t="s">
        <v>1632</v>
      </c>
      <c r="D74" s="274" t="s">
        <v>37</v>
      </c>
      <c r="E74" s="267">
        <v>5</v>
      </c>
      <c r="F74" s="270"/>
      <c r="G74" s="270"/>
      <c r="H74" s="270"/>
      <c r="I74" s="155">
        <f t="shared" si="2"/>
        <v>5</v>
      </c>
      <c r="J74" s="267">
        <v>10</v>
      </c>
      <c r="K74" s="270"/>
      <c r="L74" s="270"/>
      <c r="M74" s="286"/>
      <c r="N74" s="287"/>
      <c r="O74" s="153">
        <f t="shared" si="7"/>
        <v>10</v>
      </c>
      <c r="P74" s="154">
        <f t="shared" si="8"/>
        <v>15</v>
      </c>
      <c r="Q74" s="152">
        <v>7</v>
      </c>
      <c r="R74" s="45">
        <f t="shared" si="9"/>
        <v>35</v>
      </c>
      <c r="S74" s="910"/>
      <c r="T74" s="49">
        <f t="shared" si="10"/>
        <v>70</v>
      </c>
      <c r="U74" s="913"/>
      <c r="V74" s="151">
        <f t="shared" si="11"/>
        <v>105</v>
      </c>
      <c r="W74" s="908"/>
    </row>
    <row r="75" spans="1:23" x14ac:dyDescent="0.25">
      <c r="A75" s="871"/>
      <c r="B75" s="872"/>
      <c r="C75" s="92" t="s">
        <v>1335</v>
      </c>
      <c r="D75" s="274" t="s">
        <v>37</v>
      </c>
      <c r="E75" s="267">
        <v>10</v>
      </c>
      <c r="F75" s="270"/>
      <c r="G75" s="270"/>
      <c r="H75" s="270"/>
      <c r="I75" s="155">
        <f t="shared" si="2"/>
        <v>10</v>
      </c>
      <c r="J75" s="267">
        <v>20</v>
      </c>
      <c r="K75" s="270"/>
      <c r="L75" s="270"/>
      <c r="M75" s="286"/>
      <c r="N75" s="287"/>
      <c r="O75" s="153">
        <f t="shared" si="7"/>
        <v>20</v>
      </c>
      <c r="P75" s="154">
        <f t="shared" si="8"/>
        <v>30</v>
      </c>
      <c r="Q75" s="270">
        <v>40.01</v>
      </c>
      <c r="R75" s="45">
        <f t="shared" si="9"/>
        <v>400.09999999999997</v>
      </c>
      <c r="S75" s="910"/>
      <c r="T75" s="49">
        <f t="shared" si="10"/>
        <v>800.19999999999993</v>
      </c>
      <c r="U75" s="913"/>
      <c r="V75" s="151">
        <f t="shared" si="11"/>
        <v>1200.3</v>
      </c>
      <c r="W75" s="908"/>
    </row>
    <row r="76" spans="1:23" x14ac:dyDescent="0.25">
      <c r="A76" s="871"/>
      <c r="B76" s="872"/>
      <c r="C76" s="92" t="s">
        <v>1336</v>
      </c>
      <c r="D76" s="274" t="s">
        <v>37</v>
      </c>
      <c r="E76" s="267">
        <v>200</v>
      </c>
      <c r="F76" s="270"/>
      <c r="G76" s="270"/>
      <c r="H76" s="270"/>
      <c r="I76" s="155">
        <f t="shared" si="2"/>
        <v>200</v>
      </c>
      <c r="J76" s="267">
        <v>250</v>
      </c>
      <c r="K76" s="270"/>
      <c r="L76" s="270"/>
      <c r="M76" s="286"/>
      <c r="N76" s="287"/>
      <c r="O76" s="153">
        <f t="shared" si="7"/>
        <v>250</v>
      </c>
      <c r="P76" s="154">
        <f t="shared" si="8"/>
        <v>450</v>
      </c>
      <c r="Q76" s="270">
        <v>28.05</v>
      </c>
      <c r="R76" s="45">
        <f t="shared" si="9"/>
        <v>5610</v>
      </c>
      <c r="S76" s="910"/>
      <c r="T76" s="49">
        <f t="shared" si="10"/>
        <v>7012.5</v>
      </c>
      <c r="U76" s="913"/>
      <c r="V76" s="151">
        <f t="shared" si="11"/>
        <v>12622.5</v>
      </c>
      <c r="W76" s="908"/>
    </row>
    <row r="77" spans="1:23" x14ac:dyDescent="0.25">
      <c r="A77" s="871"/>
      <c r="B77" s="872"/>
      <c r="C77" s="92" t="s">
        <v>1337</v>
      </c>
      <c r="D77" s="274" t="s">
        <v>37</v>
      </c>
      <c r="E77" s="267">
        <v>160</v>
      </c>
      <c r="F77" s="270"/>
      <c r="G77" s="270"/>
      <c r="H77" s="270"/>
      <c r="I77" s="155">
        <f t="shared" si="2"/>
        <v>160</v>
      </c>
      <c r="J77" s="267">
        <v>200</v>
      </c>
      <c r="K77" s="270"/>
      <c r="L77" s="270"/>
      <c r="M77" s="286"/>
      <c r="N77" s="287"/>
      <c r="O77" s="153">
        <f t="shared" si="7"/>
        <v>200</v>
      </c>
      <c r="P77" s="154">
        <f t="shared" si="8"/>
        <v>360</v>
      </c>
      <c r="Q77" s="152">
        <v>24.3</v>
      </c>
      <c r="R77" s="45">
        <f t="shared" si="9"/>
        <v>3888</v>
      </c>
      <c r="S77" s="910"/>
      <c r="T77" s="49">
        <f t="shared" si="10"/>
        <v>4860</v>
      </c>
      <c r="U77" s="913"/>
      <c r="V77" s="151">
        <f t="shared" si="11"/>
        <v>8748</v>
      </c>
      <c r="W77" s="908"/>
    </row>
    <row r="78" spans="1:23" x14ac:dyDescent="0.25">
      <c r="A78" s="871"/>
      <c r="B78" s="872"/>
      <c r="C78" s="92" t="s">
        <v>1338</v>
      </c>
      <c r="D78" s="274" t="s">
        <v>37</v>
      </c>
      <c r="E78" s="267"/>
      <c r="F78" s="270"/>
      <c r="G78" s="270"/>
      <c r="H78" s="270"/>
      <c r="I78" s="155">
        <f t="shared" si="2"/>
        <v>0</v>
      </c>
      <c r="J78" s="267"/>
      <c r="K78" s="270"/>
      <c r="L78" s="270">
        <v>30</v>
      </c>
      <c r="M78" s="286"/>
      <c r="N78" s="287"/>
      <c r="O78" s="153">
        <f t="shared" si="7"/>
        <v>30</v>
      </c>
      <c r="P78" s="154">
        <f t="shared" si="8"/>
        <v>30</v>
      </c>
      <c r="Q78" s="270">
        <v>5.94</v>
      </c>
      <c r="R78" s="45">
        <f t="shared" si="9"/>
        <v>0</v>
      </c>
      <c r="S78" s="910"/>
      <c r="T78" s="49">
        <f t="shared" si="10"/>
        <v>178.20000000000002</v>
      </c>
      <c r="U78" s="913"/>
      <c r="V78" s="151">
        <f t="shared" si="11"/>
        <v>178.20000000000002</v>
      </c>
      <c r="W78" s="908"/>
    </row>
    <row r="79" spans="1:23" x14ac:dyDescent="0.25">
      <c r="A79" s="871"/>
      <c r="B79" s="872"/>
      <c r="C79" s="92" t="s">
        <v>1339</v>
      </c>
      <c r="D79" s="274" t="s">
        <v>37</v>
      </c>
      <c r="E79" s="267">
        <v>150</v>
      </c>
      <c r="F79" s="270"/>
      <c r="G79" s="270"/>
      <c r="H79" s="270"/>
      <c r="I79" s="155">
        <f t="shared" si="2"/>
        <v>150</v>
      </c>
      <c r="J79" s="267">
        <v>200</v>
      </c>
      <c r="K79" s="270"/>
      <c r="L79" s="270"/>
      <c r="M79" s="286"/>
      <c r="N79" s="287"/>
      <c r="O79" s="153">
        <f t="shared" si="7"/>
        <v>200</v>
      </c>
      <c r="P79" s="154">
        <f t="shared" si="8"/>
        <v>350</v>
      </c>
      <c r="Q79" s="270">
        <v>88.26</v>
      </c>
      <c r="R79" s="45">
        <f t="shared" si="9"/>
        <v>13239</v>
      </c>
      <c r="S79" s="910"/>
      <c r="T79" s="49">
        <f t="shared" si="10"/>
        <v>17652</v>
      </c>
      <c r="U79" s="913"/>
      <c r="V79" s="151">
        <f t="shared" si="11"/>
        <v>30891</v>
      </c>
      <c r="W79" s="908"/>
    </row>
    <row r="80" spans="1:23" x14ac:dyDescent="0.25">
      <c r="A80" s="871"/>
      <c r="B80" s="872"/>
      <c r="C80" s="92" t="s">
        <v>1340</v>
      </c>
      <c r="D80" s="274" t="s">
        <v>37</v>
      </c>
      <c r="E80" s="267"/>
      <c r="F80" s="270"/>
      <c r="G80" s="270"/>
      <c r="H80" s="270"/>
      <c r="I80" s="155">
        <f t="shared" si="2"/>
        <v>0</v>
      </c>
      <c r="J80" s="267"/>
      <c r="K80" s="270"/>
      <c r="L80" s="270"/>
      <c r="M80" s="286"/>
      <c r="N80" s="287"/>
      <c r="O80" s="153">
        <f t="shared" si="7"/>
        <v>0</v>
      </c>
      <c r="P80" s="154">
        <f t="shared" si="8"/>
        <v>0</v>
      </c>
      <c r="Q80" s="152">
        <v>260</v>
      </c>
      <c r="R80" s="45">
        <f t="shared" si="9"/>
        <v>0</v>
      </c>
      <c r="S80" s="910"/>
      <c r="T80" s="49">
        <f t="shared" si="10"/>
        <v>0</v>
      </c>
      <c r="U80" s="913"/>
      <c r="V80" s="151">
        <f t="shared" si="11"/>
        <v>0</v>
      </c>
      <c r="W80" s="908"/>
    </row>
    <row r="81" spans="1:25" x14ac:dyDescent="0.25">
      <c r="A81" s="871"/>
      <c r="B81" s="872"/>
      <c r="C81" s="92" t="s">
        <v>1341</v>
      </c>
      <c r="D81" s="274" t="s">
        <v>37</v>
      </c>
      <c r="E81" s="267">
        <v>3</v>
      </c>
      <c r="F81" s="270"/>
      <c r="G81" s="270"/>
      <c r="H81" s="270"/>
      <c r="I81" s="155">
        <f t="shared" si="2"/>
        <v>3</v>
      </c>
      <c r="J81" s="267">
        <v>8</v>
      </c>
      <c r="K81" s="270"/>
      <c r="L81" s="270"/>
      <c r="M81" s="286"/>
      <c r="N81" s="287"/>
      <c r="O81" s="153">
        <f t="shared" si="7"/>
        <v>8</v>
      </c>
      <c r="P81" s="154">
        <f t="shared" si="8"/>
        <v>11</v>
      </c>
      <c r="Q81" s="152">
        <v>329</v>
      </c>
      <c r="R81" s="45">
        <f t="shared" si="9"/>
        <v>987</v>
      </c>
      <c r="S81" s="910"/>
      <c r="T81" s="49">
        <f t="shared" si="10"/>
        <v>2632</v>
      </c>
      <c r="U81" s="913"/>
      <c r="V81" s="151">
        <f t="shared" si="11"/>
        <v>3619</v>
      </c>
      <c r="W81" s="908"/>
    </row>
    <row r="82" spans="1:25" x14ac:dyDescent="0.25">
      <c r="A82" s="871"/>
      <c r="B82" s="872"/>
      <c r="C82" s="92" t="s">
        <v>1342</v>
      </c>
      <c r="D82" s="274" t="s">
        <v>37</v>
      </c>
      <c r="E82" s="267">
        <v>1</v>
      </c>
      <c r="F82" s="270"/>
      <c r="G82" s="270"/>
      <c r="H82" s="270"/>
      <c r="I82" s="155">
        <f t="shared" si="2"/>
        <v>1</v>
      </c>
      <c r="J82" s="267">
        <v>2</v>
      </c>
      <c r="K82" s="270"/>
      <c r="L82" s="270"/>
      <c r="M82" s="286"/>
      <c r="N82" s="287"/>
      <c r="O82" s="153">
        <f t="shared" si="7"/>
        <v>2</v>
      </c>
      <c r="P82" s="154">
        <f t="shared" si="8"/>
        <v>3</v>
      </c>
      <c r="Q82" s="270">
        <v>896.01</v>
      </c>
      <c r="R82" s="45">
        <f t="shared" si="9"/>
        <v>896.01</v>
      </c>
      <c r="S82" s="910"/>
      <c r="T82" s="49">
        <f t="shared" si="10"/>
        <v>1792.02</v>
      </c>
      <c r="U82" s="913"/>
      <c r="V82" s="151">
        <f t="shared" si="11"/>
        <v>2688.0299999999997</v>
      </c>
      <c r="W82" s="908"/>
    </row>
    <row r="83" spans="1:25" x14ac:dyDescent="0.25">
      <c r="A83" s="871"/>
      <c r="B83" s="872"/>
      <c r="C83" s="92" t="s">
        <v>1343</v>
      </c>
      <c r="D83" s="274" t="s">
        <v>37</v>
      </c>
      <c r="E83" s="267">
        <v>1</v>
      </c>
      <c r="F83" s="270"/>
      <c r="G83" s="270"/>
      <c r="H83" s="270"/>
      <c r="I83" s="155">
        <f t="shared" si="2"/>
        <v>1</v>
      </c>
      <c r="J83" s="267">
        <v>2</v>
      </c>
      <c r="K83" s="270"/>
      <c r="L83" s="270"/>
      <c r="M83" s="286"/>
      <c r="N83" s="287"/>
      <c r="O83" s="153">
        <f t="shared" si="7"/>
        <v>2</v>
      </c>
      <c r="P83" s="154">
        <f t="shared" si="8"/>
        <v>3</v>
      </c>
      <c r="Q83" s="270">
        <v>301.62</v>
      </c>
      <c r="R83" s="45">
        <f t="shared" si="9"/>
        <v>301.62</v>
      </c>
      <c r="S83" s="910"/>
      <c r="T83" s="49">
        <f t="shared" si="10"/>
        <v>603.24</v>
      </c>
      <c r="U83" s="913"/>
      <c r="V83" s="151">
        <f t="shared" si="11"/>
        <v>904.86</v>
      </c>
      <c r="W83" s="908"/>
    </row>
    <row r="84" spans="1:25" x14ac:dyDescent="0.25">
      <c r="A84" s="871"/>
      <c r="B84" s="872"/>
      <c r="C84" s="92" t="s">
        <v>1344</v>
      </c>
      <c r="D84" s="274" t="s">
        <v>37</v>
      </c>
      <c r="E84" s="267">
        <v>5</v>
      </c>
      <c r="F84" s="270"/>
      <c r="G84" s="270"/>
      <c r="H84" s="270"/>
      <c r="I84" s="155">
        <f t="shared" si="2"/>
        <v>5</v>
      </c>
      <c r="J84" s="267">
        <v>10</v>
      </c>
      <c r="K84" s="270"/>
      <c r="L84" s="270"/>
      <c r="M84" s="286"/>
      <c r="N84" s="287"/>
      <c r="O84" s="153">
        <f t="shared" si="7"/>
        <v>10</v>
      </c>
      <c r="P84" s="154">
        <f t="shared" si="8"/>
        <v>15</v>
      </c>
      <c r="Q84" s="270">
        <v>25</v>
      </c>
      <c r="R84" s="45">
        <f t="shared" si="9"/>
        <v>125</v>
      </c>
      <c r="S84" s="910"/>
      <c r="T84" s="49">
        <f t="shared" si="10"/>
        <v>250</v>
      </c>
      <c r="U84" s="913"/>
      <c r="V84" s="151">
        <f t="shared" si="11"/>
        <v>375</v>
      </c>
      <c r="W84" s="908"/>
    </row>
    <row r="85" spans="1:25" x14ac:dyDescent="0.25">
      <c r="A85" s="871"/>
      <c r="B85" s="872"/>
      <c r="C85" s="92" t="s">
        <v>1345</v>
      </c>
      <c r="D85" s="274" t="s">
        <v>37</v>
      </c>
      <c r="E85" s="267">
        <v>2</v>
      </c>
      <c r="F85" s="270"/>
      <c r="G85" s="270"/>
      <c r="H85" s="270"/>
      <c r="I85" s="155">
        <f t="shared" si="2"/>
        <v>2</v>
      </c>
      <c r="J85" s="267">
        <v>5</v>
      </c>
      <c r="K85" s="270"/>
      <c r="L85" s="270"/>
      <c r="M85" s="286"/>
      <c r="N85" s="287"/>
      <c r="O85" s="153">
        <f t="shared" si="7"/>
        <v>5</v>
      </c>
      <c r="P85" s="154">
        <f t="shared" si="8"/>
        <v>7</v>
      </c>
      <c r="Q85" s="270">
        <v>25</v>
      </c>
      <c r="R85" s="45">
        <f t="shared" si="9"/>
        <v>50</v>
      </c>
      <c r="S85" s="910"/>
      <c r="T85" s="49">
        <f t="shared" si="10"/>
        <v>125</v>
      </c>
      <c r="U85" s="913"/>
      <c r="V85" s="151">
        <f t="shared" si="11"/>
        <v>175</v>
      </c>
      <c r="W85" s="908"/>
    </row>
    <row r="86" spans="1:25" x14ac:dyDescent="0.25">
      <c r="A86" s="871"/>
      <c r="B86" s="872"/>
      <c r="C86" s="92" t="s">
        <v>229</v>
      </c>
      <c r="D86" s="274" t="s">
        <v>37</v>
      </c>
      <c r="E86" s="267">
        <v>1</v>
      </c>
      <c r="F86" s="270"/>
      <c r="G86" s="270"/>
      <c r="H86" s="270"/>
      <c r="I86" s="155">
        <f t="shared" si="2"/>
        <v>1</v>
      </c>
      <c r="J86" s="267">
        <v>1</v>
      </c>
      <c r="K86" s="270"/>
      <c r="L86" s="270">
        <v>1</v>
      </c>
      <c r="M86" s="286"/>
      <c r="N86" s="287"/>
      <c r="O86" s="153">
        <f t="shared" si="7"/>
        <v>2</v>
      </c>
      <c r="P86" s="154">
        <f t="shared" si="8"/>
        <v>3</v>
      </c>
      <c r="Q86" s="270">
        <v>396.14</v>
      </c>
      <c r="R86" s="45">
        <f t="shared" si="9"/>
        <v>396.14</v>
      </c>
      <c r="S86" s="910"/>
      <c r="T86" s="49">
        <f t="shared" si="10"/>
        <v>792.28</v>
      </c>
      <c r="U86" s="913"/>
      <c r="V86" s="151">
        <f t="shared" si="11"/>
        <v>1188.42</v>
      </c>
      <c r="W86" s="908"/>
    </row>
    <row r="87" spans="1:25" x14ac:dyDescent="0.25">
      <c r="A87" s="871"/>
      <c r="B87" s="872"/>
      <c r="C87" s="92" t="s">
        <v>234</v>
      </c>
      <c r="D87" s="274" t="s">
        <v>37</v>
      </c>
      <c r="E87" s="267">
        <v>1</v>
      </c>
      <c r="F87" s="270"/>
      <c r="G87" s="270"/>
      <c r="H87" s="270"/>
      <c r="I87" s="155">
        <f t="shared" si="2"/>
        <v>1</v>
      </c>
      <c r="J87" s="267">
        <v>1</v>
      </c>
      <c r="K87" s="270"/>
      <c r="L87" s="270">
        <v>1</v>
      </c>
      <c r="M87" s="286"/>
      <c r="N87" s="287"/>
      <c r="O87" s="153">
        <f t="shared" si="7"/>
        <v>2</v>
      </c>
      <c r="P87" s="154">
        <f t="shared" si="8"/>
        <v>3</v>
      </c>
      <c r="Q87" s="270">
        <v>33.89</v>
      </c>
      <c r="R87" s="45">
        <f t="shared" si="9"/>
        <v>33.89</v>
      </c>
      <c r="S87" s="911"/>
      <c r="T87" s="49">
        <f t="shared" si="10"/>
        <v>67.78</v>
      </c>
      <c r="U87" s="914"/>
      <c r="V87" s="151">
        <f t="shared" si="11"/>
        <v>101.67</v>
      </c>
      <c r="W87" s="908"/>
      <c r="Y87" s="150">
        <f>W87+T87</f>
        <v>67.78</v>
      </c>
    </row>
    <row r="88" spans="1:25" ht="30" x14ac:dyDescent="0.25">
      <c r="A88" s="871">
        <v>6</v>
      </c>
      <c r="B88" s="872" t="s">
        <v>1346</v>
      </c>
      <c r="C88" s="92" t="s">
        <v>1347</v>
      </c>
      <c r="D88" s="274" t="s">
        <v>78</v>
      </c>
      <c r="E88" s="267">
        <v>2</v>
      </c>
      <c r="F88" s="270"/>
      <c r="G88" s="270"/>
      <c r="H88" s="270"/>
      <c r="I88" s="155">
        <f t="shared" si="2"/>
        <v>2</v>
      </c>
      <c r="J88" s="267">
        <v>6</v>
      </c>
      <c r="K88" s="270"/>
      <c r="L88" s="270"/>
      <c r="M88" s="286"/>
      <c r="N88" s="287"/>
      <c r="O88" s="153">
        <f t="shared" si="7"/>
        <v>6</v>
      </c>
      <c r="P88" s="154">
        <f t="shared" si="8"/>
        <v>8</v>
      </c>
      <c r="Q88" s="152">
        <v>310</v>
      </c>
      <c r="R88" s="45">
        <f t="shared" si="9"/>
        <v>620</v>
      </c>
      <c r="S88" s="909">
        <f>SUM(R88:R96)</f>
        <v>22646</v>
      </c>
      <c r="T88" s="49">
        <f t="shared" si="10"/>
        <v>1860</v>
      </c>
      <c r="U88" s="912">
        <f>SUM(T88:T96)</f>
        <v>41954</v>
      </c>
      <c r="V88" s="151">
        <f t="shared" si="11"/>
        <v>2480</v>
      </c>
      <c r="W88" s="908">
        <f>SUM(V88:V96)</f>
        <v>64600</v>
      </c>
    </row>
    <row r="89" spans="1:25" ht="30" x14ac:dyDescent="0.25">
      <c r="A89" s="871"/>
      <c r="B89" s="872"/>
      <c r="C89" s="92" t="s">
        <v>1348</v>
      </c>
      <c r="D89" s="274" t="s">
        <v>78</v>
      </c>
      <c r="E89" s="267">
        <v>4</v>
      </c>
      <c r="F89" s="270"/>
      <c r="G89" s="270"/>
      <c r="H89" s="270"/>
      <c r="I89" s="155">
        <f t="shared" si="2"/>
        <v>4</v>
      </c>
      <c r="J89" s="267">
        <v>8</v>
      </c>
      <c r="K89" s="270"/>
      <c r="L89" s="270"/>
      <c r="M89" s="286"/>
      <c r="N89" s="287"/>
      <c r="O89" s="153">
        <f t="shared" si="7"/>
        <v>8</v>
      </c>
      <c r="P89" s="154">
        <f t="shared" si="8"/>
        <v>12</v>
      </c>
      <c r="Q89" s="152">
        <v>400</v>
      </c>
      <c r="R89" s="45">
        <f t="shared" si="9"/>
        <v>1600</v>
      </c>
      <c r="S89" s="910"/>
      <c r="T89" s="49">
        <f t="shared" si="10"/>
        <v>3200</v>
      </c>
      <c r="U89" s="913"/>
      <c r="V89" s="151">
        <f t="shared" si="11"/>
        <v>4800</v>
      </c>
      <c r="W89" s="908"/>
    </row>
    <row r="90" spans="1:25" ht="30" x14ac:dyDescent="0.25">
      <c r="A90" s="871"/>
      <c r="B90" s="872"/>
      <c r="C90" s="92" t="s">
        <v>1349</v>
      </c>
      <c r="D90" s="274" t="s">
        <v>78</v>
      </c>
      <c r="E90" s="267"/>
      <c r="F90" s="270"/>
      <c r="G90" s="270"/>
      <c r="H90" s="270"/>
      <c r="I90" s="155">
        <f t="shared" si="2"/>
        <v>0</v>
      </c>
      <c r="J90" s="267">
        <v>6</v>
      </c>
      <c r="K90" s="270"/>
      <c r="L90" s="270"/>
      <c r="M90" s="286"/>
      <c r="N90" s="287"/>
      <c r="O90" s="153">
        <f t="shared" si="7"/>
        <v>6</v>
      </c>
      <c r="P90" s="154">
        <f t="shared" si="8"/>
        <v>6</v>
      </c>
      <c r="Q90" s="152">
        <v>350</v>
      </c>
      <c r="R90" s="45">
        <f t="shared" si="9"/>
        <v>0</v>
      </c>
      <c r="S90" s="910"/>
      <c r="T90" s="49">
        <f t="shared" si="10"/>
        <v>2100</v>
      </c>
      <c r="U90" s="913"/>
      <c r="V90" s="151">
        <f t="shared" si="11"/>
        <v>2100</v>
      </c>
      <c r="W90" s="908"/>
    </row>
    <row r="91" spans="1:25" ht="30" x14ac:dyDescent="0.25">
      <c r="A91" s="871"/>
      <c r="B91" s="872"/>
      <c r="C91" s="92" t="s">
        <v>1350</v>
      </c>
      <c r="D91" s="274" t="s">
        <v>78</v>
      </c>
      <c r="E91" s="267">
        <v>8</v>
      </c>
      <c r="F91" s="270"/>
      <c r="G91" s="270"/>
      <c r="H91" s="270"/>
      <c r="I91" s="155">
        <f t="shared" si="2"/>
        <v>8</v>
      </c>
      <c r="J91" s="267">
        <v>8</v>
      </c>
      <c r="K91" s="270"/>
      <c r="L91" s="270"/>
      <c r="M91" s="286"/>
      <c r="N91" s="287"/>
      <c r="O91" s="153">
        <f t="shared" si="7"/>
        <v>8</v>
      </c>
      <c r="P91" s="154">
        <f t="shared" si="8"/>
        <v>16</v>
      </c>
      <c r="Q91" s="152">
        <v>350</v>
      </c>
      <c r="R91" s="45">
        <f t="shared" si="9"/>
        <v>2800</v>
      </c>
      <c r="S91" s="910"/>
      <c r="T91" s="49">
        <f t="shared" si="10"/>
        <v>2800</v>
      </c>
      <c r="U91" s="913"/>
      <c r="V91" s="151">
        <f t="shared" si="11"/>
        <v>5600</v>
      </c>
      <c r="W91" s="908"/>
    </row>
    <row r="92" spans="1:25" ht="30" x14ac:dyDescent="0.25">
      <c r="A92" s="871"/>
      <c r="B92" s="872"/>
      <c r="C92" s="92" t="s">
        <v>1351</v>
      </c>
      <c r="D92" s="274" t="s">
        <v>78</v>
      </c>
      <c r="E92" s="267">
        <v>12</v>
      </c>
      <c r="F92" s="270"/>
      <c r="G92" s="270"/>
      <c r="H92" s="270"/>
      <c r="I92" s="155">
        <f t="shared" si="2"/>
        <v>12</v>
      </c>
      <c r="J92" s="267">
        <v>30</v>
      </c>
      <c r="K92" s="270"/>
      <c r="L92" s="270"/>
      <c r="M92" s="286"/>
      <c r="N92" s="287"/>
      <c r="O92" s="153">
        <f t="shared" si="7"/>
        <v>30</v>
      </c>
      <c r="P92" s="154">
        <f t="shared" si="8"/>
        <v>42</v>
      </c>
      <c r="Q92" s="152">
        <v>400</v>
      </c>
      <c r="R92" s="45">
        <f t="shared" si="9"/>
        <v>4800</v>
      </c>
      <c r="S92" s="910"/>
      <c r="T92" s="49">
        <f t="shared" si="10"/>
        <v>12000</v>
      </c>
      <c r="U92" s="913"/>
      <c r="V92" s="151">
        <f t="shared" si="11"/>
        <v>16800</v>
      </c>
      <c r="W92" s="908"/>
    </row>
    <row r="93" spans="1:25" x14ac:dyDescent="0.25">
      <c r="A93" s="871"/>
      <c r="B93" s="872"/>
      <c r="C93" s="92" t="s">
        <v>230</v>
      </c>
      <c r="D93" s="274" t="s">
        <v>37</v>
      </c>
      <c r="E93" s="267">
        <v>80</v>
      </c>
      <c r="F93" s="270"/>
      <c r="G93" s="270"/>
      <c r="H93" s="270"/>
      <c r="I93" s="155">
        <f t="shared" si="2"/>
        <v>80</v>
      </c>
      <c r="J93" s="267">
        <v>120</v>
      </c>
      <c r="K93" s="270"/>
      <c r="L93" s="270"/>
      <c r="M93" s="286"/>
      <c r="N93" s="287"/>
      <c r="O93" s="153">
        <f t="shared" si="7"/>
        <v>120</v>
      </c>
      <c r="P93" s="154">
        <f t="shared" si="8"/>
        <v>200</v>
      </c>
      <c r="Q93" s="152">
        <v>28</v>
      </c>
      <c r="R93" s="45">
        <f t="shared" si="9"/>
        <v>2240</v>
      </c>
      <c r="S93" s="910"/>
      <c r="T93" s="49">
        <f t="shared" si="10"/>
        <v>3360</v>
      </c>
      <c r="U93" s="913"/>
      <c r="V93" s="151">
        <f t="shared" si="11"/>
        <v>5600</v>
      </c>
      <c r="W93" s="908"/>
    </row>
    <row r="94" spans="1:25" x14ac:dyDescent="0.25">
      <c r="A94" s="871"/>
      <c r="B94" s="872"/>
      <c r="C94" s="92" t="s">
        <v>231</v>
      </c>
      <c r="D94" s="274" t="s">
        <v>37</v>
      </c>
      <c r="E94" s="267"/>
      <c r="F94" s="270"/>
      <c r="G94" s="270"/>
      <c r="H94" s="270"/>
      <c r="I94" s="155">
        <f t="shared" si="2"/>
        <v>0</v>
      </c>
      <c r="J94" s="267"/>
      <c r="K94" s="270"/>
      <c r="L94" s="270">
        <v>50</v>
      </c>
      <c r="M94" s="286"/>
      <c r="N94" s="287"/>
      <c r="O94" s="153">
        <f t="shared" si="7"/>
        <v>50</v>
      </c>
      <c r="P94" s="154">
        <f t="shared" si="8"/>
        <v>50</v>
      </c>
      <c r="Q94" s="152">
        <v>35.200000000000003</v>
      </c>
      <c r="R94" s="45">
        <f t="shared" si="9"/>
        <v>0</v>
      </c>
      <c r="S94" s="910"/>
      <c r="T94" s="49">
        <f t="shared" si="10"/>
        <v>1760.0000000000002</v>
      </c>
      <c r="U94" s="913"/>
      <c r="V94" s="151">
        <f t="shared" si="11"/>
        <v>1760.0000000000002</v>
      </c>
      <c r="W94" s="908"/>
    </row>
    <row r="95" spans="1:25" x14ac:dyDescent="0.25">
      <c r="A95" s="871"/>
      <c r="B95" s="872"/>
      <c r="C95" s="92" t="s">
        <v>232</v>
      </c>
      <c r="D95" s="274" t="s">
        <v>37</v>
      </c>
      <c r="E95" s="267">
        <v>158</v>
      </c>
      <c r="F95" s="270"/>
      <c r="G95" s="270"/>
      <c r="H95" s="270"/>
      <c r="I95" s="155">
        <f t="shared" si="2"/>
        <v>158</v>
      </c>
      <c r="J95" s="267">
        <v>222</v>
      </c>
      <c r="K95" s="270"/>
      <c r="L95" s="270"/>
      <c r="M95" s="286"/>
      <c r="N95" s="287"/>
      <c r="O95" s="153">
        <f t="shared" si="7"/>
        <v>222</v>
      </c>
      <c r="P95" s="154">
        <f t="shared" si="8"/>
        <v>380</v>
      </c>
      <c r="Q95" s="152">
        <v>67</v>
      </c>
      <c r="R95" s="45">
        <f t="shared" si="9"/>
        <v>10586</v>
      </c>
      <c r="S95" s="910"/>
      <c r="T95" s="49">
        <f t="shared" si="10"/>
        <v>14874</v>
      </c>
      <c r="U95" s="913"/>
      <c r="V95" s="151">
        <f t="shared" si="11"/>
        <v>25460</v>
      </c>
      <c r="W95" s="908"/>
    </row>
    <row r="96" spans="1:25" x14ac:dyDescent="0.25">
      <c r="A96" s="871"/>
      <c r="B96" s="872"/>
      <c r="C96" s="92" t="s">
        <v>233</v>
      </c>
      <c r="D96" s="274" t="s">
        <v>37</v>
      </c>
      <c r="E96" s="267"/>
      <c r="F96" s="270"/>
      <c r="G96" s="270"/>
      <c r="H96" s="270"/>
      <c r="I96" s="155">
        <f t="shared" ref="I96:I103" si="12">E96+F96+G96+H96</f>
        <v>0</v>
      </c>
      <c r="J96" s="267"/>
      <c r="K96" s="270"/>
      <c r="L96" s="270"/>
      <c r="M96" s="286"/>
      <c r="N96" s="287"/>
      <c r="O96" s="153">
        <f t="shared" si="7"/>
        <v>0</v>
      </c>
      <c r="P96" s="154">
        <f t="shared" si="8"/>
        <v>0</v>
      </c>
      <c r="Q96" s="270"/>
      <c r="R96" s="45">
        <f t="shared" si="9"/>
        <v>0</v>
      </c>
      <c r="S96" s="911"/>
      <c r="T96" s="49">
        <f t="shared" si="10"/>
        <v>0</v>
      </c>
      <c r="U96" s="914"/>
      <c r="V96" s="151">
        <f t="shared" si="11"/>
        <v>0</v>
      </c>
      <c r="W96" s="908"/>
    </row>
    <row r="97" spans="1:23" ht="30" x14ac:dyDescent="0.25">
      <c r="A97" s="871">
        <v>7</v>
      </c>
      <c r="B97" s="872" t="s">
        <v>1352</v>
      </c>
      <c r="C97" s="93" t="s">
        <v>1353</v>
      </c>
      <c r="D97" s="274" t="s">
        <v>78</v>
      </c>
      <c r="E97" s="267">
        <v>1</v>
      </c>
      <c r="F97" s="270"/>
      <c r="G97" s="270"/>
      <c r="H97" s="270"/>
      <c r="I97" s="155">
        <f t="shared" si="12"/>
        <v>1</v>
      </c>
      <c r="J97" s="267">
        <v>3</v>
      </c>
      <c r="K97" s="270"/>
      <c r="L97" s="270"/>
      <c r="M97" s="286"/>
      <c r="N97" s="287"/>
      <c r="O97" s="153">
        <f t="shared" si="7"/>
        <v>3</v>
      </c>
      <c r="P97" s="154">
        <f t="shared" si="8"/>
        <v>4</v>
      </c>
      <c r="Q97" s="152">
        <v>250</v>
      </c>
      <c r="R97" s="45">
        <f t="shared" si="9"/>
        <v>250</v>
      </c>
      <c r="S97" s="909">
        <f>SUM(R97:R103)</f>
        <v>17181.739999999998</v>
      </c>
      <c r="T97" s="49">
        <f t="shared" si="10"/>
        <v>750</v>
      </c>
      <c r="U97" s="912">
        <f>SUM(T97:T103)</f>
        <v>21900.6</v>
      </c>
      <c r="V97" s="151">
        <f t="shared" si="11"/>
        <v>1000</v>
      </c>
      <c r="W97" s="908">
        <f>SUM(V97:V103)</f>
        <v>39082.339999999997</v>
      </c>
    </row>
    <row r="98" spans="1:23" ht="30" x14ac:dyDescent="0.25">
      <c r="A98" s="871"/>
      <c r="B98" s="872"/>
      <c r="C98" s="93" t="s">
        <v>1354</v>
      </c>
      <c r="D98" s="274" t="s">
        <v>78</v>
      </c>
      <c r="E98" s="267">
        <v>2</v>
      </c>
      <c r="F98" s="270"/>
      <c r="G98" s="270"/>
      <c r="H98" s="270"/>
      <c r="I98" s="155">
        <f t="shared" si="12"/>
        <v>2</v>
      </c>
      <c r="J98" s="267">
        <v>6</v>
      </c>
      <c r="K98" s="270"/>
      <c r="L98" s="270"/>
      <c r="M98" s="286"/>
      <c r="N98" s="287"/>
      <c r="O98" s="153">
        <f t="shared" si="7"/>
        <v>6</v>
      </c>
      <c r="P98" s="154">
        <f t="shared" si="8"/>
        <v>8</v>
      </c>
      <c r="Q98" s="152">
        <v>320</v>
      </c>
      <c r="R98" s="45">
        <f t="shared" si="9"/>
        <v>640</v>
      </c>
      <c r="S98" s="910"/>
      <c r="T98" s="49">
        <f t="shared" si="10"/>
        <v>1920</v>
      </c>
      <c r="U98" s="913"/>
      <c r="V98" s="151">
        <f t="shared" si="11"/>
        <v>2560</v>
      </c>
      <c r="W98" s="908"/>
    </row>
    <row r="99" spans="1:23" x14ac:dyDescent="0.25">
      <c r="A99" s="871"/>
      <c r="B99" s="872"/>
      <c r="C99" s="92" t="s">
        <v>1355</v>
      </c>
      <c r="D99" s="274" t="s">
        <v>37</v>
      </c>
      <c r="E99" s="267">
        <v>2</v>
      </c>
      <c r="F99" s="270"/>
      <c r="G99" s="270"/>
      <c r="H99" s="270"/>
      <c r="I99" s="155">
        <f t="shared" si="12"/>
        <v>2</v>
      </c>
      <c r="J99" s="267">
        <v>2</v>
      </c>
      <c r="K99" s="270"/>
      <c r="L99" s="270"/>
      <c r="M99" s="286"/>
      <c r="N99" s="287"/>
      <c r="O99" s="153">
        <f t="shared" si="7"/>
        <v>2</v>
      </c>
      <c r="P99" s="154">
        <f t="shared" si="8"/>
        <v>4</v>
      </c>
      <c r="Q99" s="270">
        <v>200</v>
      </c>
      <c r="R99" s="45">
        <f t="shared" si="9"/>
        <v>400</v>
      </c>
      <c r="S99" s="910"/>
      <c r="T99" s="49">
        <f t="shared" si="10"/>
        <v>400</v>
      </c>
      <c r="U99" s="913"/>
      <c r="V99" s="151">
        <f t="shared" si="11"/>
        <v>800</v>
      </c>
      <c r="W99" s="908"/>
    </row>
    <row r="100" spans="1:23" x14ac:dyDescent="0.25">
      <c r="A100" s="871"/>
      <c r="B100" s="872"/>
      <c r="C100" s="92" t="s">
        <v>227</v>
      </c>
      <c r="D100" s="274" t="s">
        <v>37</v>
      </c>
      <c r="E100" s="267">
        <v>160</v>
      </c>
      <c r="F100" s="270"/>
      <c r="G100" s="270"/>
      <c r="H100" s="270"/>
      <c r="I100" s="155">
        <f t="shared" si="12"/>
        <v>160</v>
      </c>
      <c r="J100" s="267">
        <v>180</v>
      </c>
      <c r="K100" s="270"/>
      <c r="L100" s="270"/>
      <c r="M100" s="286"/>
      <c r="N100" s="287"/>
      <c r="O100" s="153">
        <f t="shared" si="7"/>
        <v>180</v>
      </c>
      <c r="P100" s="154">
        <f t="shared" si="8"/>
        <v>340</v>
      </c>
      <c r="Q100" s="270">
        <v>77.02</v>
      </c>
      <c r="R100" s="45">
        <f t="shared" si="9"/>
        <v>12323.199999999999</v>
      </c>
      <c r="S100" s="910"/>
      <c r="T100" s="49">
        <f t="shared" si="10"/>
        <v>13863.599999999999</v>
      </c>
      <c r="U100" s="913"/>
      <c r="V100" s="151">
        <f t="shared" si="11"/>
        <v>26186.799999999996</v>
      </c>
      <c r="W100" s="908"/>
    </row>
    <row r="101" spans="1:23" x14ac:dyDescent="0.25">
      <c r="A101" s="871"/>
      <c r="B101" s="872"/>
      <c r="C101" s="92" t="s">
        <v>228</v>
      </c>
      <c r="D101" s="274" t="s">
        <v>37</v>
      </c>
      <c r="E101" s="267">
        <v>36</v>
      </c>
      <c r="F101" s="270"/>
      <c r="G101" s="270"/>
      <c r="H101" s="270"/>
      <c r="I101" s="155">
        <f t="shared" si="12"/>
        <v>36</v>
      </c>
      <c r="J101" s="267">
        <v>44</v>
      </c>
      <c r="K101" s="270"/>
      <c r="L101" s="270"/>
      <c r="M101" s="286"/>
      <c r="N101" s="287"/>
      <c r="O101" s="153">
        <f t="shared" si="7"/>
        <v>44</v>
      </c>
      <c r="P101" s="154">
        <f t="shared" si="8"/>
        <v>80</v>
      </c>
      <c r="Q101" s="270">
        <v>61.04</v>
      </c>
      <c r="R101" s="45">
        <f t="shared" si="9"/>
        <v>2197.44</v>
      </c>
      <c r="S101" s="910"/>
      <c r="T101" s="49">
        <f t="shared" si="10"/>
        <v>2685.7599999999998</v>
      </c>
      <c r="U101" s="913"/>
      <c r="V101" s="151">
        <f t="shared" si="11"/>
        <v>4883.2</v>
      </c>
      <c r="W101" s="908"/>
    </row>
    <row r="102" spans="1:23" x14ac:dyDescent="0.25">
      <c r="A102" s="871"/>
      <c r="B102" s="872"/>
      <c r="C102" s="92" t="s">
        <v>255</v>
      </c>
      <c r="D102" s="274" t="s">
        <v>37</v>
      </c>
      <c r="E102" s="267">
        <v>16</v>
      </c>
      <c r="F102" s="270"/>
      <c r="G102" s="270"/>
      <c r="H102" s="270"/>
      <c r="I102" s="155">
        <f t="shared" si="12"/>
        <v>16</v>
      </c>
      <c r="J102" s="267">
        <v>26</v>
      </c>
      <c r="K102" s="270"/>
      <c r="L102" s="270"/>
      <c r="M102" s="286"/>
      <c r="N102" s="287"/>
      <c r="O102" s="153">
        <f t="shared" si="7"/>
        <v>26</v>
      </c>
      <c r="P102" s="154">
        <f t="shared" si="8"/>
        <v>42</v>
      </c>
      <c r="Q102" s="152">
        <v>55</v>
      </c>
      <c r="R102" s="45">
        <f t="shared" si="9"/>
        <v>880</v>
      </c>
      <c r="S102" s="910"/>
      <c r="T102" s="49">
        <f t="shared" si="10"/>
        <v>1430</v>
      </c>
      <c r="U102" s="913"/>
      <c r="V102" s="151">
        <f t="shared" si="11"/>
        <v>2310</v>
      </c>
      <c r="W102" s="908"/>
    </row>
    <row r="103" spans="1:23" x14ac:dyDescent="0.25">
      <c r="A103" s="871"/>
      <c r="B103" s="872"/>
      <c r="C103" s="92" t="s">
        <v>243</v>
      </c>
      <c r="D103" s="274" t="s">
        <v>37</v>
      </c>
      <c r="E103" s="208">
        <v>30</v>
      </c>
      <c r="F103" s="270"/>
      <c r="G103" s="270"/>
      <c r="H103" s="270"/>
      <c r="I103" s="155">
        <f t="shared" si="12"/>
        <v>30</v>
      </c>
      <c r="J103" s="208">
        <v>52</v>
      </c>
      <c r="K103" s="270"/>
      <c r="L103" s="270"/>
      <c r="M103" s="286"/>
      <c r="N103" s="287"/>
      <c r="O103" s="153">
        <f t="shared" si="7"/>
        <v>52</v>
      </c>
      <c r="P103" s="154">
        <f t="shared" si="8"/>
        <v>82</v>
      </c>
      <c r="Q103" s="270">
        <v>16.37</v>
      </c>
      <c r="R103" s="45">
        <f t="shared" si="9"/>
        <v>491.1</v>
      </c>
      <c r="S103" s="911"/>
      <c r="T103" s="49">
        <f t="shared" si="10"/>
        <v>851.24</v>
      </c>
      <c r="U103" s="914"/>
      <c r="V103" s="151">
        <f t="shared" si="11"/>
        <v>1342.3400000000001</v>
      </c>
      <c r="W103" s="908"/>
    </row>
    <row r="104" spans="1:23" ht="25.5" customHeight="1" x14ac:dyDescent="0.25">
      <c r="A104" s="871">
        <v>8</v>
      </c>
      <c r="B104" s="872" t="s">
        <v>1356</v>
      </c>
      <c r="C104" s="93" t="s">
        <v>2092</v>
      </c>
      <c r="D104" s="274" t="s">
        <v>37</v>
      </c>
      <c r="E104" s="270"/>
      <c r="F104" s="270"/>
      <c r="G104" s="270"/>
      <c r="H104" s="270"/>
      <c r="I104" s="275">
        <v>1000</v>
      </c>
      <c r="J104" s="270"/>
      <c r="K104" s="270"/>
      <c r="L104" s="270"/>
      <c r="M104" s="286"/>
      <c r="N104" s="287"/>
      <c r="O104" s="276">
        <v>3000</v>
      </c>
      <c r="P104" s="154">
        <f t="shared" si="8"/>
        <v>4000</v>
      </c>
      <c r="Q104" s="274">
        <v>0.1</v>
      </c>
      <c r="R104" s="45">
        <f t="shared" si="9"/>
        <v>100</v>
      </c>
      <c r="S104" s="909">
        <f>SUM(R104:R160)</f>
        <v>24032.480000000007</v>
      </c>
      <c r="T104" s="49">
        <f t="shared" si="10"/>
        <v>300</v>
      </c>
      <c r="U104" s="912">
        <f>SUM(T104:T160)</f>
        <v>38450.240000000013</v>
      </c>
      <c r="V104" s="151">
        <f t="shared" si="11"/>
        <v>400</v>
      </c>
      <c r="W104" s="908">
        <f>SUM(V104:V160)</f>
        <v>62482.719999999994</v>
      </c>
    </row>
    <row r="105" spans="1:23" x14ac:dyDescent="0.25">
      <c r="A105" s="871"/>
      <c r="B105" s="872"/>
      <c r="C105" s="93" t="s">
        <v>2093</v>
      </c>
      <c r="D105" s="274" t="s">
        <v>37</v>
      </c>
      <c r="E105" s="270"/>
      <c r="F105" s="270"/>
      <c r="G105" s="270"/>
      <c r="H105" s="270"/>
      <c r="I105" s="275">
        <v>100</v>
      </c>
      <c r="J105" s="270"/>
      <c r="K105" s="270"/>
      <c r="L105" s="270"/>
      <c r="M105" s="286"/>
      <c r="N105" s="287"/>
      <c r="O105" s="276">
        <v>300</v>
      </c>
      <c r="P105" s="154">
        <f t="shared" si="8"/>
        <v>400</v>
      </c>
      <c r="Q105" s="274">
        <v>0.67</v>
      </c>
      <c r="R105" s="45">
        <f t="shared" si="9"/>
        <v>67</v>
      </c>
      <c r="S105" s="910"/>
      <c r="T105" s="49">
        <f t="shared" si="10"/>
        <v>201</v>
      </c>
      <c r="U105" s="913"/>
      <c r="V105" s="151">
        <f t="shared" si="11"/>
        <v>268</v>
      </c>
      <c r="W105" s="908"/>
    </row>
    <row r="106" spans="1:23" x14ac:dyDescent="0.25">
      <c r="A106" s="871"/>
      <c r="B106" s="872"/>
      <c r="C106" s="93" t="s">
        <v>2094</v>
      </c>
      <c r="D106" s="888" t="s">
        <v>37</v>
      </c>
      <c r="E106" s="270"/>
      <c r="F106" s="270"/>
      <c r="G106" s="270"/>
      <c r="H106" s="270"/>
      <c r="I106" s="889">
        <v>60</v>
      </c>
      <c r="J106" s="270"/>
      <c r="K106" s="270"/>
      <c r="L106" s="270"/>
      <c r="M106" s="286"/>
      <c r="N106" s="287"/>
      <c r="O106" s="890">
        <v>80</v>
      </c>
      <c r="P106" s="965">
        <f t="shared" si="8"/>
        <v>140</v>
      </c>
      <c r="Q106" s="873">
        <v>9.9600000000000009</v>
      </c>
      <c r="R106" s="45">
        <f t="shared" si="9"/>
        <v>597.6</v>
      </c>
      <c r="S106" s="910"/>
      <c r="T106" s="49">
        <f t="shared" si="10"/>
        <v>796.80000000000007</v>
      </c>
      <c r="U106" s="913"/>
      <c r="V106" s="151">
        <f t="shared" si="11"/>
        <v>1394.4</v>
      </c>
      <c r="W106" s="908"/>
    </row>
    <row r="107" spans="1:23" x14ac:dyDescent="0.25">
      <c r="A107" s="871"/>
      <c r="B107" s="872"/>
      <c r="C107" s="93" t="s">
        <v>2095</v>
      </c>
      <c r="D107" s="888"/>
      <c r="E107" s="270"/>
      <c r="F107" s="270"/>
      <c r="G107" s="270"/>
      <c r="H107" s="270"/>
      <c r="I107" s="889"/>
      <c r="J107" s="270"/>
      <c r="K107" s="270"/>
      <c r="L107" s="270"/>
      <c r="M107" s="286"/>
      <c r="N107" s="287"/>
      <c r="O107" s="890"/>
      <c r="P107" s="965"/>
      <c r="Q107" s="873"/>
      <c r="R107" s="45">
        <f t="shared" si="9"/>
        <v>0</v>
      </c>
      <c r="S107" s="910"/>
      <c r="T107" s="49">
        <f t="shared" si="10"/>
        <v>0</v>
      </c>
      <c r="U107" s="913"/>
      <c r="V107" s="151">
        <f t="shared" si="11"/>
        <v>0</v>
      </c>
      <c r="W107" s="908"/>
    </row>
    <row r="108" spans="1:23" x14ac:dyDescent="0.25">
      <c r="A108" s="871"/>
      <c r="B108" s="872"/>
      <c r="C108" s="93" t="s">
        <v>2096</v>
      </c>
      <c r="D108" s="274" t="s">
        <v>37</v>
      </c>
      <c r="E108" s="270"/>
      <c r="F108" s="270"/>
      <c r="G108" s="270"/>
      <c r="H108" s="270"/>
      <c r="I108" s="275">
        <v>20</v>
      </c>
      <c r="J108" s="270"/>
      <c r="K108" s="270"/>
      <c r="L108" s="270"/>
      <c r="M108" s="286"/>
      <c r="N108" s="287"/>
      <c r="O108" s="276">
        <v>40</v>
      </c>
      <c r="P108" s="154">
        <f t="shared" ref="P108:P171" si="13">I108+O108</f>
        <v>60</v>
      </c>
      <c r="Q108" s="274">
        <v>19</v>
      </c>
      <c r="R108" s="45">
        <f t="shared" si="9"/>
        <v>380</v>
      </c>
      <c r="S108" s="910"/>
      <c r="T108" s="49">
        <f t="shared" si="10"/>
        <v>760</v>
      </c>
      <c r="U108" s="913"/>
      <c r="V108" s="151">
        <f t="shared" si="11"/>
        <v>1140</v>
      </c>
      <c r="W108" s="908"/>
    </row>
    <row r="109" spans="1:23" x14ac:dyDescent="0.25">
      <c r="A109" s="871"/>
      <c r="B109" s="872"/>
      <c r="C109" s="93" t="s">
        <v>2097</v>
      </c>
      <c r="D109" s="274" t="s">
        <v>37</v>
      </c>
      <c r="E109" s="270"/>
      <c r="F109" s="270"/>
      <c r="G109" s="270"/>
      <c r="H109" s="270"/>
      <c r="I109" s="275">
        <v>10</v>
      </c>
      <c r="J109" s="270"/>
      <c r="K109" s="270"/>
      <c r="L109" s="270"/>
      <c r="M109" s="286"/>
      <c r="N109" s="287"/>
      <c r="O109" s="276">
        <v>20</v>
      </c>
      <c r="P109" s="154">
        <f t="shared" si="13"/>
        <v>30</v>
      </c>
      <c r="Q109" s="274">
        <v>15.3</v>
      </c>
      <c r="R109" s="45">
        <f t="shared" si="9"/>
        <v>153</v>
      </c>
      <c r="S109" s="910"/>
      <c r="T109" s="49">
        <f t="shared" si="10"/>
        <v>306</v>
      </c>
      <c r="U109" s="913"/>
      <c r="V109" s="151">
        <f t="shared" si="11"/>
        <v>459</v>
      </c>
      <c r="W109" s="908"/>
    </row>
    <row r="110" spans="1:23" x14ac:dyDescent="0.25">
      <c r="A110" s="871"/>
      <c r="B110" s="872"/>
      <c r="C110" s="93" t="s">
        <v>2098</v>
      </c>
      <c r="D110" s="274" t="s">
        <v>37</v>
      </c>
      <c r="E110" s="270"/>
      <c r="F110" s="270"/>
      <c r="G110" s="270"/>
      <c r="H110" s="270"/>
      <c r="I110" s="275">
        <v>15</v>
      </c>
      <c r="J110" s="270"/>
      <c r="K110" s="270"/>
      <c r="L110" s="270"/>
      <c r="M110" s="286"/>
      <c r="N110" s="287"/>
      <c r="O110" s="276">
        <v>15</v>
      </c>
      <c r="P110" s="154">
        <f t="shared" si="13"/>
        <v>30</v>
      </c>
      <c r="Q110" s="274">
        <v>10</v>
      </c>
      <c r="R110" s="45">
        <f t="shared" si="9"/>
        <v>150</v>
      </c>
      <c r="S110" s="910"/>
      <c r="T110" s="49">
        <f t="shared" si="10"/>
        <v>150</v>
      </c>
      <c r="U110" s="913"/>
      <c r="V110" s="151">
        <f t="shared" si="11"/>
        <v>300</v>
      </c>
      <c r="W110" s="908"/>
    </row>
    <row r="111" spans="1:23" x14ac:dyDescent="0.25">
      <c r="A111" s="871"/>
      <c r="B111" s="872"/>
      <c r="C111" s="93" t="s">
        <v>2099</v>
      </c>
      <c r="D111" s="274" t="s">
        <v>37</v>
      </c>
      <c r="E111" s="270"/>
      <c r="F111" s="270"/>
      <c r="G111" s="270"/>
      <c r="H111" s="270"/>
      <c r="I111" s="275">
        <v>5</v>
      </c>
      <c r="J111" s="270"/>
      <c r="K111" s="270"/>
      <c r="L111" s="270"/>
      <c r="M111" s="286"/>
      <c r="N111" s="287"/>
      <c r="O111" s="276">
        <v>15</v>
      </c>
      <c r="P111" s="154">
        <f t="shared" si="13"/>
        <v>20</v>
      </c>
      <c r="Q111" s="274">
        <v>34.9</v>
      </c>
      <c r="R111" s="45">
        <f t="shared" si="9"/>
        <v>174.5</v>
      </c>
      <c r="S111" s="910"/>
      <c r="T111" s="49">
        <f t="shared" si="10"/>
        <v>523.5</v>
      </c>
      <c r="U111" s="913"/>
      <c r="V111" s="151">
        <f t="shared" si="11"/>
        <v>698</v>
      </c>
      <c r="W111" s="908"/>
    </row>
    <row r="112" spans="1:23" x14ac:dyDescent="0.25">
      <c r="A112" s="871"/>
      <c r="B112" s="872"/>
      <c r="C112" s="93" t="s">
        <v>2100</v>
      </c>
      <c r="D112" s="274" t="s">
        <v>37</v>
      </c>
      <c r="E112" s="270"/>
      <c r="F112" s="270"/>
      <c r="G112" s="270"/>
      <c r="H112" s="270"/>
      <c r="I112" s="275">
        <v>5</v>
      </c>
      <c r="J112" s="270"/>
      <c r="K112" s="270"/>
      <c r="L112" s="270"/>
      <c r="M112" s="286"/>
      <c r="N112" s="287"/>
      <c r="O112" s="276">
        <v>15</v>
      </c>
      <c r="P112" s="154">
        <f t="shared" si="13"/>
        <v>20</v>
      </c>
      <c r="Q112" s="274">
        <v>6.5</v>
      </c>
      <c r="R112" s="45">
        <f t="shared" si="9"/>
        <v>32.5</v>
      </c>
      <c r="S112" s="910"/>
      <c r="T112" s="49">
        <f t="shared" si="10"/>
        <v>97.5</v>
      </c>
      <c r="U112" s="913"/>
      <c r="V112" s="151">
        <f t="shared" si="11"/>
        <v>130</v>
      </c>
      <c r="W112" s="908"/>
    </row>
    <row r="113" spans="1:23" x14ac:dyDescent="0.25">
      <c r="A113" s="871"/>
      <c r="B113" s="872"/>
      <c r="C113" s="93" t="s">
        <v>2101</v>
      </c>
      <c r="D113" s="274" t="s">
        <v>37</v>
      </c>
      <c r="E113" s="270"/>
      <c r="F113" s="270"/>
      <c r="G113" s="270"/>
      <c r="H113" s="270"/>
      <c r="I113" s="275">
        <v>6</v>
      </c>
      <c r="J113" s="270"/>
      <c r="K113" s="270"/>
      <c r="L113" s="270"/>
      <c r="M113" s="286"/>
      <c r="N113" s="287"/>
      <c r="O113" s="276">
        <v>30</v>
      </c>
      <c r="P113" s="154">
        <f t="shared" si="13"/>
        <v>36</v>
      </c>
      <c r="Q113" s="274">
        <v>21</v>
      </c>
      <c r="R113" s="45">
        <f t="shared" si="9"/>
        <v>126</v>
      </c>
      <c r="S113" s="910"/>
      <c r="T113" s="49">
        <f t="shared" si="10"/>
        <v>630</v>
      </c>
      <c r="U113" s="913"/>
      <c r="V113" s="151">
        <f t="shared" si="11"/>
        <v>756</v>
      </c>
      <c r="W113" s="908"/>
    </row>
    <row r="114" spans="1:23" ht="30" x14ac:dyDescent="0.25">
      <c r="A114" s="871"/>
      <c r="B114" s="872"/>
      <c r="C114" s="93" t="s">
        <v>2102</v>
      </c>
      <c r="D114" s="274" t="s">
        <v>37</v>
      </c>
      <c r="E114" s="270"/>
      <c r="F114" s="270"/>
      <c r="G114" s="270"/>
      <c r="H114" s="270"/>
      <c r="I114" s="275">
        <v>5</v>
      </c>
      <c r="J114" s="270"/>
      <c r="K114" s="270"/>
      <c r="L114" s="270"/>
      <c r="M114" s="286"/>
      <c r="N114" s="287"/>
      <c r="O114" s="276">
        <v>10</v>
      </c>
      <c r="P114" s="154">
        <f t="shared" si="13"/>
        <v>15</v>
      </c>
      <c r="Q114" s="274">
        <v>5</v>
      </c>
      <c r="R114" s="45">
        <f t="shared" si="9"/>
        <v>25</v>
      </c>
      <c r="S114" s="910"/>
      <c r="T114" s="49">
        <f t="shared" si="10"/>
        <v>50</v>
      </c>
      <c r="U114" s="913"/>
      <c r="V114" s="151">
        <f t="shared" si="11"/>
        <v>75</v>
      </c>
      <c r="W114" s="908"/>
    </row>
    <row r="115" spans="1:23" x14ac:dyDescent="0.25">
      <c r="A115" s="871"/>
      <c r="B115" s="872"/>
      <c r="C115" s="93" t="s">
        <v>2103</v>
      </c>
      <c r="D115" s="274" t="s">
        <v>37</v>
      </c>
      <c r="E115" s="270"/>
      <c r="F115" s="270"/>
      <c r="G115" s="270"/>
      <c r="H115" s="270"/>
      <c r="I115" s="275">
        <v>15</v>
      </c>
      <c r="J115" s="270"/>
      <c r="K115" s="270"/>
      <c r="L115" s="270"/>
      <c r="M115" s="286"/>
      <c r="N115" s="287"/>
      <c r="O115" s="276">
        <v>25</v>
      </c>
      <c r="P115" s="154">
        <f t="shared" si="13"/>
        <v>40</v>
      </c>
      <c r="Q115" s="274">
        <v>4</v>
      </c>
      <c r="R115" s="45">
        <f t="shared" si="9"/>
        <v>60</v>
      </c>
      <c r="S115" s="910"/>
      <c r="T115" s="49">
        <f t="shared" si="10"/>
        <v>100</v>
      </c>
      <c r="U115" s="913"/>
      <c r="V115" s="151">
        <f t="shared" si="11"/>
        <v>160</v>
      </c>
      <c r="W115" s="908"/>
    </row>
    <row r="116" spans="1:23" x14ac:dyDescent="0.25">
      <c r="A116" s="871"/>
      <c r="B116" s="872"/>
      <c r="C116" s="93" t="s">
        <v>2104</v>
      </c>
      <c r="D116" s="274" t="s">
        <v>37</v>
      </c>
      <c r="E116" s="270"/>
      <c r="F116" s="270"/>
      <c r="G116" s="270"/>
      <c r="H116" s="270"/>
      <c r="I116" s="275">
        <v>10</v>
      </c>
      <c r="J116" s="270"/>
      <c r="K116" s="270"/>
      <c r="L116" s="270"/>
      <c r="M116" s="286"/>
      <c r="N116" s="287"/>
      <c r="O116" s="276">
        <v>10</v>
      </c>
      <c r="P116" s="154">
        <f t="shared" si="13"/>
        <v>20</v>
      </c>
      <c r="Q116" s="274">
        <v>10</v>
      </c>
      <c r="R116" s="45">
        <f t="shared" si="9"/>
        <v>100</v>
      </c>
      <c r="S116" s="910"/>
      <c r="T116" s="49">
        <f t="shared" si="10"/>
        <v>100</v>
      </c>
      <c r="U116" s="913"/>
      <c r="V116" s="151">
        <f t="shared" si="11"/>
        <v>200</v>
      </c>
      <c r="W116" s="908"/>
    </row>
    <row r="117" spans="1:23" x14ac:dyDescent="0.25">
      <c r="A117" s="871"/>
      <c r="B117" s="872"/>
      <c r="C117" s="93" t="s">
        <v>2105</v>
      </c>
      <c r="D117" s="274" t="s">
        <v>37</v>
      </c>
      <c r="E117" s="270"/>
      <c r="F117" s="270"/>
      <c r="G117" s="270"/>
      <c r="H117" s="270"/>
      <c r="I117" s="275">
        <v>5</v>
      </c>
      <c r="J117" s="270"/>
      <c r="K117" s="270"/>
      <c r="L117" s="270"/>
      <c r="M117" s="286"/>
      <c r="N117" s="287"/>
      <c r="O117" s="276">
        <v>15</v>
      </c>
      <c r="P117" s="154">
        <f t="shared" si="13"/>
        <v>20</v>
      </c>
      <c r="Q117" s="274">
        <v>45</v>
      </c>
      <c r="R117" s="45">
        <f t="shared" si="9"/>
        <v>225</v>
      </c>
      <c r="S117" s="910"/>
      <c r="T117" s="49">
        <f t="shared" si="10"/>
        <v>675</v>
      </c>
      <c r="U117" s="913"/>
      <c r="V117" s="151">
        <f t="shared" si="11"/>
        <v>900</v>
      </c>
      <c r="W117" s="908"/>
    </row>
    <row r="118" spans="1:23" x14ac:dyDescent="0.25">
      <c r="A118" s="871"/>
      <c r="B118" s="872"/>
      <c r="C118" s="93" t="s">
        <v>2140</v>
      </c>
      <c r="D118" s="274" t="s">
        <v>37</v>
      </c>
      <c r="E118" s="270"/>
      <c r="F118" s="270"/>
      <c r="G118" s="270"/>
      <c r="H118" s="270"/>
      <c r="I118" s="275">
        <v>5</v>
      </c>
      <c r="J118" s="270"/>
      <c r="K118" s="270"/>
      <c r="L118" s="270"/>
      <c r="M118" s="286"/>
      <c r="N118" s="287"/>
      <c r="O118" s="276">
        <v>15</v>
      </c>
      <c r="P118" s="154">
        <f t="shared" si="13"/>
        <v>20</v>
      </c>
      <c r="Q118" s="274">
        <v>200</v>
      </c>
      <c r="R118" s="45">
        <f t="shared" si="9"/>
        <v>1000</v>
      </c>
      <c r="S118" s="910"/>
      <c r="T118" s="49">
        <f t="shared" si="10"/>
        <v>3000</v>
      </c>
      <c r="U118" s="913"/>
      <c r="V118" s="151">
        <f t="shared" si="11"/>
        <v>4000</v>
      </c>
      <c r="W118" s="908"/>
    </row>
    <row r="119" spans="1:23" x14ac:dyDescent="0.25">
      <c r="A119" s="871"/>
      <c r="B119" s="872"/>
      <c r="C119" s="93" t="s">
        <v>2107</v>
      </c>
      <c r="D119" s="274" t="s">
        <v>37</v>
      </c>
      <c r="E119" s="270"/>
      <c r="F119" s="270"/>
      <c r="G119" s="270"/>
      <c r="H119" s="270"/>
      <c r="I119" s="275">
        <v>5</v>
      </c>
      <c r="J119" s="270"/>
      <c r="K119" s="270"/>
      <c r="L119" s="270"/>
      <c r="M119" s="286"/>
      <c r="N119" s="287"/>
      <c r="O119" s="276">
        <v>15</v>
      </c>
      <c r="P119" s="154">
        <f t="shared" si="13"/>
        <v>20</v>
      </c>
      <c r="Q119" s="274">
        <v>97.5</v>
      </c>
      <c r="R119" s="45">
        <f t="shared" si="9"/>
        <v>487.5</v>
      </c>
      <c r="S119" s="910"/>
      <c r="T119" s="49">
        <f t="shared" si="10"/>
        <v>1462.5</v>
      </c>
      <c r="U119" s="913"/>
      <c r="V119" s="151">
        <f t="shared" si="11"/>
        <v>1950</v>
      </c>
      <c r="W119" s="908"/>
    </row>
    <row r="120" spans="1:23" x14ac:dyDescent="0.25">
      <c r="A120" s="871"/>
      <c r="B120" s="872"/>
      <c r="C120" s="93" t="s">
        <v>2108</v>
      </c>
      <c r="D120" s="274" t="s">
        <v>37</v>
      </c>
      <c r="E120" s="270"/>
      <c r="F120" s="270"/>
      <c r="G120" s="270"/>
      <c r="H120" s="270"/>
      <c r="I120" s="275">
        <v>5</v>
      </c>
      <c r="J120" s="270"/>
      <c r="K120" s="270"/>
      <c r="L120" s="270"/>
      <c r="M120" s="286"/>
      <c r="N120" s="287"/>
      <c r="O120" s="276">
        <v>15</v>
      </c>
      <c r="P120" s="154">
        <f t="shared" si="13"/>
        <v>20</v>
      </c>
      <c r="Q120" s="274">
        <v>97.5</v>
      </c>
      <c r="R120" s="45">
        <f t="shared" si="9"/>
        <v>487.5</v>
      </c>
      <c r="S120" s="910"/>
      <c r="T120" s="49">
        <f t="shared" si="10"/>
        <v>1462.5</v>
      </c>
      <c r="U120" s="913"/>
      <c r="V120" s="151">
        <f t="shared" si="11"/>
        <v>1950</v>
      </c>
      <c r="W120" s="908"/>
    </row>
    <row r="121" spans="1:23" x14ac:dyDescent="0.25">
      <c r="A121" s="871"/>
      <c r="B121" s="872"/>
      <c r="C121" s="93" t="s">
        <v>2109</v>
      </c>
      <c r="D121" s="274" t="s">
        <v>37</v>
      </c>
      <c r="E121" s="270"/>
      <c r="F121" s="270"/>
      <c r="G121" s="270"/>
      <c r="H121" s="270"/>
      <c r="I121" s="275">
        <v>10</v>
      </c>
      <c r="J121" s="270"/>
      <c r="K121" s="270"/>
      <c r="L121" s="270"/>
      <c r="M121" s="286"/>
      <c r="N121" s="287"/>
      <c r="O121" s="276">
        <v>25</v>
      </c>
      <c r="P121" s="154">
        <f t="shared" si="13"/>
        <v>35</v>
      </c>
      <c r="Q121" s="274">
        <v>14</v>
      </c>
      <c r="R121" s="45">
        <f t="shared" si="9"/>
        <v>140</v>
      </c>
      <c r="S121" s="910"/>
      <c r="T121" s="49">
        <f t="shared" si="10"/>
        <v>350</v>
      </c>
      <c r="U121" s="913"/>
      <c r="V121" s="151">
        <f t="shared" si="11"/>
        <v>490</v>
      </c>
      <c r="W121" s="908"/>
    </row>
    <row r="122" spans="1:23" x14ac:dyDescent="0.25">
      <c r="A122" s="871"/>
      <c r="B122" s="872"/>
      <c r="C122" s="93" t="s">
        <v>2110</v>
      </c>
      <c r="D122" s="274" t="s">
        <v>37</v>
      </c>
      <c r="E122" s="270"/>
      <c r="F122" s="270"/>
      <c r="G122" s="270"/>
      <c r="H122" s="270"/>
      <c r="I122" s="275">
        <v>10</v>
      </c>
      <c r="J122" s="270"/>
      <c r="K122" s="270"/>
      <c r="L122" s="270"/>
      <c r="M122" s="286"/>
      <c r="N122" s="287"/>
      <c r="O122" s="276">
        <v>25</v>
      </c>
      <c r="P122" s="154">
        <f t="shared" si="13"/>
        <v>35</v>
      </c>
      <c r="Q122" s="274">
        <v>15</v>
      </c>
      <c r="R122" s="45">
        <f t="shared" si="9"/>
        <v>150</v>
      </c>
      <c r="S122" s="910"/>
      <c r="T122" s="49">
        <f t="shared" si="10"/>
        <v>375</v>
      </c>
      <c r="U122" s="913"/>
      <c r="V122" s="151">
        <f t="shared" si="11"/>
        <v>525</v>
      </c>
      <c r="W122" s="908"/>
    </row>
    <row r="123" spans="1:23" s="90" customFormat="1" ht="30" x14ac:dyDescent="0.25">
      <c r="A123" s="871"/>
      <c r="B123" s="872"/>
      <c r="C123" s="93" t="s">
        <v>2111</v>
      </c>
      <c r="D123" s="274" t="s">
        <v>37</v>
      </c>
      <c r="E123" s="270"/>
      <c r="F123" s="270"/>
      <c r="G123" s="270"/>
      <c r="H123" s="270"/>
      <c r="I123" s="275">
        <v>10</v>
      </c>
      <c r="J123" s="270"/>
      <c r="K123" s="270"/>
      <c r="L123" s="270"/>
      <c r="M123" s="286"/>
      <c r="N123" s="287"/>
      <c r="O123" s="276">
        <v>25</v>
      </c>
      <c r="P123" s="154">
        <f t="shared" si="13"/>
        <v>35</v>
      </c>
      <c r="Q123" s="274">
        <v>100</v>
      </c>
      <c r="R123" s="45">
        <f t="shared" si="9"/>
        <v>1000</v>
      </c>
      <c r="S123" s="910"/>
      <c r="T123" s="49">
        <f t="shared" si="10"/>
        <v>2500</v>
      </c>
      <c r="U123" s="913"/>
      <c r="V123" s="151">
        <f t="shared" si="11"/>
        <v>3500</v>
      </c>
      <c r="W123" s="908"/>
    </row>
    <row r="124" spans="1:23" s="90" customFormat="1" x14ac:dyDescent="0.25">
      <c r="A124" s="871"/>
      <c r="B124" s="872"/>
      <c r="C124" s="93" t="s">
        <v>2112</v>
      </c>
      <c r="D124" s="274" t="s">
        <v>37</v>
      </c>
      <c r="E124" s="270"/>
      <c r="F124" s="270"/>
      <c r="G124" s="270"/>
      <c r="H124" s="270"/>
      <c r="I124" s="275">
        <v>5</v>
      </c>
      <c r="J124" s="270"/>
      <c r="K124" s="270"/>
      <c r="L124" s="270"/>
      <c r="M124" s="286"/>
      <c r="N124" s="287"/>
      <c r="O124" s="276">
        <v>15</v>
      </c>
      <c r="P124" s="154">
        <f t="shared" si="13"/>
        <v>20</v>
      </c>
      <c r="Q124" s="274">
        <v>45</v>
      </c>
      <c r="R124" s="45">
        <f t="shared" si="9"/>
        <v>225</v>
      </c>
      <c r="S124" s="910"/>
      <c r="T124" s="49">
        <f t="shared" si="10"/>
        <v>675</v>
      </c>
      <c r="U124" s="913"/>
      <c r="V124" s="151">
        <f t="shared" si="11"/>
        <v>900</v>
      </c>
      <c r="W124" s="908"/>
    </row>
    <row r="125" spans="1:23" s="90" customFormat="1" x14ac:dyDescent="0.25">
      <c r="A125" s="871"/>
      <c r="B125" s="872"/>
      <c r="C125" s="93" t="s">
        <v>2113</v>
      </c>
      <c r="D125" s="274" t="s">
        <v>37</v>
      </c>
      <c r="E125" s="270"/>
      <c r="F125" s="270"/>
      <c r="G125" s="270"/>
      <c r="H125" s="270"/>
      <c r="I125" s="275">
        <v>5</v>
      </c>
      <c r="J125" s="270"/>
      <c r="K125" s="270"/>
      <c r="L125" s="270"/>
      <c r="M125" s="286"/>
      <c r="N125" s="287"/>
      <c r="O125" s="276">
        <v>15</v>
      </c>
      <c r="P125" s="154">
        <f t="shared" si="13"/>
        <v>20</v>
      </c>
      <c r="Q125" s="274">
        <v>65</v>
      </c>
      <c r="R125" s="45">
        <f t="shared" si="9"/>
        <v>325</v>
      </c>
      <c r="S125" s="910"/>
      <c r="T125" s="49">
        <f t="shared" si="10"/>
        <v>975</v>
      </c>
      <c r="U125" s="913"/>
      <c r="V125" s="151">
        <f t="shared" si="11"/>
        <v>1300</v>
      </c>
      <c r="W125" s="908"/>
    </row>
    <row r="126" spans="1:23" ht="30" x14ac:dyDescent="0.25">
      <c r="A126" s="871"/>
      <c r="B126" s="872"/>
      <c r="C126" s="93" t="s">
        <v>2114</v>
      </c>
      <c r="D126" s="274" t="s">
        <v>37</v>
      </c>
      <c r="E126" s="270"/>
      <c r="F126" s="270"/>
      <c r="G126" s="270"/>
      <c r="H126" s="270"/>
      <c r="I126" s="275">
        <v>5</v>
      </c>
      <c r="J126" s="270"/>
      <c r="K126" s="270"/>
      <c r="L126" s="270"/>
      <c r="M126" s="286"/>
      <c r="N126" s="287"/>
      <c r="O126" s="276">
        <v>15</v>
      </c>
      <c r="P126" s="154">
        <f t="shared" si="13"/>
        <v>20</v>
      </c>
      <c r="Q126" s="274">
        <v>10</v>
      </c>
      <c r="R126" s="45">
        <f t="shared" si="9"/>
        <v>50</v>
      </c>
      <c r="S126" s="910"/>
      <c r="T126" s="49">
        <f t="shared" si="10"/>
        <v>150</v>
      </c>
      <c r="U126" s="913"/>
      <c r="V126" s="151">
        <f t="shared" si="11"/>
        <v>200</v>
      </c>
      <c r="W126" s="908"/>
    </row>
    <row r="127" spans="1:23" x14ac:dyDescent="0.25">
      <c r="A127" s="871"/>
      <c r="B127" s="872"/>
      <c r="C127" s="93" t="s">
        <v>2115</v>
      </c>
      <c r="D127" s="274" t="s">
        <v>37</v>
      </c>
      <c r="E127" s="270"/>
      <c r="F127" s="270"/>
      <c r="G127" s="270"/>
      <c r="H127" s="270"/>
      <c r="I127" s="275">
        <v>5</v>
      </c>
      <c r="J127" s="270"/>
      <c r="K127" s="270"/>
      <c r="L127" s="270"/>
      <c r="M127" s="286"/>
      <c r="N127" s="287"/>
      <c r="O127" s="276">
        <v>15</v>
      </c>
      <c r="P127" s="154">
        <f t="shared" si="13"/>
        <v>20</v>
      </c>
      <c r="Q127" s="274">
        <v>10</v>
      </c>
      <c r="R127" s="45">
        <f t="shared" si="9"/>
        <v>50</v>
      </c>
      <c r="S127" s="910"/>
      <c r="T127" s="49">
        <f t="shared" si="10"/>
        <v>150</v>
      </c>
      <c r="U127" s="913"/>
      <c r="V127" s="151">
        <f t="shared" si="11"/>
        <v>200</v>
      </c>
      <c r="W127" s="908"/>
    </row>
    <row r="128" spans="1:23" x14ac:dyDescent="0.25">
      <c r="A128" s="871"/>
      <c r="B128" s="872"/>
      <c r="C128" s="93" t="s">
        <v>2116</v>
      </c>
      <c r="D128" s="274" t="s">
        <v>37</v>
      </c>
      <c r="E128" s="270"/>
      <c r="F128" s="270"/>
      <c r="G128" s="270"/>
      <c r="H128" s="270"/>
      <c r="I128" s="275">
        <v>5</v>
      </c>
      <c r="J128" s="270"/>
      <c r="K128" s="270"/>
      <c r="L128" s="270"/>
      <c r="M128" s="286"/>
      <c r="N128" s="287"/>
      <c r="O128" s="276">
        <v>15</v>
      </c>
      <c r="P128" s="154">
        <f t="shared" si="13"/>
        <v>20</v>
      </c>
      <c r="Q128" s="274">
        <v>10</v>
      </c>
      <c r="R128" s="45">
        <f t="shared" si="9"/>
        <v>50</v>
      </c>
      <c r="S128" s="910"/>
      <c r="T128" s="49">
        <f t="shared" si="10"/>
        <v>150</v>
      </c>
      <c r="U128" s="913"/>
      <c r="V128" s="151">
        <f t="shared" si="11"/>
        <v>200</v>
      </c>
      <c r="W128" s="908"/>
    </row>
    <row r="129" spans="1:23" x14ac:dyDescent="0.25">
      <c r="A129" s="871"/>
      <c r="B129" s="872"/>
      <c r="C129" s="93" t="s">
        <v>2117</v>
      </c>
      <c r="D129" s="274" t="s">
        <v>37</v>
      </c>
      <c r="E129" s="270"/>
      <c r="F129" s="270"/>
      <c r="G129" s="270"/>
      <c r="H129" s="270"/>
      <c r="I129" s="275">
        <v>5</v>
      </c>
      <c r="J129" s="270"/>
      <c r="K129" s="270"/>
      <c r="L129" s="270"/>
      <c r="M129" s="286"/>
      <c r="N129" s="287"/>
      <c r="O129" s="276">
        <v>15</v>
      </c>
      <c r="P129" s="154">
        <f t="shared" si="13"/>
        <v>20</v>
      </c>
      <c r="Q129" s="274">
        <v>10</v>
      </c>
      <c r="R129" s="45">
        <f t="shared" si="9"/>
        <v>50</v>
      </c>
      <c r="S129" s="910"/>
      <c r="T129" s="49">
        <f t="shared" si="10"/>
        <v>150</v>
      </c>
      <c r="U129" s="913"/>
      <c r="V129" s="151">
        <f t="shared" si="11"/>
        <v>200</v>
      </c>
      <c r="W129" s="908"/>
    </row>
    <row r="130" spans="1:23" ht="30" x14ac:dyDescent="0.25">
      <c r="A130" s="871"/>
      <c r="B130" s="872"/>
      <c r="C130" s="93" t="s">
        <v>2118</v>
      </c>
      <c r="D130" s="274" t="s">
        <v>37</v>
      </c>
      <c r="E130" s="270"/>
      <c r="F130" s="270"/>
      <c r="G130" s="270"/>
      <c r="H130" s="270"/>
      <c r="I130" s="275">
        <v>5</v>
      </c>
      <c r="J130" s="270"/>
      <c r="K130" s="270"/>
      <c r="L130" s="270"/>
      <c r="M130" s="286"/>
      <c r="N130" s="287"/>
      <c r="O130" s="276">
        <v>15</v>
      </c>
      <c r="P130" s="154">
        <f t="shared" si="13"/>
        <v>20</v>
      </c>
      <c r="Q130" s="274">
        <v>10</v>
      </c>
      <c r="R130" s="45">
        <f t="shared" si="9"/>
        <v>50</v>
      </c>
      <c r="S130" s="910"/>
      <c r="T130" s="49">
        <f t="shared" si="10"/>
        <v>150</v>
      </c>
      <c r="U130" s="913"/>
      <c r="V130" s="151">
        <f t="shared" si="11"/>
        <v>200</v>
      </c>
      <c r="W130" s="908"/>
    </row>
    <row r="131" spans="1:23" ht="30" x14ac:dyDescent="0.25">
      <c r="A131" s="871"/>
      <c r="B131" s="872"/>
      <c r="C131" s="93" t="s">
        <v>2119</v>
      </c>
      <c r="D131" s="274" t="s">
        <v>37</v>
      </c>
      <c r="E131" s="270"/>
      <c r="F131" s="270"/>
      <c r="G131" s="270"/>
      <c r="H131" s="270"/>
      <c r="I131" s="275">
        <v>10</v>
      </c>
      <c r="J131" s="270"/>
      <c r="K131" s="270"/>
      <c r="L131" s="270"/>
      <c r="M131" s="286"/>
      <c r="N131" s="287"/>
      <c r="O131" s="276">
        <v>25</v>
      </c>
      <c r="P131" s="154">
        <f t="shared" si="13"/>
        <v>35</v>
      </c>
      <c r="Q131" s="274">
        <v>15</v>
      </c>
      <c r="R131" s="45">
        <f t="shared" si="9"/>
        <v>150</v>
      </c>
      <c r="S131" s="910"/>
      <c r="T131" s="49">
        <f t="shared" si="10"/>
        <v>375</v>
      </c>
      <c r="U131" s="913"/>
      <c r="V131" s="151">
        <f t="shared" si="11"/>
        <v>525</v>
      </c>
      <c r="W131" s="908"/>
    </row>
    <row r="132" spans="1:23" x14ac:dyDescent="0.25">
      <c r="A132" s="871"/>
      <c r="B132" s="872"/>
      <c r="C132" s="93" t="s">
        <v>2120</v>
      </c>
      <c r="D132" s="274" t="s">
        <v>37</v>
      </c>
      <c r="E132" s="270"/>
      <c r="F132" s="270"/>
      <c r="G132" s="270"/>
      <c r="H132" s="270"/>
      <c r="I132" s="275">
        <v>5</v>
      </c>
      <c r="J132" s="270"/>
      <c r="K132" s="270"/>
      <c r="L132" s="270"/>
      <c r="M132" s="286"/>
      <c r="N132" s="287"/>
      <c r="O132" s="276">
        <v>15</v>
      </c>
      <c r="P132" s="154">
        <f t="shared" si="13"/>
        <v>20</v>
      </c>
      <c r="Q132" s="274">
        <v>15</v>
      </c>
      <c r="R132" s="45">
        <f t="shared" si="9"/>
        <v>75</v>
      </c>
      <c r="S132" s="910"/>
      <c r="T132" s="49">
        <f t="shared" si="10"/>
        <v>225</v>
      </c>
      <c r="U132" s="913"/>
      <c r="V132" s="151">
        <f t="shared" si="11"/>
        <v>300</v>
      </c>
      <c r="W132" s="908"/>
    </row>
    <row r="133" spans="1:23" x14ac:dyDescent="0.25">
      <c r="A133" s="871"/>
      <c r="B133" s="872"/>
      <c r="C133" s="93" t="s">
        <v>2121</v>
      </c>
      <c r="D133" s="274" t="s">
        <v>37</v>
      </c>
      <c r="E133" s="270"/>
      <c r="F133" s="270"/>
      <c r="G133" s="270"/>
      <c r="H133" s="270"/>
      <c r="I133" s="275">
        <v>6</v>
      </c>
      <c r="J133" s="270"/>
      <c r="K133" s="270"/>
      <c r="L133" s="270"/>
      <c r="M133" s="286"/>
      <c r="N133" s="287"/>
      <c r="O133" s="276">
        <v>20</v>
      </c>
      <c r="P133" s="154">
        <f t="shared" si="13"/>
        <v>26</v>
      </c>
      <c r="Q133" s="274">
        <v>15</v>
      </c>
      <c r="R133" s="45">
        <f t="shared" ref="R133:R196" si="14">Q133*I133</f>
        <v>90</v>
      </c>
      <c r="S133" s="910"/>
      <c r="T133" s="49">
        <f t="shared" si="10"/>
        <v>300</v>
      </c>
      <c r="U133" s="913"/>
      <c r="V133" s="151">
        <f t="shared" si="11"/>
        <v>390</v>
      </c>
      <c r="W133" s="908"/>
    </row>
    <row r="134" spans="1:23" x14ac:dyDescent="0.25">
      <c r="A134" s="871"/>
      <c r="B134" s="872"/>
      <c r="C134" s="93" t="s">
        <v>2122</v>
      </c>
      <c r="D134" s="274" t="s">
        <v>37</v>
      </c>
      <c r="E134" s="270"/>
      <c r="F134" s="270"/>
      <c r="G134" s="270"/>
      <c r="H134" s="270"/>
      <c r="I134" s="275">
        <v>15</v>
      </c>
      <c r="J134" s="270"/>
      <c r="K134" s="270"/>
      <c r="L134" s="270"/>
      <c r="M134" s="286"/>
      <c r="N134" s="287"/>
      <c r="O134" s="276">
        <v>45</v>
      </c>
      <c r="P134" s="154">
        <f t="shared" si="13"/>
        <v>60</v>
      </c>
      <c r="Q134" s="274">
        <v>36</v>
      </c>
      <c r="R134" s="45">
        <f t="shared" si="14"/>
        <v>540</v>
      </c>
      <c r="S134" s="910"/>
      <c r="T134" s="49">
        <f t="shared" si="10"/>
        <v>1620</v>
      </c>
      <c r="U134" s="913"/>
      <c r="V134" s="151">
        <f t="shared" si="11"/>
        <v>2160</v>
      </c>
      <c r="W134" s="908"/>
    </row>
    <row r="135" spans="1:23" ht="30" x14ac:dyDescent="0.25">
      <c r="A135" s="871"/>
      <c r="B135" s="872"/>
      <c r="C135" s="93" t="s">
        <v>2123</v>
      </c>
      <c r="D135" s="274" t="s">
        <v>37</v>
      </c>
      <c r="E135" s="270"/>
      <c r="F135" s="270"/>
      <c r="G135" s="270"/>
      <c r="H135" s="270"/>
      <c r="I135" s="275">
        <v>10</v>
      </c>
      <c r="J135" s="270"/>
      <c r="K135" s="270"/>
      <c r="L135" s="270"/>
      <c r="M135" s="286"/>
      <c r="N135" s="287"/>
      <c r="O135" s="276">
        <v>25</v>
      </c>
      <c r="P135" s="154">
        <f t="shared" si="13"/>
        <v>35</v>
      </c>
      <c r="Q135" s="274">
        <v>68</v>
      </c>
      <c r="R135" s="45">
        <f t="shared" si="14"/>
        <v>680</v>
      </c>
      <c r="S135" s="910"/>
      <c r="T135" s="49">
        <f t="shared" si="10"/>
        <v>1700</v>
      </c>
      <c r="U135" s="913"/>
      <c r="V135" s="151">
        <f t="shared" si="11"/>
        <v>2380</v>
      </c>
      <c r="W135" s="908"/>
    </row>
    <row r="136" spans="1:23" s="90" customFormat="1" x14ac:dyDescent="0.25">
      <c r="A136" s="871"/>
      <c r="B136" s="872"/>
      <c r="C136" s="93" t="s">
        <v>2124</v>
      </c>
      <c r="D136" s="888" t="s">
        <v>37</v>
      </c>
      <c r="E136" s="270"/>
      <c r="F136" s="270"/>
      <c r="G136" s="270"/>
      <c r="H136" s="270"/>
      <c r="I136" s="889">
        <v>15</v>
      </c>
      <c r="J136" s="270"/>
      <c r="K136" s="270"/>
      <c r="L136" s="270"/>
      <c r="M136" s="286"/>
      <c r="N136" s="287"/>
      <c r="O136" s="890">
        <v>40</v>
      </c>
      <c r="P136" s="154">
        <f t="shared" si="13"/>
        <v>55</v>
      </c>
      <c r="Q136" s="888">
        <v>1.08</v>
      </c>
      <c r="R136" s="45">
        <f t="shared" si="14"/>
        <v>16.200000000000003</v>
      </c>
      <c r="S136" s="910"/>
      <c r="T136" s="49">
        <f t="shared" ref="T136:T199" si="15">Q136*O136</f>
        <v>43.2</v>
      </c>
      <c r="U136" s="913"/>
      <c r="V136" s="151">
        <f t="shared" ref="V136:V199" si="16">R136+T136</f>
        <v>59.400000000000006</v>
      </c>
      <c r="W136" s="908"/>
    </row>
    <row r="137" spans="1:23" s="90" customFormat="1" x14ac:dyDescent="0.25">
      <c r="A137" s="871"/>
      <c r="B137" s="872"/>
      <c r="C137" s="93" t="s">
        <v>2125</v>
      </c>
      <c r="D137" s="888"/>
      <c r="E137" s="270"/>
      <c r="F137" s="270"/>
      <c r="G137" s="270"/>
      <c r="H137" s="270"/>
      <c r="I137" s="889"/>
      <c r="J137" s="270"/>
      <c r="K137" s="270"/>
      <c r="L137" s="270"/>
      <c r="M137" s="286"/>
      <c r="N137" s="287"/>
      <c r="O137" s="890"/>
      <c r="P137" s="154">
        <f t="shared" si="13"/>
        <v>0</v>
      </c>
      <c r="Q137" s="888"/>
      <c r="R137" s="45">
        <f t="shared" si="14"/>
        <v>0</v>
      </c>
      <c r="S137" s="910"/>
      <c r="T137" s="49">
        <f t="shared" si="15"/>
        <v>0</v>
      </c>
      <c r="U137" s="913"/>
      <c r="V137" s="151">
        <f t="shared" si="16"/>
        <v>0</v>
      </c>
      <c r="W137" s="908"/>
    </row>
    <row r="138" spans="1:23" s="90" customFormat="1" x14ac:dyDescent="0.25">
      <c r="A138" s="871"/>
      <c r="B138" s="872"/>
      <c r="C138" s="92" t="s">
        <v>2126</v>
      </c>
      <c r="D138" s="274" t="s">
        <v>37</v>
      </c>
      <c r="E138" s="270"/>
      <c r="F138" s="270"/>
      <c r="G138" s="270"/>
      <c r="H138" s="270"/>
      <c r="I138" s="275">
        <v>20</v>
      </c>
      <c r="J138" s="270"/>
      <c r="K138" s="270"/>
      <c r="L138" s="270"/>
      <c r="M138" s="286"/>
      <c r="N138" s="287"/>
      <c r="O138" s="276">
        <v>30</v>
      </c>
      <c r="P138" s="154">
        <f t="shared" si="13"/>
        <v>50</v>
      </c>
      <c r="Q138" s="274">
        <v>4.4800000000000004</v>
      </c>
      <c r="R138" s="45">
        <f t="shared" si="14"/>
        <v>89.600000000000009</v>
      </c>
      <c r="S138" s="910"/>
      <c r="T138" s="49">
        <f t="shared" si="15"/>
        <v>134.4</v>
      </c>
      <c r="U138" s="913"/>
      <c r="V138" s="151">
        <f t="shared" si="16"/>
        <v>224</v>
      </c>
      <c r="W138" s="908"/>
    </row>
    <row r="139" spans="1:23" x14ac:dyDescent="0.25">
      <c r="A139" s="871"/>
      <c r="B139" s="872"/>
      <c r="C139" s="93" t="s">
        <v>2127</v>
      </c>
      <c r="D139" s="274" t="s">
        <v>37</v>
      </c>
      <c r="E139" s="270"/>
      <c r="F139" s="270"/>
      <c r="G139" s="270"/>
      <c r="H139" s="270"/>
      <c r="I139" s="275">
        <v>2</v>
      </c>
      <c r="J139" s="270"/>
      <c r="K139" s="270"/>
      <c r="L139" s="270"/>
      <c r="M139" s="286"/>
      <c r="N139" s="287"/>
      <c r="O139" s="276">
        <v>2</v>
      </c>
      <c r="P139" s="154">
        <f t="shared" si="13"/>
        <v>4</v>
      </c>
      <c r="Q139" s="274">
        <v>500</v>
      </c>
      <c r="R139" s="45">
        <f t="shared" si="14"/>
        <v>1000</v>
      </c>
      <c r="S139" s="910"/>
      <c r="T139" s="49">
        <f t="shared" si="15"/>
        <v>1000</v>
      </c>
      <c r="U139" s="913"/>
      <c r="V139" s="151">
        <f t="shared" si="16"/>
        <v>2000</v>
      </c>
      <c r="W139" s="908"/>
    </row>
    <row r="140" spans="1:23" x14ac:dyDescent="0.25">
      <c r="A140" s="871"/>
      <c r="B140" s="872"/>
      <c r="C140" s="93" t="s">
        <v>2128</v>
      </c>
      <c r="D140" s="274" t="s">
        <v>37</v>
      </c>
      <c r="E140" s="270"/>
      <c r="F140" s="270"/>
      <c r="G140" s="270"/>
      <c r="H140" s="270"/>
      <c r="I140" s="275">
        <v>1</v>
      </c>
      <c r="J140" s="270"/>
      <c r="K140" s="270"/>
      <c r="L140" s="270"/>
      <c r="M140" s="286"/>
      <c r="N140" s="287"/>
      <c r="O140" s="276">
        <v>1</v>
      </c>
      <c r="P140" s="154">
        <f t="shared" si="13"/>
        <v>2</v>
      </c>
      <c r="Q140" s="274">
        <v>6700</v>
      </c>
      <c r="R140" s="45">
        <f t="shared" si="14"/>
        <v>6700</v>
      </c>
      <c r="S140" s="910"/>
      <c r="T140" s="49">
        <f t="shared" si="15"/>
        <v>6700</v>
      </c>
      <c r="U140" s="913"/>
      <c r="V140" s="151">
        <f t="shared" si="16"/>
        <v>13400</v>
      </c>
      <c r="W140" s="908"/>
    </row>
    <row r="141" spans="1:23" x14ac:dyDescent="0.25">
      <c r="A141" s="871"/>
      <c r="B141" s="872"/>
      <c r="C141" s="93" t="s">
        <v>2129</v>
      </c>
      <c r="D141" s="274" t="s">
        <v>37</v>
      </c>
      <c r="E141" s="270"/>
      <c r="F141" s="270"/>
      <c r="G141" s="270"/>
      <c r="H141" s="270"/>
      <c r="I141" s="275">
        <v>6</v>
      </c>
      <c r="J141" s="270"/>
      <c r="K141" s="270"/>
      <c r="L141" s="270"/>
      <c r="M141" s="286"/>
      <c r="N141" s="287"/>
      <c r="O141" s="276">
        <v>5</v>
      </c>
      <c r="P141" s="154">
        <f t="shared" si="13"/>
        <v>11</v>
      </c>
      <c r="Q141" s="274">
        <v>246.15</v>
      </c>
      <c r="R141" s="45">
        <f t="shared" si="14"/>
        <v>1476.9</v>
      </c>
      <c r="S141" s="910"/>
      <c r="T141" s="49">
        <f t="shared" si="15"/>
        <v>1230.75</v>
      </c>
      <c r="U141" s="913"/>
      <c r="V141" s="151">
        <f t="shared" si="16"/>
        <v>2707.65</v>
      </c>
      <c r="W141" s="908"/>
    </row>
    <row r="142" spans="1:23" x14ac:dyDescent="0.25">
      <c r="A142" s="871"/>
      <c r="B142" s="872"/>
      <c r="C142" s="93" t="s">
        <v>2130</v>
      </c>
      <c r="D142" s="274" t="s">
        <v>37</v>
      </c>
      <c r="E142" s="270"/>
      <c r="F142" s="270"/>
      <c r="G142" s="270"/>
      <c r="H142" s="270"/>
      <c r="I142" s="275">
        <v>0</v>
      </c>
      <c r="J142" s="270"/>
      <c r="K142" s="270"/>
      <c r="L142" s="270"/>
      <c r="M142" s="286"/>
      <c r="N142" s="287"/>
      <c r="O142" s="276">
        <v>1</v>
      </c>
      <c r="P142" s="154">
        <f t="shared" si="13"/>
        <v>1</v>
      </c>
      <c r="Q142" s="274">
        <v>2765.09</v>
      </c>
      <c r="R142" s="45">
        <f t="shared" si="14"/>
        <v>0</v>
      </c>
      <c r="S142" s="910"/>
      <c r="T142" s="49">
        <f t="shared" si="15"/>
        <v>2765.09</v>
      </c>
      <c r="U142" s="913"/>
      <c r="V142" s="151">
        <f t="shared" si="16"/>
        <v>2765.09</v>
      </c>
      <c r="W142" s="908"/>
    </row>
    <row r="143" spans="1:23" ht="45" x14ac:dyDescent="0.25">
      <c r="A143" s="871"/>
      <c r="B143" s="872"/>
      <c r="C143" s="93" t="s">
        <v>2131</v>
      </c>
      <c r="D143" s="274" t="s">
        <v>37</v>
      </c>
      <c r="E143" s="270"/>
      <c r="F143" s="270"/>
      <c r="G143" s="270"/>
      <c r="H143" s="270"/>
      <c r="I143" s="275">
        <v>10</v>
      </c>
      <c r="J143" s="270"/>
      <c r="K143" s="270"/>
      <c r="L143" s="270"/>
      <c r="M143" s="286"/>
      <c r="N143" s="287"/>
      <c r="O143" s="276">
        <v>30</v>
      </c>
      <c r="P143" s="154">
        <f t="shared" si="13"/>
        <v>40</v>
      </c>
      <c r="Q143" s="274">
        <v>8.31</v>
      </c>
      <c r="R143" s="45">
        <f t="shared" si="14"/>
        <v>83.100000000000009</v>
      </c>
      <c r="S143" s="910"/>
      <c r="T143" s="49">
        <f t="shared" si="15"/>
        <v>249.3</v>
      </c>
      <c r="U143" s="913"/>
      <c r="V143" s="151">
        <f t="shared" si="16"/>
        <v>332.40000000000003</v>
      </c>
      <c r="W143" s="908"/>
    </row>
    <row r="144" spans="1:23" ht="30" x14ac:dyDescent="0.25">
      <c r="A144" s="871"/>
      <c r="B144" s="872"/>
      <c r="C144" s="93" t="s">
        <v>2132</v>
      </c>
      <c r="D144" s="274" t="s">
        <v>37</v>
      </c>
      <c r="E144" s="270"/>
      <c r="F144" s="270"/>
      <c r="G144" s="270"/>
      <c r="H144" s="270"/>
      <c r="I144" s="275">
        <v>0</v>
      </c>
      <c r="J144" s="270"/>
      <c r="K144" s="270"/>
      <c r="L144" s="270"/>
      <c r="M144" s="286"/>
      <c r="N144" s="287"/>
      <c r="O144" s="276">
        <v>1</v>
      </c>
      <c r="P144" s="154">
        <f t="shared" si="13"/>
        <v>1</v>
      </c>
      <c r="Q144" s="274">
        <v>1962.12</v>
      </c>
      <c r="R144" s="45">
        <f t="shared" si="14"/>
        <v>0</v>
      </c>
      <c r="S144" s="910"/>
      <c r="T144" s="49">
        <f t="shared" si="15"/>
        <v>1962.12</v>
      </c>
      <c r="U144" s="913"/>
      <c r="V144" s="151">
        <f t="shared" si="16"/>
        <v>1962.12</v>
      </c>
      <c r="W144" s="908"/>
    </row>
    <row r="145" spans="1:23" ht="45" x14ac:dyDescent="0.25">
      <c r="A145" s="871"/>
      <c r="B145" s="872"/>
      <c r="C145" s="93" t="s">
        <v>2133</v>
      </c>
      <c r="D145" s="274" t="s">
        <v>37</v>
      </c>
      <c r="E145" s="270"/>
      <c r="F145" s="270"/>
      <c r="G145" s="270"/>
      <c r="H145" s="270"/>
      <c r="I145" s="275">
        <v>1</v>
      </c>
      <c r="J145" s="270"/>
      <c r="K145" s="270"/>
      <c r="L145" s="270"/>
      <c r="M145" s="286"/>
      <c r="N145" s="287"/>
      <c r="O145" s="276">
        <v>0</v>
      </c>
      <c r="P145" s="154">
        <f t="shared" si="13"/>
        <v>1</v>
      </c>
      <c r="Q145" s="274">
        <v>436.54</v>
      </c>
      <c r="R145" s="45">
        <f t="shared" si="14"/>
        <v>436.54</v>
      </c>
      <c r="S145" s="910"/>
      <c r="T145" s="49">
        <f t="shared" si="15"/>
        <v>0</v>
      </c>
      <c r="U145" s="913"/>
      <c r="V145" s="151">
        <f t="shared" si="16"/>
        <v>436.54</v>
      </c>
      <c r="W145" s="908"/>
    </row>
    <row r="146" spans="1:23" ht="30" x14ac:dyDescent="0.25">
      <c r="A146" s="871"/>
      <c r="B146" s="872"/>
      <c r="C146" s="93" t="s">
        <v>2134</v>
      </c>
      <c r="D146" s="274" t="s">
        <v>37</v>
      </c>
      <c r="E146" s="270"/>
      <c r="F146" s="270"/>
      <c r="G146" s="270"/>
      <c r="H146" s="270"/>
      <c r="I146" s="275">
        <v>1</v>
      </c>
      <c r="J146" s="270"/>
      <c r="K146" s="270"/>
      <c r="L146" s="270"/>
      <c r="M146" s="286"/>
      <c r="N146" s="287"/>
      <c r="O146" s="276">
        <v>1</v>
      </c>
      <c r="P146" s="154">
        <f t="shared" si="13"/>
        <v>2</v>
      </c>
      <c r="Q146" s="274">
        <v>464.98</v>
      </c>
      <c r="R146" s="45">
        <f t="shared" si="14"/>
        <v>464.98</v>
      </c>
      <c r="S146" s="910"/>
      <c r="T146" s="49">
        <f t="shared" si="15"/>
        <v>464.98</v>
      </c>
      <c r="U146" s="913"/>
      <c r="V146" s="151">
        <f t="shared" si="16"/>
        <v>929.96</v>
      </c>
      <c r="W146" s="908"/>
    </row>
    <row r="147" spans="1:23" ht="45" x14ac:dyDescent="0.25">
      <c r="A147" s="871"/>
      <c r="B147" s="872"/>
      <c r="C147" s="93" t="s">
        <v>2135</v>
      </c>
      <c r="D147" s="274" t="s">
        <v>37</v>
      </c>
      <c r="E147" s="270"/>
      <c r="F147" s="270"/>
      <c r="G147" s="270"/>
      <c r="H147" s="270"/>
      <c r="I147" s="275">
        <v>1</v>
      </c>
      <c r="J147" s="270"/>
      <c r="K147" s="270"/>
      <c r="L147" s="270"/>
      <c r="M147" s="286"/>
      <c r="N147" s="287"/>
      <c r="O147" s="276">
        <v>0</v>
      </c>
      <c r="P147" s="154">
        <f t="shared" si="13"/>
        <v>1</v>
      </c>
      <c r="Q147" s="274">
        <v>440.77</v>
      </c>
      <c r="R147" s="45">
        <f t="shared" si="14"/>
        <v>440.77</v>
      </c>
      <c r="S147" s="910"/>
      <c r="T147" s="49">
        <f t="shared" si="15"/>
        <v>0</v>
      </c>
      <c r="U147" s="913"/>
      <c r="V147" s="151">
        <f t="shared" si="16"/>
        <v>440.77</v>
      </c>
      <c r="W147" s="908"/>
    </row>
    <row r="148" spans="1:23" ht="30" x14ac:dyDescent="0.25">
      <c r="A148" s="871"/>
      <c r="B148" s="872"/>
      <c r="C148" s="93" t="s">
        <v>2136</v>
      </c>
      <c r="D148" s="274" t="s">
        <v>37</v>
      </c>
      <c r="E148" s="270"/>
      <c r="F148" s="270"/>
      <c r="G148" s="270"/>
      <c r="H148" s="270"/>
      <c r="I148" s="275">
        <v>1</v>
      </c>
      <c r="J148" s="270"/>
      <c r="K148" s="270"/>
      <c r="L148" s="270"/>
      <c r="M148" s="286"/>
      <c r="N148" s="287"/>
      <c r="O148" s="276">
        <v>0</v>
      </c>
      <c r="P148" s="154">
        <f t="shared" si="13"/>
        <v>1</v>
      </c>
      <c r="Q148" s="274">
        <v>492.21</v>
      </c>
      <c r="R148" s="45">
        <f t="shared" si="14"/>
        <v>492.21</v>
      </c>
      <c r="S148" s="910"/>
      <c r="T148" s="49">
        <f t="shared" si="15"/>
        <v>0</v>
      </c>
      <c r="U148" s="913"/>
      <c r="V148" s="151">
        <f t="shared" si="16"/>
        <v>492.21</v>
      </c>
      <c r="W148" s="908"/>
    </row>
    <row r="149" spans="1:23" s="90" customFormat="1" x14ac:dyDescent="0.25">
      <c r="A149" s="871"/>
      <c r="B149" s="872"/>
      <c r="C149" s="93" t="s">
        <v>2137</v>
      </c>
      <c r="D149" s="274" t="s">
        <v>37</v>
      </c>
      <c r="E149" s="270"/>
      <c r="F149" s="270"/>
      <c r="G149" s="270"/>
      <c r="H149" s="270"/>
      <c r="I149" s="275">
        <v>5</v>
      </c>
      <c r="J149" s="270"/>
      <c r="K149" s="270"/>
      <c r="L149" s="270"/>
      <c r="M149" s="286"/>
      <c r="N149" s="287"/>
      <c r="O149" s="276">
        <v>5</v>
      </c>
      <c r="P149" s="154">
        <f t="shared" si="13"/>
        <v>10</v>
      </c>
      <c r="Q149" s="274">
        <v>23.06</v>
      </c>
      <c r="R149" s="45">
        <f t="shared" si="14"/>
        <v>115.3</v>
      </c>
      <c r="S149" s="910"/>
      <c r="T149" s="49">
        <f t="shared" si="15"/>
        <v>115.3</v>
      </c>
      <c r="U149" s="913"/>
      <c r="V149" s="151">
        <f t="shared" si="16"/>
        <v>230.6</v>
      </c>
      <c r="W149" s="908"/>
    </row>
    <row r="150" spans="1:23" s="90" customFormat="1" ht="30" x14ac:dyDescent="0.25">
      <c r="A150" s="871"/>
      <c r="B150" s="872"/>
      <c r="C150" s="93" t="s">
        <v>2138</v>
      </c>
      <c r="D150" s="274" t="s">
        <v>37</v>
      </c>
      <c r="E150" s="270"/>
      <c r="F150" s="270"/>
      <c r="G150" s="270"/>
      <c r="H150" s="270"/>
      <c r="I150" s="275">
        <v>1</v>
      </c>
      <c r="J150" s="270"/>
      <c r="K150" s="270"/>
      <c r="L150" s="270"/>
      <c r="M150" s="286"/>
      <c r="N150" s="287"/>
      <c r="O150" s="276">
        <v>0</v>
      </c>
      <c r="P150" s="154">
        <f t="shared" si="13"/>
        <v>1</v>
      </c>
      <c r="Q150" s="274">
        <v>1456.06</v>
      </c>
      <c r="R150" s="45">
        <f t="shared" si="14"/>
        <v>1456.06</v>
      </c>
      <c r="S150" s="910"/>
      <c r="T150" s="49">
        <f t="shared" si="15"/>
        <v>0</v>
      </c>
      <c r="U150" s="913"/>
      <c r="V150" s="151">
        <f t="shared" si="16"/>
        <v>1456.06</v>
      </c>
      <c r="W150" s="908"/>
    </row>
    <row r="151" spans="1:23" s="90" customFormat="1" x14ac:dyDescent="0.25">
      <c r="A151" s="871"/>
      <c r="B151" s="872"/>
      <c r="C151" s="93" t="s">
        <v>2139</v>
      </c>
      <c r="D151" s="274" t="s">
        <v>37</v>
      </c>
      <c r="E151" s="270"/>
      <c r="F151" s="270"/>
      <c r="G151" s="270"/>
      <c r="H151" s="270"/>
      <c r="I151" s="275">
        <v>1</v>
      </c>
      <c r="J151" s="270"/>
      <c r="K151" s="270"/>
      <c r="L151" s="270"/>
      <c r="M151" s="286"/>
      <c r="N151" s="287"/>
      <c r="O151" s="276">
        <v>0</v>
      </c>
      <c r="P151" s="154">
        <f t="shared" si="13"/>
        <v>1</v>
      </c>
      <c r="Q151" s="274">
        <v>1.59</v>
      </c>
      <c r="R151" s="45">
        <f t="shared" si="14"/>
        <v>1.59</v>
      </c>
      <c r="S151" s="910"/>
      <c r="T151" s="49">
        <f t="shared" si="15"/>
        <v>0</v>
      </c>
      <c r="U151" s="913"/>
      <c r="V151" s="151">
        <f t="shared" si="16"/>
        <v>1.59</v>
      </c>
      <c r="W151" s="908"/>
    </row>
    <row r="152" spans="1:23" s="90" customFormat="1" x14ac:dyDescent="0.25">
      <c r="A152" s="871"/>
      <c r="B152" s="872"/>
      <c r="C152" s="93" t="s">
        <v>2140</v>
      </c>
      <c r="D152" s="274" t="s">
        <v>37</v>
      </c>
      <c r="E152" s="270"/>
      <c r="F152" s="270"/>
      <c r="G152" s="270"/>
      <c r="H152" s="270"/>
      <c r="I152" s="275">
        <v>1</v>
      </c>
      <c r="J152" s="270"/>
      <c r="K152" s="270"/>
      <c r="L152" s="270"/>
      <c r="M152" s="286"/>
      <c r="N152" s="287"/>
      <c r="O152" s="276">
        <v>0</v>
      </c>
      <c r="P152" s="154">
        <f t="shared" si="13"/>
        <v>1</v>
      </c>
      <c r="Q152" s="274">
        <v>7.06</v>
      </c>
      <c r="R152" s="45">
        <f t="shared" si="14"/>
        <v>7.06</v>
      </c>
      <c r="S152" s="910"/>
      <c r="T152" s="49">
        <f t="shared" si="15"/>
        <v>0</v>
      </c>
      <c r="U152" s="913"/>
      <c r="V152" s="151">
        <f t="shared" si="16"/>
        <v>7.06</v>
      </c>
      <c r="W152" s="908"/>
    </row>
    <row r="153" spans="1:23" s="90" customFormat="1" x14ac:dyDescent="0.25">
      <c r="A153" s="871"/>
      <c r="B153" s="872"/>
      <c r="C153" s="93" t="s">
        <v>2141</v>
      </c>
      <c r="D153" s="274" t="s">
        <v>37</v>
      </c>
      <c r="E153" s="270"/>
      <c r="F153" s="270"/>
      <c r="G153" s="270"/>
      <c r="H153" s="270"/>
      <c r="I153" s="275">
        <v>1</v>
      </c>
      <c r="J153" s="270"/>
      <c r="K153" s="270"/>
      <c r="L153" s="270"/>
      <c r="M153" s="286"/>
      <c r="N153" s="287"/>
      <c r="O153" s="276">
        <v>0</v>
      </c>
      <c r="P153" s="154">
        <f t="shared" si="13"/>
        <v>1</v>
      </c>
      <c r="Q153" s="274">
        <v>0.15</v>
      </c>
      <c r="R153" s="45">
        <f t="shared" si="14"/>
        <v>0.15</v>
      </c>
      <c r="S153" s="910"/>
      <c r="T153" s="49">
        <f t="shared" si="15"/>
        <v>0</v>
      </c>
      <c r="U153" s="913"/>
      <c r="V153" s="151">
        <f t="shared" si="16"/>
        <v>0.15</v>
      </c>
      <c r="W153" s="908"/>
    </row>
    <row r="154" spans="1:23" s="90" customFormat="1" x14ac:dyDescent="0.25">
      <c r="A154" s="871"/>
      <c r="B154" s="872"/>
      <c r="C154" s="93" t="s">
        <v>2142</v>
      </c>
      <c r="D154" s="274" t="s">
        <v>37</v>
      </c>
      <c r="E154" s="270"/>
      <c r="F154" s="270"/>
      <c r="G154" s="270"/>
      <c r="H154" s="270"/>
      <c r="I154" s="275">
        <v>1</v>
      </c>
      <c r="J154" s="270"/>
      <c r="K154" s="270"/>
      <c r="L154" s="270"/>
      <c r="M154" s="286"/>
      <c r="N154" s="287"/>
      <c r="O154" s="276">
        <v>0</v>
      </c>
      <c r="P154" s="154">
        <f t="shared" si="13"/>
        <v>1</v>
      </c>
      <c r="Q154" s="274">
        <v>22</v>
      </c>
      <c r="R154" s="45">
        <f t="shared" si="14"/>
        <v>22</v>
      </c>
      <c r="S154" s="910"/>
      <c r="T154" s="49">
        <f t="shared" si="15"/>
        <v>0</v>
      </c>
      <c r="U154" s="913"/>
      <c r="V154" s="151">
        <f t="shared" si="16"/>
        <v>22</v>
      </c>
      <c r="W154" s="908"/>
    </row>
    <row r="155" spans="1:23" s="90" customFormat="1" x14ac:dyDescent="0.25">
      <c r="A155" s="871"/>
      <c r="B155" s="872"/>
      <c r="C155" s="93" t="s">
        <v>2143</v>
      </c>
      <c r="D155" s="274" t="s">
        <v>37</v>
      </c>
      <c r="E155" s="270"/>
      <c r="F155" s="270"/>
      <c r="G155" s="270"/>
      <c r="H155" s="270"/>
      <c r="I155" s="275">
        <v>1</v>
      </c>
      <c r="J155" s="270"/>
      <c r="K155" s="270"/>
      <c r="L155" s="270"/>
      <c r="M155" s="286"/>
      <c r="N155" s="287"/>
      <c r="O155" s="276">
        <v>0</v>
      </c>
      <c r="P155" s="154">
        <f t="shared" si="13"/>
        <v>1</v>
      </c>
      <c r="Q155" s="274">
        <v>115.7</v>
      </c>
      <c r="R155" s="45">
        <f t="shared" si="14"/>
        <v>115.7</v>
      </c>
      <c r="S155" s="910"/>
      <c r="T155" s="49">
        <f t="shared" si="15"/>
        <v>0</v>
      </c>
      <c r="U155" s="913"/>
      <c r="V155" s="151">
        <f t="shared" si="16"/>
        <v>115.7</v>
      </c>
      <c r="W155" s="908"/>
    </row>
    <row r="156" spans="1:23" s="90" customFormat="1" ht="30" x14ac:dyDescent="0.25">
      <c r="A156" s="871"/>
      <c r="B156" s="872"/>
      <c r="C156" s="93" t="s">
        <v>2144</v>
      </c>
      <c r="D156" s="274" t="s">
        <v>37</v>
      </c>
      <c r="E156" s="270"/>
      <c r="F156" s="270"/>
      <c r="G156" s="270"/>
      <c r="H156" s="270"/>
      <c r="I156" s="275">
        <v>1</v>
      </c>
      <c r="J156" s="270"/>
      <c r="K156" s="270"/>
      <c r="L156" s="270"/>
      <c r="M156" s="286"/>
      <c r="N156" s="287"/>
      <c r="O156" s="276">
        <v>0</v>
      </c>
      <c r="P156" s="154">
        <f t="shared" si="13"/>
        <v>1</v>
      </c>
      <c r="Q156" s="274">
        <v>39.9</v>
      </c>
      <c r="R156" s="45">
        <f t="shared" si="14"/>
        <v>39.9</v>
      </c>
      <c r="S156" s="910"/>
      <c r="T156" s="49">
        <f t="shared" si="15"/>
        <v>0</v>
      </c>
      <c r="U156" s="913"/>
      <c r="V156" s="151">
        <f t="shared" si="16"/>
        <v>39.9</v>
      </c>
      <c r="W156" s="908"/>
    </row>
    <row r="157" spans="1:23" s="90" customFormat="1" x14ac:dyDescent="0.25">
      <c r="A157" s="871"/>
      <c r="B157" s="872"/>
      <c r="C157" s="93" t="s">
        <v>2145</v>
      </c>
      <c r="D157" s="274" t="s">
        <v>37</v>
      </c>
      <c r="E157" s="270"/>
      <c r="F157" s="270"/>
      <c r="G157" s="270"/>
      <c r="H157" s="270"/>
      <c r="I157" s="275">
        <v>0</v>
      </c>
      <c r="J157" s="270"/>
      <c r="K157" s="270"/>
      <c r="L157" s="270"/>
      <c r="M157" s="286"/>
      <c r="N157" s="287"/>
      <c r="O157" s="276">
        <v>1</v>
      </c>
      <c r="P157" s="154">
        <f t="shared" si="13"/>
        <v>1</v>
      </c>
      <c r="Q157" s="274">
        <v>43</v>
      </c>
      <c r="R157" s="45">
        <f t="shared" si="14"/>
        <v>0</v>
      </c>
      <c r="S157" s="910"/>
      <c r="T157" s="49">
        <f t="shared" si="15"/>
        <v>43</v>
      </c>
      <c r="U157" s="913"/>
      <c r="V157" s="151">
        <f t="shared" si="16"/>
        <v>43</v>
      </c>
      <c r="W157" s="908"/>
    </row>
    <row r="158" spans="1:23" s="90" customFormat="1" x14ac:dyDescent="0.25">
      <c r="A158" s="871"/>
      <c r="B158" s="872"/>
      <c r="C158" s="93" t="s">
        <v>2146</v>
      </c>
      <c r="D158" s="274" t="s">
        <v>37</v>
      </c>
      <c r="E158" s="270"/>
      <c r="F158" s="270"/>
      <c r="G158" s="270"/>
      <c r="H158" s="270"/>
      <c r="I158" s="275">
        <v>1</v>
      </c>
      <c r="J158" s="270"/>
      <c r="K158" s="270"/>
      <c r="L158" s="270"/>
      <c r="M158" s="286"/>
      <c r="N158" s="287"/>
      <c r="O158" s="276">
        <v>0</v>
      </c>
      <c r="P158" s="154">
        <f t="shared" si="13"/>
        <v>1</v>
      </c>
      <c r="Q158" s="274">
        <v>1.52</v>
      </c>
      <c r="R158" s="45">
        <f t="shared" si="14"/>
        <v>1.52</v>
      </c>
      <c r="S158" s="910"/>
      <c r="T158" s="49">
        <f t="shared" si="15"/>
        <v>0</v>
      </c>
      <c r="U158" s="913"/>
      <c r="V158" s="151">
        <f t="shared" si="16"/>
        <v>1.52</v>
      </c>
      <c r="W158" s="908"/>
    </row>
    <row r="159" spans="1:23" s="90" customFormat="1" x14ac:dyDescent="0.25">
      <c r="A159" s="871"/>
      <c r="B159" s="872"/>
      <c r="C159" s="93" t="s">
        <v>2147</v>
      </c>
      <c r="D159" s="274" t="s">
        <v>37</v>
      </c>
      <c r="E159" s="270"/>
      <c r="F159" s="270"/>
      <c r="G159" s="270"/>
      <c r="H159" s="270"/>
      <c r="I159" s="275">
        <v>4</v>
      </c>
      <c r="J159" s="270"/>
      <c r="K159" s="270"/>
      <c r="L159" s="270"/>
      <c r="M159" s="286"/>
      <c r="N159" s="287"/>
      <c r="O159" s="276">
        <v>4</v>
      </c>
      <c r="P159" s="154">
        <f t="shared" si="13"/>
        <v>8</v>
      </c>
      <c r="Q159" s="274">
        <v>800</v>
      </c>
      <c r="R159" s="45">
        <f t="shared" si="14"/>
        <v>3200</v>
      </c>
      <c r="S159" s="910"/>
      <c r="T159" s="49">
        <f t="shared" si="15"/>
        <v>3200</v>
      </c>
      <c r="U159" s="913"/>
      <c r="V159" s="151">
        <f t="shared" si="16"/>
        <v>6400</v>
      </c>
      <c r="W159" s="908"/>
    </row>
    <row r="160" spans="1:23" s="90" customFormat="1" ht="30" x14ac:dyDescent="0.25">
      <c r="A160" s="871"/>
      <c r="B160" s="872"/>
      <c r="C160" s="93" t="s">
        <v>2148</v>
      </c>
      <c r="D160" s="274" t="s">
        <v>37</v>
      </c>
      <c r="E160" s="270"/>
      <c r="F160" s="270"/>
      <c r="G160" s="270"/>
      <c r="H160" s="270"/>
      <c r="I160" s="275">
        <v>1</v>
      </c>
      <c r="J160" s="270"/>
      <c r="K160" s="270"/>
      <c r="L160" s="270"/>
      <c r="M160" s="286"/>
      <c r="N160" s="287"/>
      <c r="O160" s="276">
        <v>1</v>
      </c>
      <c r="P160" s="154">
        <f t="shared" si="13"/>
        <v>2</v>
      </c>
      <c r="Q160" s="274">
        <v>82.3</v>
      </c>
      <c r="R160" s="45">
        <f t="shared" si="14"/>
        <v>82.3</v>
      </c>
      <c r="S160" s="911"/>
      <c r="T160" s="49">
        <f t="shared" si="15"/>
        <v>82.3</v>
      </c>
      <c r="U160" s="914"/>
      <c r="V160" s="151">
        <f t="shared" si="16"/>
        <v>164.6</v>
      </c>
      <c r="W160" s="908"/>
    </row>
    <row r="161" spans="1:23" s="90" customFormat="1" x14ac:dyDescent="0.25">
      <c r="A161" s="871">
        <v>9</v>
      </c>
      <c r="B161" s="872" t="s">
        <v>1462</v>
      </c>
      <c r="C161" s="93" t="s">
        <v>677</v>
      </c>
      <c r="D161" s="274" t="s">
        <v>37</v>
      </c>
      <c r="E161" s="270"/>
      <c r="F161" s="270"/>
      <c r="G161" s="270">
        <v>3</v>
      </c>
      <c r="H161" s="270"/>
      <c r="I161" s="275">
        <f>E161+F161+G161+H161</f>
        <v>3</v>
      </c>
      <c r="J161" s="270"/>
      <c r="K161" s="270"/>
      <c r="L161" s="270">
        <v>2</v>
      </c>
      <c r="M161" s="286"/>
      <c r="N161" s="287"/>
      <c r="O161" s="276">
        <f t="shared" ref="O161:O224" si="17">J161+K161+L161+M161</f>
        <v>2</v>
      </c>
      <c r="P161" s="154">
        <f t="shared" si="13"/>
        <v>5</v>
      </c>
      <c r="Q161" s="270">
        <v>60</v>
      </c>
      <c r="R161" s="45">
        <f t="shared" si="14"/>
        <v>180</v>
      </c>
      <c r="S161" s="909">
        <f>SUM(R161:R165)</f>
        <v>920</v>
      </c>
      <c r="T161" s="49">
        <f t="shared" si="15"/>
        <v>120</v>
      </c>
      <c r="U161" s="912">
        <f>SUM(T161:T165)</f>
        <v>940</v>
      </c>
      <c r="V161" s="151">
        <f t="shared" si="16"/>
        <v>300</v>
      </c>
      <c r="W161" s="908">
        <f>SUM(V161:V165)</f>
        <v>1860</v>
      </c>
    </row>
    <row r="162" spans="1:23" s="90" customFormat="1" x14ac:dyDescent="0.25">
      <c r="A162" s="871"/>
      <c r="B162" s="872"/>
      <c r="C162" s="93" t="s">
        <v>678</v>
      </c>
      <c r="D162" s="274" t="s">
        <v>37</v>
      </c>
      <c r="E162" s="270"/>
      <c r="F162" s="270"/>
      <c r="G162" s="270">
        <v>2</v>
      </c>
      <c r="H162" s="270"/>
      <c r="I162" s="275">
        <f t="shared" ref="I162:I186" si="18">E162+F162+G162+H162</f>
        <v>2</v>
      </c>
      <c r="J162" s="270"/>
      <c r="K162" s="270"/>
      <c r="L162" s="270">
        <v>2</v>
      </c>
      <c r="M162" s="286"/>
      <c r="N162" s="287"/>
      <c r="O162" s="276">
        <f t="shared" si="17"/>
        <v>2</v>
      </c>
      <c r="P162" s="154">
        <f t="shared" si="13"/>
        <v>4</v>
      </c>
      <c r="Q162" s="270">
        <v>60</v>
      </c>
      <c r="R162" s="45">
        <f t="shared" si="14"/>
        <v>120</v>
      </c>
      <c r="S162" s="910"/>
      <c r="T162" s="49">
        <f t="shared" si="15"/>
        <v>120</v>
      </c>
      <c r="U162" s="913"/>
      <c r="V162" s="151">
        <f t="shared" si="16"/>
        <v>240</v>
      </c>
      <c r="W162" s="908"/>
    </row>
    <row r="163" spans="1:23" s="90" customFormat="1" x14ac:dyDescent="0.25">
      <c r="A163" s="871"/>
      <c r="B163" s="872"/>
      <c r="C163" s="93" t="s">
        <v>679</v>
      </c>
      <c r="D163" s="274" t="s">
        <v>37</v>
      </c>
      <c r="E163" s="270">
        <v>5</v>
      </c>
      <c r="F163" s="270"/>
      <c r="G163" s="270">
        <v>2</v>
      </c>
      <c r="H163" s="270"/>
      <c r="I163" s="275">
        <f t="shared" si="18"/>
        <v>7</v>
      </c>
      <c r="J163" s="270">
        <v>5</v>
      </c>
      <c r="K163" s="270"/>
      <c r="L163" s="270"/>
      <c r="M163" s="286"/>
      <c r="N163" s="287"/>
      <c r="O163" s="276">
        <f t="shared" si="17"/>
        <v>5</v>
      </c>
      <c r="P163" s="154">
        <f t="shared" si="13"/>
        <v>12</v>
      </c>
      <c r="Q163" s="270">
        <v>60</v>
      </c>
      <c r="R163" s="45">
        <f t="shared" si="14"/>
        <v>420</v>
      </c>
      <c r="S163" s="910"/>
      <c r="T163" s="49">
        <f t="shared" si="15"/>
        <v>300</v>
      </c>
      <c r="U163" s="913"/>
      <c r="V163" s="151">
        <f t="shared" si="16"/>
        <v>720</v>
      </c>
      <c r="W163" s="908"/>
    </row>
    <row r="164" spans="1:23" s="90" customFormat="1" x14ac:dyDescent="0.25">
      <c r="A164" s="871"/>
      <c r="B164" s="872"/>
      <c r="C164" s="93" t="s">
        <v>680</v>
      </c>
      <c r="D164" s="274" t="s">
        <v>37</v>
      </c>
      <c r="E164" s="270">
        <v>2</v>
      </c>
      <c r="F164" s="270"/>
      <c r="G164" s="270"/>
      <c r="H164" s="270"/>
      <c r="I164" s="275">
        <f t="shared" si="18"/>
        <v>2</v>
      </c>
      <c r="J164" s="270">
        <v>4</v>
      </c>
      <c r="K164" s="270"/>
      <c r="L164" s="270"/>
      <c r="M164" s="286"/>
      <c r="N164" s="287"/>
      <c r="O164" s="276">
        <f t="shared" si="17"/>
        <v>4</v>
      </c>
      <c r="P164" s="154">
        <f t="shared" si="13"/>
        <v>6</v>
      </c>
      <c r="Q164" s="270">
        <v>50</v>
      </c>
      <c r="R164" s="45">
        <f t="shared" si="14"/>
        <v>100</v>
      </c>
      <c r="S164" s="910"/>
      <c r="T164" s="49">
        <f t="shared" si="15"/>
        <v>200</v>
      </c>
      <c r="U164" s="913"/>
      <c r="V164" s="151">
        <f t="shared" si="16"/>
        <v>300</v>
      </c>
      <c r="W164" s="908"/>
    </row>
    <row r="165" spans="1:23" s="90" customFormat="1" x14ac:dyDescent="0.25">
      <c r="A165" s="871"/>
      <c r="B165" s="872"/>
      <c r="C165" s="93" t="s">
        <v>681</v>
      </c>
      <c r="D165" s="274" t="s">
        <v>37</v>
      </c>
      <c r="E165" s="270">
        <v>2</v>
      </c>
      <c r="F165" s="270"/>
      <c r="G165" s="270"/>
      <c r="H165" s="270"/>
      <c r="I165" s="275">
        <f t="shared" si="18"/>
        <v>2</v>
      </c>
      <c r="J165" s="270">
        <v>4</v>
      </c>
      <c r="K165" s="270"/>
      <c r="L165" s="270"/>
      <c r="M165" s="286"/>
      <c r="N165" s="287"/>
      <c r="O165" s="276">
        <f t="shared" si="17"/>
        <v>4</v>
      </c>
      <c r="P165" s="154">
        <f t="shared" si="13"/>
        <v>6</v>
      </c>
      <c r="Q165" s="270">
        <v>50</v>
      </c>
      <c r="R165" s="45">
        <f t="shared" si="14"/>
        <v>100</v>
      </c>
      <c r="S165" s="911"/>
      <c r="T165" s="49">
        <f t="shared" si="15"/>
        <v>200</v>
      </c>
      <c r="U165" s="914"/>
      <c r="V165" s="151">
        <f t="shared" si="16"/>
        <v>300</v>
      </c>
      <c r="W165" s="908"/>
    </row>
    <row r="166" spans="1:23" s="90" customFormat="1" ht="30" x14ac:dyDescent="0.25">
      <c r="A166" s="871">
        <v>10</v>
      </c>
      <c r="B166" s="872" t="s">
        <v>1463</v>
      </c>
      <c r="C166" s="92" t="s">
        <v>416</v>
      </c>
      <c r="D166" s="270" t="s">
        <v>112</v>
      </c>
      <c r="E166" s="270"/>
      <c r="F166" s="270"/>
      <c r="G166" s="270">
        <v>250</v>
      </c>
      <c r="H166" s="270"/>
      <c r="I166" s="275">
        <f t="shared" si="18"/>
        <v>250</v>
      </c>
      <c r="J166" s="270"/>
      <c r="K166" s="270"/>
      <c r="L166" s="270"/>
      <c r="M166" s="286"/>
      <c r="N166" s="287"/>
      <c r="O166" s="276">
        <f t="shared" si="17"/>
        <v>0</v>
      </c>
      <c r="P166" s="154">
        <f t="shared" si="13"/>
        <v>250</v>
      </c>
      <c r="Q166" s="270">
        <v>0.82</v>
      </c>
      <c r="R166" s="45">
        <f t="shared" si="14"/>
        <v>205</v>
      </c>
      <c r="S166" s="909">
        <f>SUM(R166:R183)</f>
        <v>4718.6000000000004</v>
      </c>
      <c r="T166" s="49">
        <f t="shared" si="15"/>
        <v>0</v>
      </c>
      <c r="U166" s="912">
        <f>SUM(T166:T183)</f>
        <v>660</v>
      </c>
      <c r="V166" s="151">
        <f t="shared" si="16"/>
        <v>205</v>
      </c>
      <c r="W166" s="908">
        <f>SUM(V166:V183)</f>
        <v>5378.6</v>
      </c>
    </row>
    <row r="167" spans="1:23" s="90" customFormat="1" ht="30" x14ac:dyDescent="0.25">
      <c r="A167" s="871"/>
      <c r="B167" s="872"/>
      <c r="C167" s="92" t="s">
        <v>417</v>
      </c>
      <c r="D167" s="270" t="s">
        <v>112</v>
      </c>
      <c r="E167" s="270"/>
      <c r="F167" s="270"/>
      <c r="G167" s="270">
        <v>300</v>
      </c>
      <c r="H167" s="270"/>
      <c r="I167" s="275">
        <f t="shared" si="18"/>
        <v>300</v>
      </c>
      <c r="J167" s="270"/>
      <c r="K167" s="270"/>
      <c r="L167" s="270"/>
      <c r="M167" s="286"/>
      <c r="N167" s="287"/>
      <c r="O167" s="276">
        <f t="shared" si="17"/>
        <v>0</v>
      </c>
      <c r="P167" s="154">
        <f t="shared" si="13"/>
        <v>300</v>
      </c>
      <c r="Q167" s="270">
        <v>3.48</v>
      </c>
      <c r="R167" s="45">
        <f t="shared" si="14"/>
        <v>1044</v>
      </c>
      <c r="S167" s="910"/>
      <c r="T167" s="49">
        <f t="shared" si="15"/>
        <v>0</v>
      </c>
      <c r="U167" s="913"/>
      <c r="V167" s="151">
        <f t="shared" si="16"/>
        <v>1044</v>
      </c>
      <c r="W167" s="908"/>
    </row>
    <row r="168" spans="1:23" s="90" customFormat="1" ht="30" x14ac:dyDescent="0.25">
      <c r="A168" s="871"/>
      <c r="B168" s="872"/>
      <c r="C168" s="92" t="s">
        <v>418</v>
      </c>
      <c r="D168" s="270" t="s">
        <v>112</v>
      </c>
      <c r="E168" s="270"/>
      <c r="F168" s="270"/>
      <c r="G168" s="270">
        <v>300</v>
      </c>
      <c r="H168" s="270"/>
      <c r="I168" s="275">
        <f t="shared" si="18"/>
        <v>300</v>
      </c>
      <c r="J168" s="270"/>
      <c r="K168" s="270"/>
      <c r="L168" s="270"/>
      <c r="M168" s="286"/>
      <c r="N168" s="287"/>
      <c r="O168" s="276">
        <f t="shared" si="17"/>
        <v>0</v>
      </c>
      <c r="P168" s="154">
        <f t="shared" si="13"/>
        <v>300</v>
      </c>
      <c r="Q168" s="270">
        <v>3.19</v>
      </c>
      <c r="R168" s="45">
        <f t="shared" si="14"/>
        <v>957</v>
      </c>
      <c r="S168" s="910"/>
      <c r="T168" s="49">
        <f t="shared" si="15"/>
        <v>0</v>
      </c>
      <c r="U168" s="913"/>
      <c r="V168" s="151">
        <f t="shared" si="16"/>
        <v>957</v>
      </c>
      <c r="W168" s="908"/>
    </row>
    <row r="169" spans="1:23" s="90" customFormat="1" ht="30" x14ac:dyDescent="0.25">
      <c r="A169" s="871"/>
      <c r="B169" s="872"/>
      <c r="C169" s="92" t="s">
        <v>419</v>
      </c>
      <c r="D169" s="270" t="s">
        <v>112</v>
      </c>
      <c r="E169" s="270"/>
      <c r="F169" s="270"/>
      <c r="G169" s="270">
        <v>1000</v>
      </c>
      <c r="H169" s="270"/>
      <c r="I169" s="275">
        <f t="shared" si="18"/>
        <v>1000</v>
      </c>
      <c r="J169" s="270"/>
      <c r="K169" s="270"/>
      <c r="L169" s="270"/>
      <c r="M169" s="286"/>
      <c r="N169" s="287"/>
      <c r="O169" s="276">
        <f t="shared" si="17"/>
        <v>0</v>
      </c>
      <c r="P169" s="154">
        <f t="shared" si="13"/>
        <v>1000</v>
      </c>
      <c r="Q169" s="152">
        <v>1</v>
      </c>
      <c r="R169" s="45">
        <f t="shared" si="14"/>
        <v>1000</v>
      </c>
      <c r="S169" s="910"/>
      <c r="T169" s="49">
        <f t="shared" si="15"/>
        <v>0</v>
      </c>
      <c r="U169" s="913"/>
      <c r="V169" s="151">
        <f t="shared" si="16"/>
        <v>1000</v>
      </c>
      <c r="W169" s="908"/>
    </row>
    <row r="170" spans="1:23" s="90" customFormat="1" ht="30" x14ac:dyDescent="0.25">
      <c r="A170" s="871"/>
      <c r="B170" s="872"/>
      <c r="C170" s="92" t="s">
        <v>420</v>
      </c>
      <c r="D170" s="270" t="s">
        <v>112</v>
      </c>
      <c r="E170" s="270"/>
      <c r="F170" s="270"/>
      <c r="G170" s="270">
        <v>1800</v>
      </c>
      <c r="H170" s="270"/>
      <c r="I170" s="275">
        <f t="shared" si="18"/>
        <v>1800</v>
      </c>
      <c r="J170" s="270"/>
      <c r="K170" s="270"/>
      <c r="L170" s="270"/>
      <c r="M170" s="286"/>
      <c r="N170" s="287"/>
      <c r="O170" s="276">
        <f t="shared" si="17"/>
        <v>0</v>
      </c>
      <c r="P170" s="154">
        <f t="shared" si="13"/>
        <v>1800</v>
      </c>
      <c r="Q170" s="270">
        <v>0.26</v>
      </c>
      <c r="R170" s="45">
        <f t="shared" si="14"/>
        <v>468</v>
      </c>
      <c r="S170" s="910"/>
      <c r="T170" s="49">
        <f t="shared" si="15"/>
        <v>0</v>
      </c>
      <c r="U170" s="913"/>
      <c r="V170" s="151">
        <f t="shared" si="16"/>
        <v>468</v>
      </c>
      <c r="W170" s="908"/>
    </row>
    <row r="171" spans="1:23" s="90" customFormat="1" ht="30" x14ac:dyDescent="0.25">
      <c r="A171" s="871"/>
      <c r="B171" s="872"/>
      <c r="C171" s="92" t="s">
        <v>421</v>
      </c>
      <c r="D171" s="270" t="s">
        <v>112</v>
      </c>
      <c r="E171" s="270"/>
      <c r="F171" s="270"/>
      <c r="G171" s="270">
        <v>20</v>
      </c>
      <c r="H171" s="270"/>
      <c r="I171" s="275">
        <f t="shared" si="18"/>
        <v>20</v>
      </c>
      <c r="J171" s="270"/>
      <c r="K171" s="270"/>
      <c r="L171" s="270"/>
      <c r="M171" s="286"/>
      <c r="N171" s="287"/>
      <c r="O171" s="276">
        <f t="shared" si="17"/>
        <v>0</v>
      </c>
      <c r="P171" s="154">
        <f t="shared" si="13"/>
        <v>20</v>
      </c>
      <c r="Q171" s="270">
        <v>2.34</v>
      </c>
      <c r="R171" s="45">
        <f t="shared" si="14"/>
        <v>46.8</v>
      </c>
      <c r="S171" s="910"/>
      <c r="T171" s="49">
        <f t="shared" si="15"/>
        <v>0</v>
      </c>
      <c r="U171" s="913"/>
      <c r="V171" s="151">
        <f t="shared" si="16"/>
        <v>46.8</v>
      </c>
      <c r="W171" s="908"/>
    </row>
    <row r="172" spans="1:23" s="90" customFormat="1" ht="30" x14ac:dyDescent="0.25">
      <c r="A172" s="871"/>
      <c r="B172" s="872"/>
      <c r="C172" s="92" t="s">
        <v>422</v>
      </c>
      <c r="D172" s="270" t="s">
        <v>112</v>
      </c>
      <c r="E172" s="270"/>
      <c r="F172" s="270"/>
      <c r="G172" s="270">
        <v>20</v>
      </c>
      <c r="H172" s="270"/>
      <c r="I172" s="275">
        <f t="shared" si="18"/>
        <v>20</v>
      </c>
      <c r="J172" s="270"/>
      <c r="K172" s="270"/>
      <c r="L172" s="270"/>
      <c r="M172" s="286"/>
      <c r="N172" s="287"/>
      <c r="O172" s="276">
        <f t="shared" si="17"/>
        <v>0</v>
      </c>
      <c r="P172" s="154">
        <f t="shared" ref="P172:P230" si="19">I172+O172</f>
        <v>20</v>
      </c>
      <c r="Q172" s="270">
        <v>1.66</v>
      </c>
      <c r="R172" s="45">
        <f t="shared" si="14"/>
        <v>33.199999999999996</v>
      </c>
      <c r="S172" s="910"/>
      <c r="T172" s="49">
        <f t="shared" si="15"/>
        <v>0</v>
      </c>
      <c r="U172" s="913"/>
      <c r="V172" s="151">
        <f t="shared" si="16"/>
        <v>33.199999999999996</v>
      </c>
      <c r="W172" s="908"/>
    </row>
    <row r="173" spans="1:23" s="90" customFormat="1" ht="30" x14ac:dyDescent="0.25">
      <c r="A173" s="871"/>
      <c r="B173" s="872"/>
      <c r="C173" s="92" t="s">
        <v>423</v>
      </c>
      <c r="D173" s="270" t="s">
        <v>112</v>
      </c>
      <c r="E173" s="270"/>
      <c r="F173" s="270"/>
      <c r="G173" s="270">
        <v>200</v>
      </c>
      <c r="H173" s="270"/>
      <c r="I173" s="275">
        <f t="shared" si="18"/>
        <v>200</v>
      </c>
      <c r="J173" s="270"/>
      <c r="K173" s="270"/>
      <c r="L173" s="270"/>
      <c r="M173" s="286"/>
      <c r="N173" s="287"/>
      <c r="O173" s="276">
        <f t="shared" si="17"/>
        <v>0</v>
      </c>
      <c r="P173" s="154">
        <f t="shared" si="19"/>
        <v>200</v>
      </c>
      <c r="Q173" s="270">
        <v>0.23</v>
      </c>
      <c r="R173" s="45">
        <f t="shared" si="14"/>
        <v>46</v>
      </c>
      <c r="S173" s="910"/>
      <c r="T173" s="49">
        <f t="shared" si="15"/>
        <v>0</v>
      </c>
      <c r="U173" s="913"/>
      <c r="V173" s="151">
        <f t="shared" si="16"/>
        <v>46</v>
      </c>
      <c r="W173" s="908"/>
    </row>
    <row r="174" spans="1:23" s="90" customFormat="1" ht="30" x14ac:dyDescent="0.25">
      <c r="A174" s="871"/>
      <c r="B174" s="872"/>
      <c r="C174" s="93" t="s">
        <v>424</v>
      </c>
      <c r="D174" s="270" t="s">
        <v>112</v>
      </c>
      <c r="E174" s="270"/>
      <c r="F174" s="270"/>
      <c r="G174" s="270">
        <v>50</v>
      </c>
      <c r="H174" s="270"/>
      <c r="I174" s="275">
        <f t="shared" si="18"/>
        <v>50</v>
      </c>
      <c r="J174" s="270"/>
      <c r="K174" s="270"/>
      <c r="L174" s="270"/>
      <c r="M174" s="286"/>
      <c r="N174" s="287"/>
      <c r="O174" s="276">
        <f t="shared" si="17"/>
        <v>0</v>
      </c>
      <c r="P174" s="154">
        <f t="shared" si="19"/>
        <v>50</v>
      </c>
      <c r="Q174" s="270">
        <v>5.31</v>
      </c>
      <c r="R174" s="45">
        <f t="shared" si="14"/>
        <v>265.5</v>
      </c>
      <c r="S174" s="910"/>
      <c r="T174" s="49">
        <f t="shared" si="15"/>
        <v>0</v>
      </c>
      <c r="U174" s="913"/>
      <c r="V174" s="151">
        <f t="shared" si="16"/>
        <v>265.5</v>
      </c>
      <c r="W174" s="908"/>
    </row>
    <row r="175" spans="1:23" s="90" customFormat="1" ht="30" x14ac:dyDescent="0.25">
      <c r="A175" s="871"/>
      <c r="B175" s="872"/>
      <c r="C175" s="93" t="s">
        <v>806</v>
      </c>
      <c r="D175" s="270" t="s">
        <v>669</v>
      </c>
      <c r="E175" s="270"/>
      <c r="F175" s="270"/>
      <c r="G175" s="270"/>
      <c r="H175" s="288"/>
      <c r="I175" s="275">
        <f t="shared" si="18"/>
        <v>0</v>
      </c>
      <c r="J175" s="270"/>
      <c r="K175" s="270"/>
      <c r="L175" s="270"/>
      <c r="M175" s="286"/>
      <c r="N175" s="287"/>
      <c r="O175" s="276">
        <f t="shared" si="17"/>
        <v>0</v>
      </c>
      <c r="P175" s="154">
        <f t="shared" si="19"/>
        <v>0</v>
      </c>
      <c r="Q175" s="104">
        <v>6</v>
      </c>
      <c r="R175" s="45">
        <f t="shared" si="14"/>
        <v>0</v>
      </c>
      <c r="S175" s="910"/>
      <c r="T175" s="49">
        <f t="shared" si="15"/>
        <v>0</v>
      </c>
      <c r="U175" s="913"/>
      <c r="V175" s="151">
        <f t="shared" si="16"/>
        <v>0</v>
      </c>
      <c r="W175" s="908"/>
    </row>
    <row r="176" spans="1:23" s="90" customFormat="1" ht="30" x14ac:dyDescent="0.25">
      <c r="A176" s="871"/>
      <c r="B176" s="872"/>
      <c r="C176" s="93" t="s">
        <v>807</v>
      </c>
      <c r="D176" s="270" t="s">
        <v>669</v>
      </c>
      <c r="E176" s="270"/>
      <c r="F176" s="270"/>
      <c r="G176" s="270"/>
      <c r="H176" s="288"/>
      <c r="I176" s="275">
        <f t="shared" si="18"/>
        <v>0</v>
      </c>
      <c r="J176" s="270"/>
      <c r="K176" s="270"/>
      <c r="L176" s="270"/>
      <c r="M176" s="286"/>
      <c r="N176" s="287"/>
      <c r="O176" s="276">
        <f t="shared" si="17"/>
        <v>0</v>
      </c>
      <c r="P176" s="154">
        <f t="shared" si="19"/>
        <v>0</v>
      </c>
      <c r="Q176" s="104">
        <v>6</v>
      </c>
      <c r="R176" s="45">
        <f t="shared" si="14"/>
        <v>0</v>
      </c>
      <c r="S176" s="910"/>
      <c r="T176" s="49">
        <f t="shared" si="15"/>
        <v>0</v>
      </c>
      <c r="U176" s="913"/>
      <c r="V176" s="151">
        <f t="shared" si="16"/>
        <v>0</v>
      </c>
      <c r="W176" s="908"/>
    </row>
    <row r="177" spans="1:23" s="90" customFormat="1" x14ac:dyDescent="0.25">
      <c r="A177" s="871"/>
      <c r="B177" s="872"/>
      <c r="C177" s="93" t="s">
        <v>682</v>
      </c>
      <c r="D177" s="270" t="s">
        <v>112</v>
      </c>
      <c r="E177" s="270"/>
      <c r="F177" s="270"/>
      <c r="G177" s="270">
        <v>30</v>
      </c>
      <c r="H177" s="270"/>
      <c r="I177" s="275">
        <f t="shared" si="18"/>
        <v>30</v>
      </c>
      <c r="J177" s="270"/>
      <c r="K177" s="270"/>
      <c r="L177" s="270"/>
      <c r="M177" s="286"/>
      <c r="N177" s="287"/>
      <c r="O177" s="276">
        <f t="shared" si="17"/>
        <v>0</v>
      </c>
      <c r="P177" s="154">
        <f t="shared" si="19"/>
        <v>30</v>
      </c>
      <c r="Q177" s="270">
        <v>0.56999999999999995</v>
      </c>
      <c r="R177" s="45">
        <f t="shared" si="14"/>
        <v>17.099999999999998</v>
      </c>
      <c r="S177" s="910"/>
      <c r="T177" s="49">
        <f t="shared" si="15"/>
        <v>0</v>
      </c>
      <c r="U177" s="913"/>
      <c r="V177" s="151">
        <f t="shared" si="16"/>
        <v>17.099999999999998</v>
      </c>
      <c r="W177" s="908"/>
    </row>
    <row r="178" spans="1:23" s="90" customFormat="1" x14ac:dyDescent="0.25">
      <c r="A178" s="871"/>
      <c r="B178" s="872"/>
      <c r="C178" s="93" t="s">
        <v>577</v>
      </c>
      <c r="D178" s="270" t="s">
        <v>669</v>
      </c>
      <c r="E178" s="270"/>
      <c r="F178" s="270"/>
      <c r="G178" s="270">
        <v>30</v>
      </c>
      <c r="H178" s="270"/>
      <c r="I178" s="275">
        <f t="shared" si="18"/>
        <v>30</v>
      </c>
      <c r="J178" s="270"/>
      <c r="K178" s="270"/>
      <c r="L178" s="270"/>
      <c r="M178" s="286"/>
      <c r="N178" s="287"/>
      <c r="O178" s="276">
        <f t="shared" si="17"/>
        <v>0</v>
      </c>
      <c r="P178" s="154">
        <f t="shared" si="19"/>
        <v>30</v>
      </c>
      <c r="Q178" s="270">
        <v>1.2</v>
      </c>
      <c r="R178" s="45">
        <f t="shared" si="14"/>
        <v>36</v>
      </c>
      <c r="S178" s="910"/>
      <c r="T178" s="49">
        <f t="shared" si="15"/>
        <v>0</v>
      </c>
      <c r="U178" s="913"/>
      <c r="V178" s="151">
        <f t="shared" si="16"/>
        <v>36</v>
      </c>
      <c r="W178" s="908"/>
    </row>
    <row r="179" spans="1:23" s="90" customFormat="1" x14ac:dyDescent="0.25">
      <c r="A179" s="871"/>
      <c r="B179" s="872"/>
      <c r="C179" s="93" t="s">
        <v>840</v>
      </c>
      <c r="D179" s="270" t="s">
        <v>669</v>
      </c>
      <c r="E179" s="270"/>
      <c r="F179" s="270"/>
      <c r="G179" s="270">
        <v>30</v>
      </c>
      <c r="H179" s="285">
        <v>30</v>
      </c>
      <c r="I179" s="275">
        <f t="shared" si="18"/>
        <v>60</v>
      </c>
      <c r="J179" s="270"/>
      <c r="K179" s="270"/>
      <c r="L179" s="270"/>
      <c r="M179" s="286"/>
      <c r="N179" s="287"/>
      <c r="O179" s="276">
        <f t="shared" si="17"/>
        <v>0</v>
      </c>
      <c r="P179" s="154">
        <f t="shared" si="19"/>
        <v>60</v>
      </c>
      <c r="Q179" s="270">
        <v>1.2</v>
      </c>
      <c r="R179" s="45">
        <f t="shared" si="14"/>
        <v>72</v>
      </c>
      <c r="S179" s="910"/>
      <c r="T179" s="49">
        <f t="shared" si="15"/>
        <v>0</v>
      </c>
      <c r="U179" s="913"/>
      <c r="V179" s="151">
        <f t="shared" si="16"/>
        <v>72</v>
      </c>
      <c r="W179" s="908"/>
    </row>
    <row r="180" spans="1:23" s="90" customFormat="1" x14ac:dyDescent="0.25">
      <c r="A180" s="871"/>
      <c r="B180" s="872"/>
      <c r="C180" s="93" t="s">
        <v>841</v>
      </c>
      <c r="D180" s="270" t="s">
        <v>686</v>
      </c>
      <c r="E180" s="270"/>
      <c r="F180" s="270"/>
      <c r="G180" s="270">
        <v>10</v>
      </c>
      <c r="H180" s="270"/>
      <c r="I180" s="275">
        <f t="shared" si="18"/>
        <v>10</v>
      </c>
      <c r="J180" s="270"/>
      <c r="K180" s="270"/>
      <c r="L180" s="270"/>
      <c r="M180" s="286"/>
      <c r="N180" s="287"/>
      <c r="O180" s="276">
        <f t="shared" si="17"/>
        <v>0</v>
      </c>
      <c r="P180" s="154">
        <f t="shared" si="19"/>
        <v>10</v>
      </c>
      <c r="Q180" s="270">
        <v>9.3000000000000007</v>
      </c>
      <c r="R180" s="45">
        <f t="shared" si="14"/>
        <v>93</v>
      </c>
      <c r="S180" s="910"/>
      <c r="T180" s="49">
        <f t="shared" si="15"/>
        <v>0</v>
      </c>
      <c r="U180" s="913"/>
      <c r="V180" s="151">
        <f t="shared" si="16"/>
        <v>93</v>
      </c>
      <c r="W180" s="908"/>
    </row>
    <row r="181" spans="1:23" s="90" customFormat="1" x14ac:dyDescent="0.25">
      <c r="A181" s="871"/>
      <c r="B181" s="872"/>
      <c r="C181" s="93" t="s">
        <v>1761</v>
      </c>
      <c r="D181" s="270" t="s">
        <v>669</v>
      </c>
      <c r="E181" s="270"/>
      <c r="F181" s="270"/>
      <c r="G181" s="270"/>
      <c r="H181" s="270">
        <v>5</v>
      </c>
      <c r="I181" s="275">
        <f t="shared" si="18"/>
        <v>5</v>
      </c>
      <c r="J181" s="270"/>
      <c r="K181" s="270"/>
      <c r="L181" s="270"/>
      <c r="M181" s="286">
        <v>20</v>
      </c>
      <c r="N181" s="287"/>
      <c r="O181" s="276">
        <f t="shared" si="17"/>
        <v>20</v>
      </c>
      <c r="P181" s="154">
        <f t="shared" si="19"/>
        <v>25</v>
      </c>
      <c r="Q181" s="152">
        <v>7</v>
      </c>
      <c r="R181" s="45">
        <f t="shared" si="14"/>
        <v>35</v>
      </c>
      <c r="S181" s="910"/>
      <c r="T181" s="49">
        <f t="shared" si="15"/>
        <v>140</v>
      </c>
      <c r="U181" s="913"/>
      <c r="V181" s="151">
        <f t="shared" si="16"/>
        <v>175</v>
      </c>
      <c r="W181" s="908"/>
    </row>
    <row r="182" spans="1:23" s="90" customFormat="1" x14ac:dyDescent="0.25">
      <c r="A182" s="871"/>
      <c r="B182" s="872"/>
      <c r="C182" s="93" t="s">
        <v>683</v>
      </c>
      <c r="D182" s="270" t="s">
        <v>647</v>
      </c>
      <c r="E182" s="270"/>
      <c r="F182" s="270"/>
      <c r="G182" s="270">
        <v>50</v>
      </c>
      <c r="H182" s="270"/>
      <c r="I182" s="275">
        <f t="shared" si="18"/>
        <v>50</v>
      </c>
      <c r="J182" s="270"/>
      <c r="K182" s="270"/>
      <c r="L182" s="270"/>
      <c r="M182" s="286">
        <v>30</v>
      </c>
      <c r="N182" s="287"/>
      <c r="O182" s="276">
        <f t="shared" si="17"/>
        <v>30</v>
      </c>
      <c r="P182" s="154">
        <f t="shared" si="19"/>
        <v>80</v>
      </c>
      <c r="Q182" s="104">
        <v>4</v>
      </c>
      <c r="R182" s="45">
        <f t="shared" si="14"/>
        <v>200</v>
      </c>
      <c r="S182" s="910"/>
      <c r="T182" s="49">
        <f t="shared" si="15"/>
        <v>120</v>
      </c>
      <c r="U182" s="913"/>
      <c r="V182" s="151">
        <f t="shared" si="16"/>
        <v>320</v>
      </c>
      <c r="W182" s="908"/>
    </row>
    <row r="183" spans="1:23" s="90" customFormat="1" x14ac:dyDescent="0.25">
      <c r="A183" s="871"/>
      <c r="B183" s="872"/>
      <c r="C183" s="93" t="s">
        <v>684</v>
      </c>
      <c r="D183" s="270" t="s">
        <v>647</v>
      </c>
      <c r="E183" s="270"/>
      <c r="F183" s="270"/>
      <c r="G183" s="270">
        <v>50</v>
      </c>
      <c r="H183" s="270"/>
      <c r="I183" s="275">
        <f t="shared" si="18"/>
        <v>50</v>
      </c>
      <c r="J183" s="270"/>
      <c r="K183" s="270"/>
      <c r="L183" s="270"/>
      <c r="M183" s="286">
        <v>100</v>
      </c>
      <c r="N183" s="287"/>
      <c r="O183" s="276">
        <f t="shared" si="17"/>
        <v>100</v>
      </c>
      <c r="P183" s="154">
        <f t="shared" si="19"/>
        <v>150</v>
      </c>
      <c r="Q183" s="104">
        <v>4</v>
      </c>
      <c r="R183" s="45">
        <f t="shared" si="14"/>
        <v>200</v>
      </c>
      <c r="S183" s="911"/>
      <c r="T183" s="49">
        <f t="shared" si="15"/>
        <v>400</v>
      </c>
      <c r="U183" s="914"/>
      <c r="V183" s="151">
        <f t="shared" si="16"/>
        <v>600</v>
      </c>
      <c r="W183" s="908"/>
    </row>
    <row r="184" spans="1:23" s="90" customFormat="1" x14ac:dyDescent="0.25">
      <c r="A184" s="871">
        <v>11</v>
      </c>
      <c r="B184" s="872" t="s">
        <v>4</v>
      </c>
      <c r="C184" s="93" t="s">
        <v>1608</v>
      </c>
      <c r="D184" s="95" t="s">
        <v>78</v>
      </c>
      <c r="E184" s="270"/>
      <c r="F184" s="270"/>
      <c r="G184" s="270">
        <v>4</v>
      </c>
      <c r="H184" s="270"/>
      <c r="I184" s="275">
        <f t="shared" si="18"/>
        <v>4</v>
      </c>
      <c r="J184" s="270"/>
      <c r="K184" s="270"/>
      <c r="L184" s="270">
        <v>4</v>
      </c>
      <c r="M184" s="286"/>
      <c r="N184" s="287"/>
      <c r="O184" s="276">
        <f t="shared" si="17"/>
        <v>4</v>
      </c>
      <c r="P184" s="154">
        <f t="shared" si="19"/>
        <v>8</v>
      </c>
      <c r="Q184" s="42">
        <v>1728.92</v>
      </c>
      <c r="R184" s="45">
        <f t="shared" si="14"/>
        <v>6915.68</v>
      </c>
      <c r="S184" s="909">
        <f>SUM(R184:R186)</f>
        <v>35446.080000000002</v>
      </c>
      <c r="T184" s="49">
        <f t="shared" si="15"/>
        <v>6915.68</v>
      </c>
      <c r="U184" s="912">
        <f>SUM(T184:T186)</f>
        <v>31006.080000000002</v>
      </c>
      <c r="V184" s="151">
        <f t="shared" si="16"/>
        <v>13831.36</v>
      </c>
      <c r="W184" s="908">
        <f>SUM(V184:V186)</f>
        <v>66452.160000000003</v>
      </c>
    </row>
    <row r="185" spans="1:23" s="90" customFormat="1" x14ac:dyDescent="0.25">
      <c r="A185" s="871"/>
      <c r="B185" s="872"/>
      <c r="C185" s="93" t="s">
        <v>1607</v>
      </c>
      <c r="D185" s="95" t="s">
        <v>78</v>
      </c>
      <c r="E185" s="270"/>
      <c r="F185" s="270"/>
      <c r="G185" s="270">
        <v>10</v>
      </c>
      <c r="H185" s="270"/>
      <c r="I185" s="275">
        <f t="shared" si="18"/>
        <v>10</v>
      </c>
      <c r="J185" s="270"/>
      <c r="K185" s="270"/>
      <c r="L185" s="270">
        <v>7</v>
      </c>
      <c r="M185" s="286"/>
      <c r="N185" s="287"/>
      <c r="O185" s="276">
        <f t="shared" si="17"/>
        <v>7</v>
      </c>
      <c r="P185" s="154">
        <f t="shared" si="19"/>
        <v>17</v>
      </c>
      <c r="Q185" s="42">
        <v>1480</v>
      </c>
      <c r="R185" s="45">
        <f t="shared" si="14"/>
        <v>14800</v>
      </c>
      <c r="S185" s="910"/>
      <c r="T185" s="49">
        <f t="shared" si="15"/>
        <v>10360</v>
      </c>
      <c r="U185" s="913"/>
      <c r="V185" s="151">
        <f t="shared" si="16"/>
        <v>25160</v>
      </c>
      <c r="W185" s="908"/>
    </row>
    <row r="186" spans="1:23" s="90" customFormat="1" x14ac:dyDescent="0.25">
      <c r="A186" s="871"/>
      <c r="B186" s="872"/>
      <c r="C186" s="93" t="s">
        <v>242</v>
      </c>
      <c r="D186" s="95" t="s">
        <v>78</v>
      </c>
      <c r="E186" s="270"/>
      <c r="F186" s="270"/>
      <c r="G186" s="270">
        <v>3</v>
      </c>
      <c r="H186" s="270"/>
      <c r="I186" s="275">
        <f t="shared" si="18"/>
        <v>3</v>
      </c>
      <c r="J186" s="270"/>
      <c r="K186" s="270"/>
      <c r="L186" s="270">
        <v>3</v>
      </c>
      <c r="M186" s="286"/>
      <c r="N186" s="287"/>
      <c r="O186" s="276">
        <f t="shared" si="17"/>
        <v>3</v>
      </c>
      <c r="P186" s="154">
        <f t="shared" si="19"/>
        <v>6</v>
      </c>
      <c r="Q186" s="42">
        <v>4576.8</v>
      </c>
      <c r="R186" s="45">
        <f t="shared" si="14"/>
        <v>13730.400000000001</v>
      </c>
      <c r="S186" s="911"/>
      <c r="T186" s="49">
        <f t="shared" si="15"/>
        <v>13730.400000000001</v>
      </c>
      <c r="U186" s="914"/>
      <c r="V186" s="151">
        <f t="shared" si="16"/>
        <v>27460.800000000003</v>
      </c>
      <c r="W186" s="908"/>
    </row>
    <row r="187" spans="1:23" ht="30" customHeight="1" x14ac:dyDescent="0.25">
      <c r="A187" s="871">
        <v>12</v>
      </c>
      <c r="B187" s="872" t="s">
        <v>2150</v>
      </c>
      <c r="C187" s="92" t="s">
        <v>237</v>
      </c>
      <c r="D187" s="274" t="s">
        <v>37</v>
      </c>
      <c r="E187" s="267">
        <v>60</v>
      </c>
      <c r="F187" s="270">
        <v>10</v>
      </c>
      <c r="G187" s="267">
        <v>30</v>
      </c>
      <c r="H187" s="270"/>
      <c r="I187" s="275">
        <f>E187+F187+G187+H187</f>
        <v>100</v>
      </c>
      <c r="J187" s="267">
        <v>40</v>
      </c>
      <c r="K187" s="270">
        <v>40</v>
      </c>
      <c r="L187" s="203">
        <v>30</v>
      </c>
      <c r="M187" s="286"/>
      <c r="N187" s="287"/>
      <c r="O187" s="153">
        <f t="shared" si="17"/>
        <v>110</v>
      </c>
      <c r="P187" s="154">
        <f t="shared" si="19"/>
        <v>210</v>
      </c>
      <c r="Q187" s="270">
        <v>26.89</v>
      </c>
      <c r="R187" s="45">
        <f t="shared" si="14"/>
        <v>2689</v>
      </c>
      <c r="S187" s="909">
        <f>SUM(R187:R190)</f>
        <v>46317.499999999993</v>
      </c>
      <c r="T187" s="49">
        <f t="shared" si="15"/>
        <v>2957.9</v>
      </c>
      <c r="U187" s="912">
        <f>SUM(T187:T190)</f>
        <v>48347.86</v>
      </c>
      <c r="V187" s="151">
        <f t="shared" si="16"/>
        <v>5646.9</v>
      </c>
      <c r="W187" s="908">
        <f>SUM(V187:V190)</f>
        <v>94665.36</v>
      </c>
    </row>
    <row r="188" spans="1:23" ht="90" x14ac:dyDescent="0.25">
      <c r="A188" s="871"/>
      <c r="B188" s="872"/>
      <c r="C188" s="289" t="s">
        <v>1357</v>
      </c>
      <c r="D188" s="290" t="s">
        <v>37</v>
      </c>
      <c r="E188" s="220">
        <v>250</v>
      </c>
      <c r="F188" s="270">
        <v>10</v>
      </c>
      <c r="G188" s="267"/>
      <c r="H188" s="270"/>
      <c r="I188" s="275">
        <f t="shared" ref="I188:I266" si="20">E188+F188+G188+H188</f>
        <v>260</v>
      </c>
      <c r="J188" s="267">
        <v>210</v>
      </c>
      <c r="K188" s="270">
        <v>30</v>
      </c>
      <c r="L188" s="270"/>
      <c r="M188" s="286"/>
      <c r="N188" s="287"/>
      <c r="O188" s="153">
        <f t="shared" si="17"/>
        <v>240</v>
      </c>
      <c r="P188" s="154">
        <f t="shared" si="19"/>
        <v>500</v>
      </c>
      <c r="Q188" s="270">
        <v>119.99</v>
      </c>
      <c r="R188" s="45">
        <f t="shared" si="14"/>
        <v>31197.399999999998</v>
      </c>
      <c r="S188" s="910"/>
      <c r="T188" s="49">
        <f t="shared" si="15"/>
        <v>28797.599999999999</v>
      </c>
      <c r="U188" s="913"/>
      <c r="V188" s="151">
        <f t="shared" si="16"/>
        <v>59995</v>
      </c>
      <c r="W188" s="908"/>
    </row>
    <row r="189" spans="1:23" ht="90" x14ac:dyDescent="0.25">
      <c r="A189" s="871"/>
      <c r="B189" s="872"/>
      <c r="C189" s="92" t="s">
        <v>1358</v>
      </c>
      <c r="D189" s="274" t="s">
        <v>37</v>
      </c>
      <c r="E189" s="267">
        <v>50</v>
      </c>
      <c r="F189" s="270">
        <v>10</v>
      </c>
      <c r="G189" s="267">
        <v>30</v>
      </c>
      <c r="H189" s="270"/>
      <c r="I189" s="275">
        <f t="shared" si="20"/>
        <v>90</v>
      </c>
      <c r="J189" s="267">
        <v>64</v>
      </c>
      <c r="K189" s="270">
        <v>30</v>
      </c>
      <c r="L189" s="270">
        <v>30</v>
      </c>
      <c r="M189" s="286"/>
      <c r="N189" s="287"/>
      <c r="O189" s="153">
        <f t="shared" si="17"/>
        <v>124</v>
      </c>
      <c r="P189" s="154">
        <f t="shared" si="19"/>
        <v>214</v>
      </c>
      <c r="Q189" s="270">
        <v>119.99</v>
      </c>
      <c r="R189" s="45">
        <f t="shared" si="14"/>
        <v>10799.1</v>
      </c>
      <c r="S189" s="910"/>
      <c r="T189" s="49">
        <f t="shared" si="15"/>
        <v>14878.76</v>
      </c>
      <c r="U189" s="913"/>
      <c r="V189" s="151">
        <f t="shared" si="16"/>
        <v>25677.86</v>
      </c>
      <c r="W189" s="908"/>
    </row>
    <row r="190" spans="1:23" x14ac:dyDescent="0.25">
      <c r="A190" s="871"/>
      <c r="B190" s="872"/>
      <c r="C190" s="92" t="s">
        <v>1359</v>
      </c>
      <c r="D190" s="274" t="s">
        <v>37</v>
      </c>
      <c r="E190" s="267">
        <v>170</v>
      </c>
      <c r="F190" s="270">
        <v>30</v>
      </c>
      <c r="G190" s="267"/>
      <c r="H190" s="270"/>
      <c r="I190" s="275">
        <f t="shared" si="20"/>
        <v>200</v>
      </c>
      <c r="J190" s="267">
        <v>140</v>
      </c>
      <c r="K190" s="270">
        <v>40</v>
      </c>
      <c r="L190" s="270">
        <v>30</v>
      </c>
      <c r="M190" s="286"/>
      <c r="N190" s="287"/>
      <c r="O190" s="153">
        <f t="shared" si="17"/>
        <v>210</v>
      </c>
      <c r="P190" s="154">
        <f t="shared" si="19"/>
        <v>410</v>
      </c>
      <c r="Q190" s="270">
        <v>8.16</v>
      </c>
      <c r="R190" s="45">
        <f t="shared" si="14"/>
        <v>1632</v>
      </c>
      <c r="S190" s="911"/>
      <c r="T190" s="49">
        <f t="shared" si="15"/>
        <v>1713.6000000000001</v>
      </c>
      <c r="U190" s="914"/>
      <c r="V190" s="151">
        <f t="shared" si="16"/>
        <v>3345.6000000000004</v>
      </c>
      <c r="W190" s="908"/>
    </row>
    <row r="191" spans="1:23" ht="75" customHeight="1" x14ac:dyDescent="0.25">
      <c r="A191" s="871">
        <v>13</v>
      </c>
      <c r="B191" s="872" t="s">
        <v>2151</v>
      </c>
      <c r="C191" s="92" t="s">
        <v>1360</v>
      </c>
      <c r="D191" s="274" t="s">
        <v>37</v>
      </c>
      <c r="E191" s="270">
        <v>10</v>
      </c>
      <c r="F191" s="270">
        <v>5</v>
      </c>
      <c r="G191" s="270"/>
      <c r="H191" s="270"/>
      <c r="I191" s="275">
        <f t="shared" si="20"/>
        <v>15</v>
      </c>
      <c r="J191" s="270">
        <v>16</v>
      </c>
      <c r="K191" s="270">
        <v>10</v>
      </c>
      <c r="L191" s="270"/>
      <c r="M191" s="286"/>
      <c r="N191" s="287"/>
      <c r="O191" s="153">
        <f t="shared" si="17"/>
        <v>26</v>
      </c>
      <c r="P191" s="154">
        <f t="shared" si="19"/>
        <v>41</v>
      </c>
      <c r="Q191" s="270">
        <v>15.81</v>
      </c>
      <c r="R191" s="45">
        <f t="shared" si="14"/>
        <v>237.15</v>
      </c>
      <c r="S191" s="909">
        <f>SUM(R191:R204)</f>
        <v>5586.77</v>
      </c>
      <c r="T191" s="49">
        <f t="shared" si="15"/>
        <v>411.06</v>
      </c>
      <c r="U191" s="912">
        <f>SUM(T191:T204)</f>
        <v>10037.75</v>
      </c>
      <c r="V191" s="151">
        <f t="shared" si="16"/>
        <v>648.21</v>
      </c>
      <c r="W191" s="908">
        <f>SUM(V191:V204)</f>
        <v>15624.52</v>
      </c>
    </row>
    <row r="192" spans="1:23" x14ac:dyDescent="0.25">
      <c r="A192" s="871"/>
      <c r="B192" s="872"/>
      <c r="C192" s="92" t="s">
        <v>240</v>
      </c>
      <c r="D192" s="274" t="s">
        <v>37</v>
      </c>
      <c r="E192" s="270">
        <v>10</v>
      </c>
      <c r="F192" s="270">
        <v>5</v>
      </c>
      <c r="G192" s="270"/>
      <c r="H192" s="270"/>
      <c r="I192" s="275">
        <f t="shared" si="20"/>
        <v>15</v>
      </c>
      <c r="J192" s="270">
        <v>16</v>
      </c>
      <c r="K192" s="270">
        <v>10</v>
      </c>
      <c r="L192" s="270"/>
      <c r="M192" s="286"/>
      <c r="N192" s="287"/>
      <c r="O192" s="153">
        <f t="shared" si="17"/>
        <v>26</v>
      </c>
      <c r="P192" s="154">
        <f t="shared" si="19"/>
        <v>41</v>
      </c>
      <c r="Q192" s="270">
        <v>15.81</v>
      </c>
      <c r="R192" s="45">
        <f t="shared" si="14"/>
        <v>237.15</v>
      </c>
      <c r="S192" s="910"/>
      <c r="T192" s="49">
        <f t="shared" si="15"/>
        <v>411.06</v>
      </c>
      <c r="U192" s="913"/>
      <c r="V192" s="151">
        <f t="shared" si="16"/>
        <v>648.21</v>
      </c>
      <c r="W192" s="908"/>
    </row>
    <row r="193" spans="1:23" x14ac:dyDescent="0.25">
      <c r="A193" s="871"/>
      <c r="B193" s="872"/>
      <c r="C193" s="92" t="s">
        <v>1361</v>
      </c>
      <c r="D193" s="274" t="s">
        <v>37</v>
      </c>
      <c r="E193" s="270">
        <v>5</v>
      </c>
      <c r="F193" s="270">
        <v>2</v>
      </c>
      <c r="G193" s="270"/>
      <c r="H193" s="270"/>
      <c r="I193" s="275">
        <f t="shared" si="20"/>
        <v>7</v>
      </c>
      <c r="J193" s="270">
        <v>4</v>
      </c>
      <c r="K193" s="270">
        <v>3</v>
      </c>
      <c r="L193" s="270"/>
      <c r="M193" s="286"/>
      <c r="N193" s="287"/>
      <c r="O193" s="153">
        <f t="shared" si="17"/>
        <v>7</v>
      </c>
      <c r="P193" s="154">
        <f t="shared" si="19"/>
        <v>14</v>
      </c>
      <c r="Q193" s="270">
        <v>22.82</v>
      </c>
      <c r="R193" s="45">
        <f t="shared" si="14"/>
        <v>159.74</v>
      </c>
      <c r="S193" s="910"/>
      <c r="T193" s="49">
        <f t="shared" si="15"/>
        <v>159.74</v>
      </c>
      <c r="U193" s="913"/>
      <c r="V193" s="151">
        <f t="shared" si="16"/>
        <v>319.48</v>
      </c>
      <c r="W193" s="908"/>
    </row>
    <row r="194" spans="1:23" x14ac:dyDescent="0.25">
      <c r="A194" s="871"/>
      <c r="B194" s="872"/>
      <c r="C194" s="92" t="s">
        <v>239</v>
      </c>
      <c r="D194" s="274" t="s">
        <v>37</v>
      </c>
      <c r="E194" s="270">
        <v>8</v>
      </c>
      <c r="F194" s="270">
        <v>4</v>
      </c>
      <c r="G194" s="270"/>
      <c r="H194" s="270"/>
      <c r="I194" s="275">
        <f t="shared" si="20"/>
        <v>12</v>
      </c>
      <c r="J194" s="270">
        <v>6</v>
      </c>
      <c r="K194" s="270">
        <v>5</v>
      </c>
      <c r="L194" s="270"/>
      <c r="M194" s="286"/>
      <c r="N194" s="287"/>
      <c r="O194" s="153">
        <f t="shared" si="17"/>
        <v>11</v>
      </c>
      <c r="P194" s="154">
        <f t="shared" si="19"/>
        <v>23</v>
      </c>
      <c r="Q194" s="270">
        <v>19.98</v>
      </c>
      <c r="R194" s="45">
        <f t="shared" si="14"/>
        <v>239.76</v>
      </c>
      <c r="S194" s="910"/>
      <c r="T194" s="49">
        <f t="shared" si="15"/>
        <v>219.78</v>
      </c>
      <c r="U194" s="913"/>
      <c r="V194" s="151">
        <f t="shared" si="16"/>
        <v>459.53999999999996</v>
      </c>
      <c r="W194" s="908"/>
    </row>
    <row r="195" spans="1:23" x14ac:dyDescent="0.25">
      <c r="A195" s="871"/>
      <c r="B195" s="872"/>
      <c r="C195" s="92" t="s">
        <v>238</v>
      </c>
      <c r="D195" s="274" t="s">
        <v>37</v>
      </c>
      <c r="E195" s="270">
        <v>5</v>
      </c>
      <c r="F195" s="270">
        <v>2</v>
      </c>
      <c r="G195" s="270"/>
      <c r="H195" s="270"/>
      <c r="I195" s="275">
        <f t="shared" si="20"/>
        <v>7</v>
      </c>
      <c r="J195" s="270">
        <v>4</v>
      </c>
      <c r="K195" s="270">
        <v>3</v>
      </c>
      <c r="L195" s="270"/>
      <c r="M195" s="286"/>
      <c r="N195" s="287"/>
      <c r="O195" s="153">
        <f t="shared" si="17"/>
        <v>7</v>
      </c>
      <c r="P195" s="154">
        <f t="shared" si="19"/>
        <v>14</v>
      </c>
      <c r="Q195" s="270">
        <v>35.270000000000003</v>
      </c>
      <c r="R195" s="45">
        <f t="shared" si="14"/>
        <v>246.89000000000001</v>
      </c>
      <c r="S195" s="910"/>
      <c r="T195" s="49">
        <f t="shared" si="15"/>
        <v>246.89000000000001</v>
      </c>
      <c r="U195" s="913"/>
      <c r="V195" s="151">
        <f t="shared" si="16"/>
        <v>493.78000000000003</v>
      </c>
      <c r="W195" s="908"/>
    </row>
    <row r="196" spans="1:23" x14ac:dyDescent="0.25">
      <c r="A196" s="871"/>
      <c r="B196" s="872"/>
      <c r="C196" s="93" t="s">
        <v>170</v>
      </c>
      <c r="D196" s="274" t="s">
        <v>37</v>
      </c>
      <c r="E196" s="270">
        <v>14</v>
      </c>
      <c r="F196" s="270">
        <v>4</v>
      </c>
      <c r="G196" s="270"/>
      <c r="H196" s="270"/>
      <c r="I196" s="275">
        <f t="shared" si="20"/>
        <v>18</v>
      </c>
      <c r="J196" s="270">
        <v>16</v>
      </c>
      <c r="K196" s="270">
        <v>18</v>
      </c>
      <c r="L196" s="270"/>
      <c r="M196" s="286"/>
      <c r="N196" s="287"/>
      <c r="O196" s="153">
        <f t="shared" si="17"/>
        <v>34</v>
      </c>
      <c r="P196" s="154">
        <f t="shared" si="19"/>
        <v>52</v>
      </c>
      <c r="Q196" s="270">
        <v>22.82</v>
      </c>
      <c r="R196" s="45">
        <f t="shared" si="14"/>
        <v>410.76</v>
      </c>
      <c r="S196" s="910"/>
      <c r="T196" s="49">
        <f t="shared" si="15"/>
        <v>775.88</v>
      </c>
      <c r="U196" s="913"/>
      <c r="V196" s="151">
        <f t="shared" si="16"/>
        <v>1186.6399999999999</v>
      </c>
      <c r="W196" s="908"/>
    </row>
    <row r="197" spans="1:23" x14ac:dyDescent="0.25">
      <c r="A197" s="871"/>
      <c r="B197" s="872"/>
      <c r="C197" s="93" t="s">
        <v>169</v>
      </c>
      <c r="D197" s="274" t="s">
        <v>37</v>
      </c>
      <c r="E197" s="270">
        <v>12</v>
      </c>
      <c r="F197" s="270">
        <v>4</v>
      </c>
      <c r="G197" s="270"/>
      <c r="H197" s="270"/>
      <c r="I197" s="275">
        <f t="shared" si="20"/>
        <v>16</v>
      </c>
      <c r="J197" s="270">
        <v>14</v>
      </c>
      <c r="K197" s="270">
        <v>18</v>
      </c>
      <c r="L197" s="270"/>
      <c r="M197" s="286"/>
      <c r="N197" s="287"/>
      <c r="O197" s="153">
        <f t="shared" si="17"/>
        <v>32</v>
      </c>
      <c r="P197" s="154">
        <f t="shared" si="19"/>
        <v>48</v>
      </c>
      <c r="Q197" s="270">
        <v>14.86</v>
      </c>
      <c r="R197" s="45">
        <f t="shared" ref="R197:R230" si="21">Q197*I197</f>
        <v>237.76</v>
      </c>
      <c r="S197" s="910"/>
      <c r="T197" s="49">
        <f t="shared" si="15"/>
        <v>475.52</v>
      </c>
      <c r="U197" s="913"/>
      <c r="V197" s="151">
        <f t="shared" si="16"/>
        <v>713.28</v>
      </c>
      <c r="W197" s="908"/>
    </row>
    <row r="198" spans="1:23" x14ac:dyDescent="0.25">
      <c r="A198" s="871"/>
      <c r="B198" s="872"/>
      <c r="C198" s="92" t="s">
        <v>171</v>
      </c>
      <c r="D198" s="274" t="s">
        <v>37</v>
      </c>
      <c r="E198" s="270">
        <v>15</v>
      </c>
      <c r="F198" s="270">
        <v>5</v>
      </c>
      <c r="G198" s="270"/>
      <c r="H198" s="270"/>
      <c r="I198" s="275">
        <f t="shared" si="20"/>
        <v>20</v>
      </c>
      <c r="J198" s="270">
        <v>18</v>
      </c>
      <c r="K198" s="270">
        <v>20</v>
      </c>
      <c r="L198" s="270"/>
      <c r="M198" s="286"/>
      <c r="N198" s="287"/>
      <c r="O198" s="153">
        <f t="shared" si="17"/>
        <v>38</v>
      </c>
      <c r="P198" s="154">
        <f t="shared" si="19"/>
        <v>58</v>
      </c>
      <c r="Q198" s="270">
        <v>21.69</v>
      </c>
      <c r="R198" s="45">
        <f t="shared" si="21"/>
        <v>433.8</v>
      </c>
      <c r="S198" s="910"/>
      <c r="T198" s="49">
        <f t="shared" si="15"/>
        <v>824.22</v>
      </c>
      <c r="U198" s="913"/>
      <c r="V198" s="151">
        <f t="shared" si="16"/>
        <v>1258.02</v>
      </c>
      <c r="W198" s="908"/>
    </row>
    <row r="199" spans="1:23" x14ac:dyDescent="0.25">
      <c r="A199" s="871"/>
      <c r="B199" s="872"/>
      <c r="C199" s="93" t="s">
        <v>172</v>
      </c>
      <c r="D199" s="274" t="s">
        <v>37</v>
      </c>
      <c r="E199" s="270">
        <v>15</v>
      </c>
      <c r="F199" s="270">
        <v>4</v>
      </c>
      <c r="G199" s="270"/>
      <c r="H199" s="270"/>
      <c r="I199" s="275">
        <f t="shared" si="20"/>
        <v>19</v>
      </c>
      <c r="J199" s="270">
        <v>18</v>
      </c>
      <c r="K199" s="270">
        <v>18</v>
      </c>
      <c r="L199" s="270"/>
      <c r="M199" s="286"/>
      <c r="N199" s="287"/>
      <c r="O199" s="153">
        <f t="shared" si="17"/>
        <v>36</v>
      </c>
      <c r="P199" s="154">
        <f t="shared" si="19"/>
        <v>55</v>
      </c>
      <c r="Q199" s="270">
        <v>11.52</v>
      </c>
      <c r="R199" s="45">
        <f t="shared" si="21"/>
        <v>218.88</v>
      </c>
      <c r="S199" s="910"/>
      <c r="T199" s="49">
        <f t="shared" si="15"/>
        <v>414.71999999999997</v>
      </c>
      <c r="U199" s="913"/>
      <c r="V199" s="151">
        <f t="shared" si="16"/>
        <v>633.59999999999991</v>
      </c>
      <c r="W199" s="908"/>
    </row>
    <row r="200" spans="1:23" x14ac:dyDescent="0.25">
      <c r="A200" s="871"/>
      <c r="B200" s="872"/>
      <c r="C200" s="93" t="s">
        <v>173</v>
      </c>
      <c r="D200" s="274" t="s">
        <v>37</v>
      </c>
      <c r="E200" s="270">
        <v>18</v>
      </c>
      <c r="F200" s="270">
        <v>5</v>
      </c>
      <c r="G200" s="270"/>
      <c r="H200" s="270"/>
      <c r="I200" s="275">
        <f t="shared" si="20"/>
        <v>23</v>
      </c>
      <c r="J200" s="270">
        <v>16</v>
      </c>
      <c r="K200" s="270">
        <v>20</v>
      </c>
      <c r="L200" s="270"/>
      <c r="M200" s="286"/>
      <c r="N200" s="287"/>
      <c r="O200" s="153">
        <f t="shared" si="17"/>
        <v>36</v>
      </c>
      <c r="P200" s="154">
        <f t="shared" si="19"/>
        <v>59</v>
      </c>
      <c r="Q200" s="270">
        <v>44.1</v>
      </c>
      <c r="R200" s="45">
        <f t="shared" si="21"/>
        <v>1014.3000000000001</v>
      </c>
      <c r="S200" s="910"/>
      <c r="T200" s="49">
        <f t="shared" ref="T200:T264" si="22">Q200*O200</f>
        <v>1587.6000000000001</v>
      </c>
      <c r="U200" s="913"/>
      <c r="V200" s="151">
        <f t="shared" ref="V200:V264" si="23">R200+T200</f>
        <v>2601.9</v>
      </c>
      <c r="W200" s="908"/>
    </row>
    <row r="201" spans="1:23" x14ac:dyDescent="0.25">
      <c r="A201" s="871"/>
      <c r="B201" s="872"/>
      <c r="C201" s="93" t="s">
        <v>174</v>
      </c>
      <c r="D201" s="274" t="s">
        <v>37</v>
      </c>
      <c r="E201" s="270">
        <v>14</v>
      </c>
      <c r="F201" s="270">
        <v>4</v>
      </c>
      <c r="G201" s="270"/>
      <c r="H201" s="270"/>
      <c r="I201" s="275">
        <f t="shared" si="20"/>
        <v>18</v>
      </c>
      <c r="J201" s="270">
        <v>20</v>
      </c>
      <c r="K201" s="270">
        <v>16</v>
      </c>
      <c r="L201" s="270"/>
      <c r="M201" s="286"/>
      <c r="N201" s="287"/>
      <c r="O201" s="153">
        <f t="shared" si="17"/>
        <v>36</v>
      </c>
      <c r="P201" s="154">
        <f t="shared" si="19"/>
        <v>54</v>
      </c>
      <c r="Q201" s="270">
        <v>61.11</v>
      </c>
      <c r="R201" s="45">
        <f t="shared" si="21"/>
        <v>1099.98</v>
      </c>
      <c r="S201" s="910"/>
      <c r="T201" s="49">
        <f t="shared" si="22"/>
        <v>2199.96</v>
      </c>
      <c r="U201" s="913"/>
      <c r="V201" s="151">
        <f t="shared" si="23"/>
        <v>3299.94</v>
      </c>
      <c r="W201" s="908"/>
    </row>
    <row r="202" spans="1:23" x14ac:dyDescent="0.25">
      <c r="A202" s="871"/>
      <c r="B202" s="872"/>
      <c r="C202" s="93" t="s">
        <v>176</v>
      </c>
      <c r="D202" s="274" t="s">
        <v>37</v>
      </c>
      <c r="E202" s="270">
        <v>10</v>
      </c>
      <c r="F202" s="270">
        <v>5</v>
      </c>
      <c r="G202" s="270"/>
      <c r="H202" s="270"/>
      <c r="I202" s="275">
        <f t="shared" si="20"/>
        <v>15</v>
      </c>
      <c r="J202" s="270">
        <v>13</v>
      </c>
      <c r="K202" s="270">
        <v>20</v>
      </c>
      <c r="L202" s="270"/>
      <c r="M202" s="286"/>
      <c r="N202" s="287"/>
      <c r="O202" s="153">
        <f t="shared" si="17"/>
        <v>33</v>
      </c>
      <c r="P202" s="154">
        <f t="shared" si="19"/>
        <v>48</v>
      </c>
      <c r="Q202" s="270">
        <v>25.5</v>
      </c>
      <c r="R202" s="45">
        <f t="shared" si="21"/>
        <v>382.5</v>
      </c>
      <c r="S202" s="910"/>
      <c r="T202" s="49">
        <f t="shared" si="22"/>
        <v>841.5</v>
      </c>
      <c r="U202" s="913"/>
      <c r="V202" s="151">
        <f t="shared" si="23"/>
        <v>1224</v>
      </c>
      <c r="W202" s="908"/>
    </row>
    <row r="203" spans="1:23" x14ac:dyDescent="0.25">
      <c r="A203" s="871"/>
      <c r="B203" s="872"/>
      <c r="C203" s="93" t="s">
        <v>177</v>
      </c>
      <c r="D203" s="274" t="s">
        <v>37</v>
      </c>
      <c r="E203" s="270">
        <v>10</v>
      </c>
      <c r="F203" s="270">
        <v>5</v>
      </c>
      <c r="G203" s="270"/>
      <c r="H203" s="270"/>
      <c r="I203" s="275">
        <f t="shared" si="20"/>
        <v>15</v>
      </c>
      <c r="J203" s="270">
        <v>13</v>
      </c>
      <c r="K203" s="270">
        <v>20</v>
      </c>
      <c r="L203" s="270"/>
      <c r="M203" s="286"/>
      <c r="N203" s="287"/>
      <c r="O203" s="153">
        <f t="shared" si="17"/>
        <v>33</v>
      </c>
      <c r="P203" s="154">
        <f t="shared" si="19"/>
        <v>48</v>
      </c>
      <c r="Q203" s="270">
        <v>25.5</v>
      </c>
      <c r="R203" s="45">
        <f t="shared" si="21"/>
        <v>382.5</v>
      </c>
      <c r="S203" s="910"/>
      <c r="T203" s="49">
        <f t="shared" si="22"/>
        <v>841.5</v>
      </c>
      <c r="U203" s="913"/>
      <c r="V203" s="151">
        <f t="shared" si="23"/>
        <v>1224</v>
      </c>
      <c r="W203" s="908"/>
    </row>
    <row r="204" spans="1:23" x14ac:dyDescent="0.25">
      <c r="A204" s="871"/>
      <c r="B204" s="872"/>
      <c r="C204" s="93" t="s">
        <v>175</v>
      </c>
      <c r="D204" s="274" t="s">
        <v>37</v>
      </c>
      <c r="E204" s="270">
        <v>10</v>
      </c>
      <c r="F204" s="270">
        <v>5</v>
      </c>
      <c r="G204" s="270"/>
      <c r="H204" s="270"/>
      <c r="I204" s="275">
        <f t="shared" si="20"/>
        <v>15</v>
      </c>
      <c r="J204" s="270">
        <v>13</v>
      </c>
      <c r="K204" s="270">
        <v>20</v>
      </c>
      <c r="L204" s="270"/>
      <c r="M204" s="286"/>
      <c r="N204" s="287"/>
      <c r="O204" s="153">
        <f t="shared" si="17"/>
        <v>33</v>
      </c>
      <c r="P204" s="154">
        <f t="shared" si="19"/>
        <v>48</v>
      </c>
      <c r="Q204" s="270">
        <v>19.04</v>
      </c>
      <c r="R204" s="45">
        <f t="shared" si="21"/>
        <v>285.59999999999997</v>
      </c>
      <c r="S204" s="911"/>
      <c r="T204" s="49">
        <f t="shared" si="22"/>
        <v>628.31999999999994</v>
      </c>
      <c r="U204" s="914"/>
      <c r="V204" s="151">
        <f t="shared" si="23"/>
        <v>913.91999999999985</v>
      </c>
      <c r="W204" s="908"/>
    </row>
    <row r="205" spans="1:23" ht="30.75" customHeight="1" x14ac:dyDescent="0.25">
      <c r="A205" s="871">
        <v>14</v>
      </c>
      <c r="B205" s="872" t="s">
        <v>2152</v>
      </c>
      <c r="C205" s="97" t="s">
        <v>1464</v>
      </c>
      <c r="D205" s="274" t="s">
        <v>37</v>
      </c>
      <c r="E205" s="270">
        <v>10</v>
      </c>
      <c r="F205" s="270"/>
      <c r="G205" s="270"/>
      <c r="H205" s="270"/>
      <c r="I205" s="275">
        <f t="shared" si="20"/>
        <v>10</v>
      </c>
      <c r="J205" s="270">
        <v>10</v>
      </c>
      <c r="K205" s="270"/>
      <c r="L205" s="270"/>
      <c r="M205" s="286"/>
      <c r="N205" s="287"/>
      <c r="O205" s="153">
        <f t="shared" si="17"/>
        <v>10</v>
      </c>
      <c r="P205" s="154">
        <f t="shared" si="19"/>
        <v>20</v>
      </c>
      <c r="Q205" s="270">
        <v>4.5</v>
      </c>
      <c r="R205" s="45">
        <f t="shared" si="21"/>
        <v>45</v>
      </c>
      <c r="S205" s="909">
        <f>SUM(R205:R206)</f>
        <v>90</v>
      </c>
      <c r="T205" s="49">
        <f t="shared" si="22"/>
        <v>45</v>
      </c>
      <c r="U205" s="912">
        <f>SUM(T205:T206)</f>
        <v>90</v>
      </c>
      <c r="V205" s="151">
        <f t="shared" si="23"/>
        <v>90</v>
      </c>
      <c r="W205" s="908">
        <f>SUM(V205:V206)</f>
        <v>180</v>
      </c>
    </row>
    <row r="206" spans="1:23" x14ac:dyDescent="0.25">
      <c r="A206" s="871"/>
      <c r="B206" s="872"/>
      <c r="C206" s="97" t="s">
        <v>1465</v>
      </c>
      <c r="D206" s="274" t="s">
        <v>37</v>
      </c>
      <c r="E206" s="270">
        <v>10</v>
      </c>
      <c r="F206" s="270"/>
      <c r="G206" s="270"/>
      <c r="H206" s="270"/>
      <c r="I206" s="275">
        <f t="shared" si="20"/>
        <v>10</v>
      </c>
      <c r="J206" s="270">
        <v>10</v>
      </c>
      <c r="K206" s="270"/>
      <c r="L206" s="270"/>
      <c r="M206" s="286"/>
      <c r="N206" s="287"/>
      <c r="O206" s="153">
        <f t="shared" si="17"/>
        <v>10</v>
      </c>
      <c r="P206" s="154">
        <f t="shared" si="19"/>
        <v>20</v>
      </c>
      <c r="Q206" s="270">
        <v>4.5</v>
      </c>
      <c r="R206" s="45">
        <f t="shared" si="21"/>
        <v>45</v>
      </c>
      <c r="S206" s="911"/>
      <c r="T206" s="49">
        <f t="shared" si="22"/>
        <v>45</v>
      </c>
      <c r="U206" s="914"/>
      <c r="V206" s="151">
        <f t="shared" si="23"/>
        <v>90</v>
      </c>
      <c r="W206" s="908"/>
    </row>
    <row r="207" spans="1:23" x14ac:dyDescent="0.25">
      <c r="A207" s="871">
        <v>15</v>
      </c>
      <c r="B207" s="872" t="s">
        <v>5</v>
      </c>
      <c r="C207" s="93" t="s">
        <v>2153</v>
      </c>
      <c r="D207" s="274" t="s">
        <v>37</v>
      </c>
      <c r="E207" s="270"/>
      <c r="F207" s="270"/>
      <c r="G207" s="104">
        <v>2</v>
      </c>
      <c r="H207" s="270"/>
      <c r="I207" s="275">
        <f t="shared" si="20"/>
        <v>2</v>
      </c>
      <c r="J207" s="270"/>
      <c r="K207" s="270"/>
      <c r="L207" s="270">
        <v>9</v>
      </c>
      <c r="M207" s="286"/>
      <c r="N207" s="287"/>
      <c r="O207" s="153">
        <f t="shared" si="17"/>
        <v>9</v>
      </c>
      <c r="P207" s="154">
        <f t="shared" si="19"/>
        <v>11</v>
      </c>
      <c r="Q207" s="270">
        <v>27.49</v>
      </c>
      <c r="R207" s="45">
        <f t="shared" si="21"/>
        <v>54.98</v>
      </c>
      <c r="S207" s="909">
        <f>SUM(R207:R235)</f>
        <v>3993.2700000000004</v>
      </c>
      <c r="T207" s="49">
        <f t="shared" si="22"/>
        <v>247.41</v>
      </c>
      <c r="U207" s="912">
        <f>SUM(T207:T235)</f>
        <v>645.61</v>
      </c>
      <c r="V207" s="151">
        <f t="shared" si="23"/>
        <v>302.39</v>
      </c>
      <c r="W207" s="908">
        <f>SUM(V207:V235)</f>
        <v>4638.880000000001</v>
      </c>
    </row>
    <row r="208" spans="1:23" x14ac:dyDescent="0.25">
      <c r="A208" s="871"/>
      <c r="B208" s="872"/>
      <c r="C208" s="93" t="s">
        <v>446</v>
      </c>
      <c r="D208" s="274" t="s">
        <v>37</v>
      </c>
      <c r="E208" s="270"/>
      <c r="F208" s="270"/>
      <c r="G208" s="104"/>
      <c r="H208" s="270"/>
      <c r="I208" s="275">
        <f t="shared" si="20"/>
        <v>0</v>
      </c>
      <c r="J208" s="270"/>
      <c r="K208" s="270"/>
      <c r="L208" s="270"/>
      <c r="M208" s="286"/>
      <c r="N208" s="287"/>
      <c r="O208" s="153">
        <f t="shared" si="17"/>
        <v>0</v>
      </c>
      <c r="P208" s="154">
        <f t="shared" si="19"/>
        <v>0</v>
      </c>
      <c r="Q208" s="270">
        <v>36.450000000000003</v>
      </c>
      <c r="R208" s="45">
        <f t="shared" si="21"/>
        <v>0</v>
      </c>
      <c r="S208" s="910"/>
      <c r="T208" s="49">
        <f t="shared" si="22"/>
        <v>0</v>
      </c>
      <c r="U208" s="913"/>
      <c r="V208" s="151">
        <f t="shared" si="23"/>
        <v>0</v>
      </c>
      <c r="W208" s="908"/>
    </row>
    <row r="209" spans="1:23" x14ac:dyDescent="0.25">
      <c r="A209" s="871"/>
      <c r="B209" s="872"/>
      <c r="C209" s="93" t="s">
        <v>437</v>
      </c>
      <c r="D209" s="274" t="s">
        <v>37</v>
      </c>
      <c r="E209" s="270">
        <v>2</v>
      </c>
      <c r="F209" s="270"/>
      <c r="G209" s="104"/>
      <c r="H209" s="270"/>
      <c r="I209" s="275">
        <f t="shared" si="20"/>
        <v>2</v>
      </c>
      <c r="J209" s="270"/>
      <c r="K209" s="270"/>
      <c r="L209" s="270"/>
      <c r="M209" s="286"/>
      <c r="N209" s="287"/>
      <c r="O209" s="153">
        <f t="shared" si="17"/>
        <v>0</v>
      </c>
      <c r="P209" s="154">
        <f t="shared" si="19"/>
        <v>2</v>
      </c>
      <c r="Q209" s="270">
        <v>38.99</v>
      </c>
      <c r="R209" s="45">
        <f t="shared" si="21"/>
        <v>77.98</v>
      </c>
      <c r="S209" s="910"/>
      <c r="T209" s="49">
        <f t="shared" si="22"/>
        <v>0</v>
      </c>
      <c r="U209" s="913"/>
      <c r="V209" s="151">
        <f t="shared" si="23"/>
        <v>77.98</v>
      </c>
      <c r="W209" s="908"/>
    </row>
    <row r="210" spans="1:23" x14ac:dyDescent="0.25">
      <c r="A210" s="871"/>
      <c r="B210" s="872"/>
      <c r="C210" s="93" t="s">
        <v>445</v>
      </c>
      <c r="D210" s="274" t="s">
        <v>37</v>
      </c>
      <c r="E210" s="270">
        <v>2</v>
      </c>
      <c r="F210" s="270"/>
      <c r="G210" s="104"/>
      <c r="H210" s="270"/>
      <c r="I210" s="275">
        <f t="shared" si="20"/>
        <v>2</v>
      </c>
      <c r="J210" s="270"/>
      <c r="K210" s="270"/>
      <c r="L210" s="270"/>
      <c r="M210" s="286"/>
      <c r="N210" s="287"/>
      <c r="O210" s="153">
        <f t="shared" si="17"/>
        <v>0</v>
      </c>
      <c r="P210" s="154">
        <f t="shared" si="19"/>
        <v>2</v>
      </c>
      <c r="Q210" s="270">
        <v>51.19</v>
      </c>
      <c r="R210" s="45">
        <f t="shared" si="21"/>
        <v>102.38</v>
      </c>
      <c r="S210" s="910"/>
      <c r="T210" s="49">
        <f t="shared" si="22"/>
        <v>0</v>
      </c>
      <c r="U210" s="913"/>
      <c r="V210" s="151">
        <f t="shared" si="23"/>
        <v>102.38</v>
      </c>
      <c r="W210" s="908"/>
    </row>
    <row r="211" spans="1:23" x14ac:dyDescent="0.25">
      <c r="A211" s="871"/>
      <c r="B211" s="872"/>
      <c r="C211" s="93" t="s">
        <v>2154</v>
      </c>
      <c r="D211" s="274" t="s">
        <v>37</v>
      </c>
      <c r="E211" s="270">
        <v>2</v>
      </c>
      <c r="F211" s="270"/>
      <c r="G211" s="104"/>
      <c r="H211" s="270"/>
      <c r="I211" s="275">
        <f t="shared" si="20"/>
        <v>2</v>
      </c>
      <c r="J211" s="270"/>
      <c r="K211" s="270"/>
      <c r="L211" s="270"/>
      <c r="M211" s="286"/>
      <c r="N211" s="287"/>
      <c r="O211" s="153">
        <f t="shared" si="17"/>
        <v>0</v>
      </c>
      <c r="P211" s="154">
        <f t="shared" si="19"/>
        <v>2</v>
      </c>
      <c r="Q211" s="270">
        <v>64.760000000000005</v>
      </c>
      <c r="R211" s="45">
        <f t="shared" si="21"/>
        <v>129.52000000000001</v>
      </c>
      <c r="S211" s="910"/>
      <c r="T211" s="49">
        <f t="shared" si="22"/>
        <v>0</v>
      </c>
      <c r="U211" s="913"/>
      <c r="V211" s="151">
        <f t="shared" si="23"/>
        <v>129.52000000000001</v>
      </c>
      <c r="W211" s="908"/>
    </row>
    <row r="212" spans="1:23" x14ac:dyDescent="0.25">
      <c r="A212" s="871"/>
      <c r="B212" s="872"/>
      <c r="C212" s="93" t="s">
        <v>438</v>
      </c>
      <c r="D212" s="274" t="s">
        <v>37</v>
      </c>
      <c r="E212" s="270">
        <v>6</v>
      </c>
      <c r="F212" s="270"/>
      <c r="G212" s="104"/>
      <c r="H212" s="270"/>
      <c r="I212" s="275">
        <f t="shared" si="20"/>
        <v>6</v>
      </c>
      <c r="J212" s="270"/>
      <c r="K212" s="270"/>
      <c r="L212" s="270"/>
      <c r="M212" s="286"/>
      <c r="N212" s="287"/>
      <c r="O212" s="153">
        <f t="shared" si="17"/>
        <v>0</v>
      </c>
      <c r="P212" s="154">
        <f t="shared" si="19"/>
        <v>6</v>
      </c>
      <c r="Q212" s="270"/>
      <c r="R212" s="45">
        <f t="shared" si="21"/>
        <v>0</v>
      </c>
      <c r="S212" s="910"/>
      <c r="T212" s="49">
        <f t="shared" si="22"/>
        <v>0</v>
      </c>
      <c r="U212" s="913"/>
      <c r="V212" s="151">
        <f t="shared" si="23"/>
        <v>0</v>
      </c>
      <c r="W212" s="908"/>
    </row>
    <row r="213" spans="1:23" x14ac:dyDescent="0.25">
      <c r="A213" s="871"/>
      <c r="B213" s="872"/>
      <c r="C213" s="93" t="s">
        <v>439</v>
      </c>
      <c r="D213" s="274" t="s">
        <v>37</v>
      </c>
      <c r="E213" s="270"/>
      <c r="F213" s="270">
        <v>5</v>
      </c>
      <c r="G213" s="104"/>
      <c r="H213" s="270"/>
      <c r="I213" s="275">
        <f t="shared" si="20"/>
        <v>5</v>
      </c>
      <c r="J213" s="270"/>
      <c r="K213" s="270"/>
      <c r="L213" s="270"/>
      <c r="M213" s="286"/>
      <c r="N213" s="287"/>
      <c r="O213" s="153">
        <f t="shared" si="17"/>
        <v>0</v>
      </c>
      <c r="P213" s="154">
        <f t="shared" si="19"/>
        <v>5</v>
      </c>
      <c r="Q213" s="270">
        <v>14.09</v>
      </c>
      <c r="R213" s="45">
        <f t="shared" si="21"/>
        <v>70.45</v>
      </c>
      <c r="S213" s="910"/>
      <c r="T213" s="49">
        <f t="shared" si="22"/>
        <v>0</v>
      </c>
      <c r="U213" s="913"/>
      <c r="V213" s="151">
        <f t="shared" si="23"/>
        <v>70.45</v>
      </c>
      <c r="W213" s="908"/>
    </row>
    <row r="214" spans="1:23" x14ac:dyDescent="0.25">
      <c r="A214" s="871"/>
      <c r="B214" s="872"/>
      <c r="C214" s="93" t="s">
        <v>448</v>
      </c>
      <c r="D214" s="274" t="s">
        <v>37</v>
      </c>
      <c r="E214" s="270"/>
      <c r="F214" s="270"/>
      <c r="G214" s="104">
        <v>20</v>
      </c>
      <c r="H214" s="270"/>
      <c r="I214" s="275">
        <f t="shared" si="20"/>
        <v>20</v>
      </c>
      <c r="J214" s="270"/>
      <c r="K214" s="270"/>
      <c r="L214" s="270"/>
      <c r="M214" s="286"/>
      <c r="N214" s="287"/>
      <c r="O214" s="153">
        <f t="shared" si="17"/>
        <v>0</v>
      </c>
      <c r="P214" s="154">
        <f t="shared" si="19"/>
        <v>20</v>
      </c>
      <c r="Q214" s="270">
        <v>12.39</v>
      </c>
      <c r="R214" s="45">
        <f t="shared" si="21"/>
        <v>247.8</v>
      </c>
      <c r="S214" s="910"/>
      <c r="T214" s="49">
        <f t="shared" si="22"/>
        <v>0</v>
      </c>
      <c r="U214" s="913"/>
      <c r="V214" s="151">
        <f t="shared" si="23"/>
        <v>247.8</v>
      </c>
      <c r="W214" s="908"/>
    </row>
    <row r="215" spans="1:23" x14ac:dyDescent="0.25">
      <c r="A215" s="871"/>
      <c r="B215" s="872"/>
      <c r="C215" s="93" t="s">
        <v>2155</v>
      </c>
      <c r="D215" s="274" t="s">
        <v>37</v>
      </c>
      <c r="E215" s="270">
        <v>2</v>
      </c>
      <c r="F215" s="270"/>
      <c r="G215" s="104"/>
      <c r="H215" s="270"/>
      <c r="I215" s="275">
        <f t="shared" si="20"/>
        <v>2</v>
      </c>
      <c r="J215" s="270"/>
      <c r="K215" s="270"/>
      <c r="L215" s="270"/>
      <c r="M215" s="286"/>
      <c r="N215" s="287"/>
      <c r="O215" s="153">
        <f t="shared" si="17"/>
        <v>0</v>
      </c>
      <c r="P215" s="154">
        <f t="shared" si="19"/>
        <v>2</v>
      </c>
      <c r="Q215" s="270">
        <v>16.920000000000002</v>
      </c>
      <c r="R215" s="45">
        <f t="shared" si="21"/>
        <v>33.840000000000003</v>
      </c>
      <c r="S215" s="910"/>
      <c r="T215" s="49">
        <f t="shared" si="22"/>
        <v>0</v>
      </c>
      <c r="U215" s="913"/>
      <c r="V215" s="151">
        <f t="shared" si="23"/>
        <v>33.840000000000003</v>
      </c>
      <c r="W215" s="908"/>
    </row>
    <row r="216" spans="1:23" x14ac:dyDescent="0.25">
      <c r="A216" s="871"/>
      <c r="B216" s="872"/>
      <c r="C216" s="93" t="s">
        <v>449</v>
      </c>
      <c r="D216" s="274" t="s">
        <v>37</v>
      </c>
      <c r="E216" s="270"/>
      <c r="F216" s="270"/>
      <c r="G216" s="104"/>
      <c r="H216" s="270"/>
      <c r="I216" s="275">
        <f t="shared" si="20"/>
        <v>0</v>
      </c>
      <c r="J216" s="270"/>
      <c r="K216" s="270"/>
      <c r="L216" s="270"/>
      <c r="M216" s="286"/>
      <c r="N216" s="287"/>
      <c r="O216" s="153">
        <f t="shared" si="17"/>
        <v>0</v>
      </c>
      <c r="P216" s="154">
        <f t="shared" si="19"/>
        <v>0</v>
      </c>
      <c r="Q216" s="270">
        <v>12.39</v>
      </c>
      <c r="R216" s="45">
        <f t="shared" si="21"/>
        <v>0</v>
      </c>
      <c r="S216" s="910"/>
      <c r="T216" s="49">
        <f t="shared" si="22"/>
        <v>0</v>
      </c>
      <c r="U216" s="913"/>
      <c r="V216" s="151">
        <f t="shared" si="23"/>
        <v>0</v>
      </c>
      <c r="W216" s="908"/>
    </row>
    <row r="217" spans="1:23" x14ac:dyDescent="0.25">
      <c r="A217" s="871"/>
      <c r="B217" s="872"/>
      <c r="C217" s="93" t="s">
        <v>443</v>
      </c>
      <c r="D217" s="274" t="s">
        <v>37</v>
      </c>
      <c r="E217" s="270"/>
      <c r="F217" s="270"/>
      <c r="G217" s="104">
        <v>2</v>
      </c>
      <c r="H217" s="270"/>
      <c r="I217" s="275">
        <f t="shared" si="20"/>
        <v>2</v>
      </c>
      <c r="J217" s="270"/>
      <c r="K217" s="270"/>
      <c r="L217" s="270"/>
      <c r="M217" s="286"/>
      <c r="N217" s="287"/>
      <c r="O217" s="153">
        <f t="shared" si="17"/>
        <v>0</v>
      </c>
      <c r="P217" s="154">
        <f t="shared" si="19"/>
        <v>2</v>
      </c>
      <c r="Q217" s="270">
        <v>40.08</v>
      </c>
      <c r="R217" s="45">
        <f t="shared" si="21"/>
        <v>80.16</v>
      </c>
      <c r="S217" s="910"/>
      <c r="T217" s="49">
        <f t="shared" si="22"/>
        <v>0</v>
      </c>
      <c r="U217" s="913"/>
      <c r="V217" s="151">
        <f t="shared" si="23"/>
        <v>80.16</v>
      </c>
      <c r="W217" s="908"/>
    </row>
    <row r="218" spans="1:23" ht="30" x14ac:dyDescent="0.25">
      <c r="A218" s="871"/>
      <c r="B218" s="872"/>
      <c r="C218" s="93" t="s">
        <v>444</v>
      </c>
      <c r="D218" s="274" t="s">
        <v>37</v>
      </c>
      <c r="E218" s="270"/>
      <c r="F218" s="270"/>
      <c r="G218" s="104">
        <v>2</v>
      </c>
      <c r="H218" s="270"/>
      <c r="I218" s="275">
        <f t="shared" si="20"/>
        <v>2</v>
      </c>
      <c r="J218" s="270"/>
      <c r="K218" s="270"/>
      <c r="L218" s="270">
        <v>9</v>
      </c>
      <c r="M218" s="286"/>
      <c r="N218" s="287"/>
      <c r="O218" s="153">
        <f t="shared" si="17"/>
        <v>9</v>
      </c>
      <c r="P218" s="154">
        <f t="shared" si="19"/>
        <v>11</v>
      </c>
      <c r="Q218" s="270">
        <v>39.479999999999997</v>
      </c>
      <c r="R218" s="45">
        <f t="shared" si="21"/>
        <v>78.959999999999994</v>
      </c>
      <c r="S218" s="910"/>
      <c r="T218" s="49">
        <f t="shared" si="22"/>
        <v>355.32</v>
      </c>
      <c r="U218" s="913"/>
      <c r="V218" s="151">
        <f t="shared" si="23"/>
        <v>434.28</v>
      </c>
      <c r="W218" s="908"/>
    </row>
    <row r="219" spans="1:23" x14ac:dyDescent="0.25">
      <c r="A219" s="871"/>
      <c r="B219" s="872"/>
      <c r="C219" s="93" t="s">
        <v>440</v>
      </c>
      <c r="D219" s="274" t="s">
        <v>37</v>
      </c>
      <c r="E219" s="270"/>
      <c r="F219" s="270"/>
      <c r="G219" s="104">
        <v>5</v>
      </c>
      <c r="H219" s="270"/>
      <c r="I219" s="275">
        <f t="shared" si="20"/>
        <v>5</v>
      </c>
      <c r="J219" s="270"/>
      <c r="K219" s="270"/>
      <c r="L219" s="270"/>
      <c r="M219" s="286"/>
      <c r="N219" s="287"/>
      <c r="O219" s="153">
        <f t="shared" si="17"/>
        <v>0</v>
      </c>
      <c r="P219" s="154">
        <f t="shared" si="19"/>
        <v>5</v>
      </c>
      <c r="Q219" s="270">
        <v>14.42</v>
      </c>
      <c r="R219" s="45">
        <f t="shared" si="21"/>
        <v>72.099999999999994</v>
      </c>
      <c r="S219" s="910"/>
      <c r="T219" s="49">
        <f t="shared" si="22"/>
        <v>0</v>
      </c>
      <c r="U219" s="913"/>
      <c r="V219" s="151">
        <f t="shared" si="23"/>
        <v>72.099999999999994</v>
      </c>
      <c r="W219" s="908"/>
    </row>
    <row r="220" spans="1:23" x14ac:dyDescent="0.25">
      <c r="A220" s="871"/>
      <c r="B220" s="872"/>
      <c r="C220" s="93" t="s">
        <v>450</v>
      </c>
      <c r="D220" s="274" t="s">
        <v>37</v>
      </c>
      <c r="E220" s="270">
        <v>10</v>
      </c>
      <c r="F220" s="270"/>
      <c r="G220" s="104"/>
      <c r="H220" s="270"/>
      <c r="I220" s="275">
        <f t="shared" si="20"/>
        <v>10</v>
      </c>
      <c r="J220" s="270"/>
      <c r="K220" s="270"/>
      <c r="L220" s="270"/>
      <c r="M220" s="286"/>
      <c r="N220" s="287"/>
      <c r="O220" s="153">
        <f t="shared" si="17"/>
        <v>0</v>
      </c>
      <c r="P220" s="154">
        <f t="shared" si="19"/>
        <v>10</v>
      </c>
      <c r="Q220" s="270">
        <v>32.4</v>
      </c>
      <c r="R220" s="45">
        <f t="shared" si="21"/>
        <v>324</v>
      </c>
      <c r="S220" s="910"/>
      <c r="T220" s="49">
        <f t="shared" si="22"/>
        <v>0</v>
      </c>
      <c r="U220" s="913"/>
      <c r="V220" s="151">
        <f t="shared" si="23"/>
        <v>324</v>
      </c>
      <c r="W220" s="908"/>
    </row>
    <row r="221" spans="1:23" x14ac:dyDescent="0.25">
      <c r="A221" s="871"/>
      <c r="B221" s="872"/>
      <c r="C221" s="93" t="s">
        <v>451</v>
      </c>
      <c r="D221" s="274" t="s">
        <v>37</v>
      </c>
      <c r="E221" s="270"/>
      <c r="F221" s="270"/>
      <c r="G221" s="104"/>
      <c r="H221" s="270"/>
      <c r="I221" s="275">
        <f t="shared" si="20"/>
        <v>0</v>
      </c>
      <c r="J221" s="270"/>
      <c r="K221" s="270"/>
      <c r="L221" s="270"/>
      <c r="M221" s="286"/>
      <c r="N221" s="287"/>
      <c r="O221" s="153">
        <f t="shared" si="17"/>
        <v>0</v>
      </c>
      <c r="P221" s="154">
        <f t="shared" si="19"/>
        <v>0</v>
      </c>
      <c r="Q221" s="270">
        <v>37.479999999999997</v>
      </c>
      <c r="R221" s="45">
        <f t="shared" si="21"/>
        <v>0</v>
      </c>
      <c r="S221" s="910"/>
      <c r="T221" s="49">
        <f t="shared" si="22"/>
        <v>0</v>
      </c>
      <c r="U221" s="913"/>
      <c r="V221" s="151">
        <f t="shared" si="23"/>
        <v>0</v>
      </c>
      <c r="W221" s="908"/>
    </row>
    <row r="222" spans="1:23" x14ac:dyDescent="0.25">
      <c r="A222" s="871"/>
      <c r="B222" s="872"/>
      <c r="C222" s="93" t="s">
        <v>452</v>
      </c>
      <c r="D222" s="274" t="s">
        <v>37</v>
      </c>
      <c r="E222" s="270">
        <v>2</v>
      </c>
      <c r="F222" s="270"/>
      <c r="G222" s="104"/>
      <c r="H222" s="270"/>
      <c r="I222" s="275">
        <f t="shared" si="20"/>
        <v>2</v>
      </c>
      <c r="J222" s="270"/>
      <c r="K222" s="270"/>
      <c r="L222" s="270"/>
      <c r="M222" s="286"/>
      <c r="N222" s="287"/>
      <c r="O222" s="153">
        <f t="shared" si="17"/>
        <v>0</v>
      </c>
      <c r="P222" s="154">
        <f t="shared" si="19"/>
        <v>2</v>
      </c>
      <c r="Q222" s="270">
        <v>32.4</v>
      </c>
      <c r="R222" s="45">
        <f t="shared" si="21"/>
        <v>64.8</v>
      </c>
      <c r="S222" s="910"/>
      <c r="T222" s="49">
        <f t="shared" si="22"/>
        <v>0</v>
      </c>
      <c r="U222" s="913"/>
      <c r="V222" s="151">
        <f t="shared" si="23"/>
        <v>64.8</v>
      </c>
      <c r="W222" s="908"/>
    </row>
    <row r="223" spans="1:23" x14ac:dyDescent="0.25">
      <c r="A223" s="871"/>
      <c r="B223" s="872"/>
      <c r="C223" s="93" t="s">
        <v>453</v>
      </c>
      <c r="D223" s="274" t="s">
        <v>37</v>
      </c>
      <c r="E223" s="270">
        <v>2</v>
      </c>
      <c r="F223" s="270"/>
      <c r="G223" s="104"/>
      <c r="H223" s="270"/>
      <c r="I223" s="275">
        <f t="shared" si="20"/>
        <v>2</v>
      </c>
      <c r="J223" s="270"/>
      <c r="K223" s="270"/>
      <c r="L223" s="270"/>
      <c r="M223" s="286"/>
      <c r="N223" s="287"/>
      <c r="O223" s="153">
        <f t="shared" si="17"/>
        <v>0</v>
      </c>
      <c r="P223" s="154">
        <f t="shared" si="19"/>
        <v>2</v>
      </c>
      <c r="Q223" s="270">
        <v>28.45</v>
      </c>
      <c r="R223" s="45">
        <f t="shared" si="21"/>
        <v>56.9</v>
      </c>
      <c r="S223" s="910"/>
      <c r="T223" s="49">
        <f t="shared" si="22"/>
        <v>0</v>
      </c>
      <c r="U223" s="913"/>
      <c r="V223" s="151">
        <f t="shared" si="23"/>
        <v>56.9</v>
      </c>
      <c r="W223" s="908"/>
    </row>
    <row r="224" spans="1:23" x14ac:dyDescent="0.25">
      <c r="A224" s="871"/>
      <c r="B224" s="872"/>
      <c r="C224" s="93" t="s">
        <v>441</v>
      </c>
      <c r="D224" s="274" t="s">
        <v>37</v>
      </c>
      <c r="E224" s="270">
        <v>1</v>
      </c>
      <c r="F224" s="270"/>
      <c r="G224" s="104"/>
      <c r="H224" s="270"/>
      <c r="I224" s="275">
        <f t="shared" si="20"/>
        <v>1</v>
      </c>
      <c r="J224" s="270"/>
      <c r="K224" s="270"/>
      <c r="L224" s="270"/>
      <c r="M224" s="286"/>
      <c r="N224" s="287"/>
      <c r="O224" s="153">
        <f t="shared" si="17"/>
        <v>0</v>
      </c>
      <c r="P224" s="154">
        <f t="shared" si="19"/>
        <v>1</v>
      </c>
      <c r="Q224" s="270">
        <v>4.18</v>
      </c>
      <c r="R224" s="45">
        <f t="shared" si="21"/>
        <v>4.18</v>
      </c>
      <c r="S224" s="910"/>
      <c r="T224" s="49">
        <f t="shared" si="22"/>
        <v>0</v>
      </c>
      <c r="U224" s="913"/>
      <c r="V224" s="151">
        <f t="shared" si="23"/>
        <v>4.18</v>
      </c>
      <c r="W224" s="908"/>
    </row>
    <row r="225" spans="1:23" x14ac:dyDescent="0.25">
      <c r="A225" s="871"/>
      <c r="B225" s="872"/>
      <c r="C225" s="93" t="s">
        <v>447</v>
      </c>
      <c r="D225" s="274" t="s">
        <v>37</v>
      </c>
      <c r="E225" s="270">
        <v>10</v>
      </c>
      <c r="F225" s="270"/>
      <c r="G225" s="104">
        <v>30</v>
      </c>
      <c r="H225" s="270"/>
      <c r="I225" s="275">
        <f t="shared" si="20"/>
        <v>40</v>
      </c>
      <c r="J225" s="270"/>
      <c r="K225" s="270"/>
      <c r="L225" s="270"/>
      <c r="M225" s="286"/>
      <c r="N225" s="287"/>
      <c r="O225" s="153">
        <f t="shared" ref="O225:O230" si="24">J225+K225+L225+M225</f>
        <v>0</v>
      </c>
      <c r="P225" s="154">
        <f t="shared" si="19"/>
        <v>40</v>
      </c>
      <c r="Q225" s="270">
        <v>14.09</v>
      </c>
      <c r="R225" s="45">
        <f t="shared" si="21"/>
        <v>563.6</v>
      </c>
      <c r="S225" s="910"/>
      <c r="T225" s="49">
        <f t="shared" si="22"/>
        <v>0</v>
      </c>
      <c r="U225" s="913"/>
      <c r="V225" s="151">
        <f t="shared" si="23"/>
        <v>563.6</v>
      </c>
      <c r="W225" s="908"/>
    </row>
    <row r="226" spans="1:23" x14ac:dyDescent="0.25">
      <c r="A226" s="871"/>
      <c r="B226" s="872"/>
      <c r="C226" s="93" t="s">
        <v>442</v>
      </c>
      <c r="D226" s="274" t="s">
        <v>37</v>
      </c>
      <c r="E226" s="270"/>
      <c r="F226" s="270"/>
      <c r="G226" s="104">
        <v>2</v>
      </c>
      <c r="H226" s="270"/>
      <c r="I226" s="275">
        <f t="shared" si="20"/>
        <v>2</v>
      </c>
      <c r="J226" s="270"/>
      <c r="K226" s="270"/>
      <c r="L226" s="270"/>
      <c r="M226" s="286"/>
      <c r="N226" s="287"/>
      <c r="O226" s="153">
        <f t="shared" si="24"/>
        <v>0</v>
      </c>
      <c r="P226" s="154">
        <f t="shared" si="19"/>
        <v>2</v>
      </c>
      <c r="Q226" s="270">
        <v>34.69</v>
      </c>
      <c r="R226" s="45">
        <f t="shared" si="21"/>
        <v>69.38</v>
      </c>
      <c r="S226" s="910"/>
      <c r="T226" s="49">
        <f t="shared" si="22"/>
        <v>0</v>
      </c>
      <c r="U226" s="913"/>
      <c r="V226" s="151">
        <f t="shared" si="23"/>
        <v>69.38</v>
      </c>
      <c r="W226" s="908"/>
    </row>
    <row r="227" spans="1:23" x14ac:dyDescent="0.25">
      <c r="A227" s="871"/>
      <c r="B227" s="872"/>
      <c r="C227" s="97" t="s">
        <v>2156</v>
      </c>
      <c r="D227" s="274" t="s">
        <v>37</v>
      </c>
      <c r="E227" s="270"/>
      <c r="F227" s="270">
        <v>20</v>
      </c>
      <c r="G227" s="270"/>
      <c r="H227" s="270"/>
      <c r="I227" s="275">
        <f t="shared" si="20"/>
        <v>20</v>
      </c>
      <c r="J227" s="270"/>
      <c r="K227" s="270"/>
      <c r="L227" s="270"/>
      <c r="M227" s="286"/>
      <c r="N227" s="287"/>
      <c r="O227" s="153">
        <f t="shared" si="24"/>
        <v>0</v>
      </c>
      <c r="P227" s="154">
        <f t="shared" si="19"/>
        <v>20</v>
      </c>
      <c r="Q227" s="270">
        <v>16.920000000000002</v>
      </c>
      <c r="R227" s="45">
        <f t="shared" si="21"/>
        <v>338.40000000000003</v>
      </c>
      <c r="S227" s="910"/>
      <c r="T227" s="49">
        <f t="shared" si="22"/>
        <v>0</v>
      </c>
      <c r="U227" s="913"/>
      <c r="V227" s="151">
        <f t="shared" si="23"/>
        <v>338.40000000000003</v>
      </c>
      <c r="W227" s="908"/>
    </row>
    <row r="228" spans="1:23" x14ac:dyDescent="0.25">
      <c r="A228" s="871"/>
      <c r="B228" s="872"/>
      <c r="C228" s="97" t="s">
        <v>1468</v>
      </c>
      <c r="D228" s="274" t="s">
        <v>37</v>
      </c>
      <c r="E228" s="270">
        <v>10</v>
      </c>
      <c r="F228" s="270"/>
      <c r="G228" s="270"/>
      <c r="H228" s="270"/>
      <c r="I228" s="275">
        <f t="shared" si="20"/>
        <v>10</v>
      </c>
      <c r="J228" s="270"/>
      <c r="K228" s="270"/>
      <c r="L228" s="270"/>
      <c r="M228" s="286"/>
      <c r="N228" s="287"/>
      <c r="O228" s="153">
        <f t="shared" si="24"/>
        <v>0</v>
      </c>
      <c r="P228" s="154">
        <f t="shared" si="19"/>
        <v>10</v>
      </c>
      <c r="Q228" s="270">
        <v>12.39</v>
      </c>
      <c r="R228" s="45">
        <f t="shared" si="21"/>
        <v>123.9</v>
      </c>
      <c r="S228" s="910"/>
      <c r="T228" s="49">
        <f t="shared" si="22"/>
        <v>0</v>
      </c>
      <c r="U228" s="913"/>
      <c r="V228" s="151">
        <f t="shared" si="23"/>
        <v>123.9</v>
      </c>
      <c r="W228" s="908"/>
    </row>
    <row r="229" spans="1:23" x14ac:dyDescent="0.25">
      <c r="A229" s="871"/>
      <c r="B229" s="872"/>
      <c r="C229" s="93" t="s">
        <v>1466</v>
      </c>
      <c r="D229" s="274" t="s">
        <v>37</v>
      </c>
      <c r="E229" s="270"/>
      <c r="F229" s="270"/>
      <c r="G229" s="270"/>
      <c r="H229" s="270">
        <v>4</v>
      </c>
      <c r="I229" s="275">
        <f t="shared" si="20"/>
        <v>4</v>
      </c>
      <c r="J229" s="270"/>
      <c r="K229" s="270"/>
      <c r="L229" s="270"/>
      <c r="M229" s="286">
        <v>8</v>
      </c>
      <c r="N229" s="287"/>
      <c r="O229" s="153">
        <f t="shared" si="24"/>
        <v>8</v>
      </c>
      <c r="P229" s="154">
        <f t="shared" si="19"/>
        <v>12</v>
      </c>
      <c r="Q229" s="270">
        <v>2.38</v>
      </c>
      <c r="R229" s="45">
        <f t="shared" si="21"/>
        <v>9.52</v>
      </c>
      <c r="S229" s="910"/>
      <c r="T229" s="49">
        <f t="shared" si="22"/>
        <v>19.04</v>
      </c>
      <c r="U229" s="913"/>
      <c r="V229" s="151">
        <f t="shared" si="23"/>
        <v>28.56</v>
      </c>
      <c r="W229" s="908"/>
    </row>
    <row r="230" spans="1:23" x14ac:dyDescent="0.25">
      <c r="A230" s="871"/>
      <c r="B230" s="872"/>
      <c r="C230" s="93" t="s">
        <v>1467</v>
      </c>
      <c r="D230" s="274" t="s">
        <v>37</v>
      </c>
      <c r="E230" s="270"/>
      <c r="F230" s="270"/>
      <c r="G230" s="270"/>
      <c r="H230" s="270">
        <v>4</v>
      </c>
      <c r="I230" s="275">
        <f t="shared" si="20"/>
        <v>4</v>
      </c>
      <c r="J230" s="270"/>
      <c r="K230" s="270"/>
      <c r="L230" s="270"/>
      <c r="M230" s="286">
        <v>8</v>
      </c>
      <c r="N230" s="287"/>
      <c r="O230" s="153">
        <f t="shared" si="24"/>
        <v>8</v>
      </c>
      <c r="P230" s="154">
        <f t="shared" si="19"/>
        <v>12</v>
      </c>
      <c r="Q230" s="270">
        <v>2.98</v>
      </c>
      <c r="R230" s="45">
        <f t="shared" si="21"/>
        <v>11.92</v>
      </c>
      <c r="S230" s="910"/>
      <c r="T230" s="49">
        <f t="shared" si="22"/>
        <v>23.84</v>
      </c>
      <c r="U230" s="913"/>
      <c r="V230" s="151">
        <f t="shared" si="23"/>
        <v>35.76</v>
      </c>
      <c r="W230" s="908"/>
    </row>
    <row r="231" spans="1:23" x14ac:dyDescent="0.25">
      <c r="A231" s="871"/>
      <c r="B231" s="872"/>
      <c r="C231" s="291" t="s">
        <v>2206</v>
      </c>
      <c r="D231" s="274" t="s">
        <v>37</v>
      </c>
      <c r="E231" s="270"/>
      <c r="F231" s="270"/>
      <c r="G231" s="270"/>
      <c r="H231" s="270"/>
      <c r="I231" s="275"/>
      <c r="J231" s="270"/>
      <c r="K231" s="270"/>
      <c r="L231" s="270"/>
      <c r="M231" s="286">
        <v>6</v>
      </c>
      <c r="N231" s="287"/>
      <c r="O231" s="153"/>
      <c r="P231" s="154"/>
      <c r="Q231" s="270"/>
      <c r="R231" s="45"/>
      <c r="S231" s="910"/>
      <c r="T231" s="49"/>
      <c r="U231" s="913"/>
      <c r="V231" s="151"/>
      <c r="W231" s="908"/>
    </row>
    <row r="232" spans="1:23" x14ac:dyDescent="0.25">
      <c r="A232" s="871"/>
      <c r="B232" s="872"/>
      <c r="C232" s="93" t="s">
        <v>1469</v>
      </c>
      <c r="D232" s="274" t="s">
        <v>37</v>
      </c>
      <c r="E232" s="270"/>
      <c r="F232" s="270">
        <v>4</v>
      </c>
      <c r="G232" s="270"/>
      <c r="H232" s="270"/>
      <c r="I232" s="275">
        <f t="shared" si="20"/>
        <v>4</v>
      </c>
      <c r="J232" s="270"/>
      <c r="K232" s="270"/>
      <c r="L232" s="270"/>
      <c r="M232" s="286"/>
      <c r="N232" s="287"/>
      <c r="O232" s="153">
        <f t="shared" ref="O232:O295" si="25">J232+K232+L232+M232</f>
        <v>0</v>
      </c>
      <c r="P232" s="154">
        <f t="shared" ref="P232:P295" si="26">I232+O232</f>
        <v>4</v>
      </c>
      <c r="Q232" s="270">
        <v>36.25</v>
      </c>
      <c r="R232" s="45">
        <f t="shared" ref="R232:R295" si="27">Q232*I232</f>
        <v>145</v>
      </c>
      <c r="S232" s="910"/>
      <c r="T232" s="49">
        <f t="shared" si="22"/>
        <v>0</v>
      </c>
      <c r="U232" s="913"/>
      <c r="V232" s="151">
        <f t="shared" si="23"/>
        <v>145</v>
      </c>
      <c r="W232" s="908"/>
    </row>
    <row r="233" spans="1:23" x14ac:dyDescent="0.25">
      <c r="A233" s="871"/>
      <c r="B233" s="872"/>
      <c r="C233" s="93" t="s">
        <v>1470</v>
      </c>
      <c r="D233" s="274" t="s">
        <v>37</v>
      </c>
      <c r="E233" s="270">
        <v>50</v>
      </c>
      <c r="F233" s="270"/>
      <c r="G233" s="270"/>
      <c r="H233" s="270"/>
      <c r="I233" s="275">
        <f t="shared" si="20"/>
        <v>50</v>
      </c>
      <c r="J233" s="270">
        <v>0</v>
      </c>
      <c r="K233" s="270"/>
      <c r="L233" s="270"/>
      <c r="M233" s="286"/>
      <c r="N233" s="287"/>
      <c r="O233" s="153">
        <f t="shared" si="25"/>
        <v>0</v>
      </c>
      <c r="P233" s="154">
        <f t="shared" si="26"/>
        <v>50</v>
      </c>
      <c r="Q233" s="270">
        <v>0.32</v>
      </c>
      <c r="R233" s="45">
        <f t="shared" si="27"/>
        <v>16</v>
      </c>
      <c r="S233" s="910"/>
      <c r="T233" s="49">
        <f t="shared" si="22"/>
        <v>0</v>
      </c>
      <c r="U233" s="913"/>
      <c r="V233" s="151">
        <f t="shared" si="23"/>
        <v>16</v>
      </c>
      <c r="W233" s="908"/>
    </row>
    <row r="234" spans="1:23" x14ac:dyDescent="0.25">
      <c r="A234" s="871"/>
      <c r="B234" s="872"/>
      <c r="C234" s="93" t="s">
        <v>1471</v>
      </c>
      <c r="D234" s="274" t="s">
        <v>37</v>
      </c>
      <c r="E234" s="270"/>
      <c r="F234" s="270"/>
      <c r="G234" s="270">
        <v>50</v>
      </c>
      <c r="H234" s="270"/>
      <c r="I234" s="275">
        <f t="shared" si="20"/>
        <v>50</v>
      </c>
      <c r="J234" s="270"/>
      <c r="K234" s="270"/>
      <c r="L234" s="270"/>
      <c r="M234" s="286"/>
      <c r="N234" s="287"/>
      <c r="O234" s="153">
        <f t="shared" si="25"/>
        <v>0</v>
      </c>
      <c r="P234" s="154">
        <f t="shared" si="26"/>
        <v>50</v>
      </c>
      <c r="Q234" s="270">
        <v>0.87</v>
      </c>
      <c r="R234" s="45">
        <f t="shared" si="27"/>
        <v>43.5</v>
      </c>
      <c r="S234" s="910"/>
      <c r="T234" s="49">
        <f t="shared" si="22"/>
        <v>0</v>
      </c>
      <c r="U234" s="913"/>
      <c r="V234" s="151">
        <f t="shared" si="23"/>
        <v>43.5</v>
      </c>
      <c r="W234" s="908"/>
    </row>
    <row r="235" spans="1:23" x14ac:dyDescent="0.25">
      <c r="A235" s="871"/>
      <c r="B235" s="872"/>
      <c r="C235" s="93" t="s">
        <v>166</v>
      </c>
      <c r="D235" s="274" t="s">
        <v>37</v>
      </c>
      <c r="E235" s="270">
        <v>50</v>
      </c>
      <c r="F235" s="270">
        <v>20</v>
      </c>
      <c r="G235" s="270"/>
      <c r="H235" s="270"/>
      <c r="I235" s="275">
        <f t="shared" si="20"/>
        <v>70</v>
      </c>
      <c r="J235" s="270"/>
      <c r="K235" s="270"/>
      <c r="L235" s="270"/>
      <c r="M235" s="286"/>
      <c r="N235" s="287"/>
      <c r="O235" s="153">
        <f t="shared" si="25"/>
        <v>0</v>
      </c>
      <c r="P235" s="154">
        <f t="shared" si="26"/>
        <v>70</v>
      </c>
      <c r="Q235" s="270">
        <v>18.2</v>
      </c>
      <c r="R235" s="45">
        <f t="shared" si="27"/>
        <v>1274</v>
      </c>
      <c r="S235" s="911"/>
      <c r="T235" s="49">
        <f t="shared" si="22"/>
        <v>0</v>
      </c>
      <c r="U235" s="914"/>
      <c r="V235" s="151">
        <f t="shared" si="23"/>
        <v>1274</v>
      </c>
      <c r="W235" s="908"/>
    </row>
    <row r="236" spans="1:23" ht="20.25" customHeight="1" x14ac:dyDescent="0.25">
      <c r="A236" s="871">
        <v>16</v>
      </c>
      <c r="B236" s="872" t="s">
        <v>2157</v>
      </c>
      <c r="C236" s="97" t="s">
        <v>167</v>
      </c>
      <c r="D236" s="270" t="s">
        <v>37</v>
      </c>
      <c r="E236" s="270"/>
      <c r="F236" s="270">
        <v>20</v>
      </c>
      <c r="G236" s="270"/>
      <c r="H236" s="270"/>
      <c r="I236" s="275">
        <f t="shared" si="20"/>
        <v>20</v>
      </c>
      <c r="J236" s="270"/>
      <c r="K236" s="270">
        <v>20</v>
      </c>
      <c r="L236" s="270"/>
      <c r="M236" s="286"/>
      <c r="N236" s="287"/>
      <c r="O236" s="153">
        <f t="shared" si="25"/>
        <v>20</v>
      </c>
      <c r="P236" s="154">
        <f t="shared" si="26"/>
        <v>40</v>
      </c>
      <c r="Q236" s="270">
        <v>18</v>
      </c>
      <c r="R236" s="45">
        <f t="shared" si="27"/>
        <v>360</v>
      </c>
      <c r="S236" s="909">
        <f>SUM(R236:R249)</f>
        <v>14311.08</v>
      </c>
      <c r="T236" s="49">
        <f t="shared" si="22"/>
        <v>360</v>
      </c>
      <c r="U236" s="912">
        <f>SUM(T236:T249)</f>
        <v>2015.08</v>
      </c>
      <c r="V236" s="151">
        <f t="shared" si="23"/>
        <v>720</v>
      </c>
      <c r="W236" s="908">
        <f>SUM(V236:V249)</f>
        <v>16326.16</v>
      </c>
    </row>
    <row r="237" spans="1:23" x14ac:dyDescent="0.25">
      <c r="A237" s="871"/>
      <c r="B237" s="872"/>
      <c r="C237" s="97" t="s">
        <v>454</v>
      </c>
      <c r="D237" s="270" t="s">
        <v>37</v>
      </c>
      <c r="E237" s="270">
        <v>1</v>
      </c>
      <c r="F237" s="270">
        <v>1</v>
      </c>
      <c r="G237" s="270"/>
      <c r="H237" s="270"/>
      <c r="I237" s="275">
        <f t="shared" si="20"/>
        <v>2</v>
      </c>
      <c r="J237" s="270"/>
      <c r="K237" s="270">
        <v>1</v>
      </c>
      <c r="L237" s="270"/>
      <c r="M237" s="286"/>
      <c r="N237" s="287"/>
      <c r="O237" s="153">
        <f t="shared" si="25"/>
        <v>1</v>
      </c>
      <c r="P237" s="154">
        <f t="shared" si="26"/>
        <v>3</v>
      </c>
      <c r="Q237" s="270">
        <v>549</v>
      </c>
      <c r="R237" s="45">
        <f t="shared" si="27"/>
        <v>1098</v>
      </c>
      <c r="S237" s="910"/>
      <c r="T237" s="49">
        <f t="shared" si="22"/>
        <v>549</v>
      </c>
      <c r="U237" s="913"/>
      <c r="V237" s="151">
        <f t="shared" si="23"/>
        <v>1647</v>
      </c>
      <c r="W237" s="908"/>
    </row>
    <row r="238" spans="1:23" ht="30" x14ac:dyDescent="0.25">
      <c r="A238" s="871"/>
      <c r="B238" s="872"/>
      <c r="C238" s="97" t="s">
        <v>462</v>
      </c>
      <c r="D238" s="270" t="s">
        <v>37</v>
      </c>
      <c r="E238" s="270">
        <v>4</v>
      </c>
      <c r="F238" s="270">
        <v>5</v>
      </c>
      <c r="G238" s="270"/>
      <c r="H238" s="270"/>
      <c r="I238" s="275">
        <f t="shared" si="20"/>
        <v>9</v>
      </c>
      <c r="J238" s="270"/>
      <c r="K238" s="270"/>
      <c r="L238" s="270"/>
      <c r="M238" s="286"/>
      <c r="N238" s="287"/>
      <c r="O238" s="153">
        <f t="shared" si="25"/>
        <v>0</v>
      </c>
      <c r="P238" s="154">
        <f t="shared" si="26"/>
        <v>9</v>
      </c>
      <c r="Q238" s="270">
        <v>75</v>
      </c>
      <c r="R238" s="45">
        <f t="shared" si="27"/>
        <v>675</v>
      </c>
      <c r="S238" s="910"/>
      <c r="T238" s="49">
        <f t="shared" si="22"/>
        <v>0</v>
      </c>
      <c r="U238" s="913"/>
      <c r="V238" s="151">
        <f t="shared" si="23"/>
        <v>675</v>
      </c>
      <c r="W238" s="908"/>
    </row>
    <row r="239" spans="1:23" ht="30" x14ac:dyDescent="0.25">
      <c r="A239" s="871"/>
      <c r="B239" s="872"/>
      <c r="C239" s="97" t="s">
        <v>461</v>
      </c>
      <c r="D239" s="270" t="s">
        <v>37</v>
      </c>
      <c r="E239" s="270">
        <v>4</v>
      </c>
      <c r="F239" s="270">
        <v>5</v>
      </c>
      <c r="G239" s="270"/>
      <c r="H239" s="270"/>
      <c r="I239" s="275">
        <f t="shared" si="20"/>
        <v>9</v>
      </c>
      <c r="J239" s="270"/>
      <c r="K239" s="270"/>
      <c r="L239" s="270"/>
      <c r="M239" s="286"/>
      <c r="N239" s="287"/>
      <c r="O239" s="153">
        <f t="shared" si="25"/>
        <v>0</v>
      </c>
      <c r="P239" s="154">
        <f t="shared" si="26"/>
        <v>9</v>
      </c>
      <c r="Q239" s="270">
        <v>75</v>
      </c>
      <c r="R239" s="45">
        <f t="shared" si="27"/>
        <v>675</v>
      </c>
      <c r="S239" s="910"/>
      <c r="T239" s="49">
        <f t="shared" si="22"/>
        <v>0</v>
      </c>
      <c r="U239" s="913"/>
      <c r="V239" s="151">
        <f t="shared" si="23"/>
        <v>675</v>
      </c>
      <c r="W239" s="908"/>
    </row>
    <row r="240" spans="1:23" ht="30" x14ac:dyDescent="0.25">
      <c r="A240" s="871"/>
      <c r="B240" s="872"/>
      <c r="C240" s="97" t="s">
        <v>460</v>
      </c>
      <c r="D240" s="270" t="s">
        <v>34</v>
      </c>
      <c r="E240" s="270">
        <v>4</v>
      </c>
      <c r="F240" s="270">
        <v>3</v>
      </c>
      <c r="G240" s="270"/>
      <c r="H240" s="270"/>
      <c r="I240" s="275">
        <f t="shared" si="20"/>
        <v>7</v>
      </c>
      <c r="J240" s="270"/>
      <c r="K240" s="270"/>
      <c r="L240" s="270"/>
      <c r="M240" s="286"/>
      <c r="N240" s="287"/>
      <c r="O240" s="153">
        <f t="shared" si="25"/>
        <v>0</v>
      </c>
      <c r="P240" s="154">
        <f t="shared" si="26"/>
        <v>7</v>
      </c>
      <c r="Q240" s="270">
        <v>75</v>
      </c>
      <c r="R240" s="45">
        <f t="shared" si="27"/>
        <v>525</v>
      </c>
      <c r="S240" s="910"/>
      <c r="T240" s="49">
        <f t="shared" si="22"/>
        <v>0</v>
      </c>
      <c r="U240" s="913"/>
      <c r="V240" s="151">
        <f t="shared" si="23"/>
        <v>525</v>
      </c>
      <c r="W240" s="908"/>
    </row>
    <row r="241" spans="1:23" x14ac:dyDescent="0.25">
      <c r="A241" s="871"/>
      <c r="B241" s="872"/>
      <c r="C241" s="97" t="s">
        <v>547</v>
      </c>
      <c r="D241" s="270" t="s">
        <v>34</v>
      </c>
      <c r="E241" s="270"/>
      <c r="F241" s="270"/>
      <c r="G241" s="270"/>
      <c r="H241" s="270"/>
      <c r="I241" s="275">
        <f t="shared" si="20"/>
        <v>0</v>
      </c>
      <c r="J241" s="270"/>
      <c r="K241" s="270"/>
      <c r="L241" s="270"/>
      <c r="M241" s="286"/>
      <c r="N241" s="287"/>
      <c r="O241" s="153">
        <f t="shared" si="25"/>
        <v>0</v>
      </c>
      <c r="P241" s="154">
        <f t="shared" si="26"/>
        <v>0</v>
      </c>
      <c r="Q241" s="270">
        <v>115</v>
      </c>
      <c r="R241" s="45">
        <f t="shared" si="27"/>
        <v>0</v>
      </c>
      <c r="S241" s="910"/>
      <c r="T241" s="49">
        <f t="shared" si="22"/>
        <v>0</v>
      </c>
      <c r="U241" s="913"/>
      <c r="V241" s="151">
        <f t="shared" si="23"/>
        <v>0</v>
      </c>
      <c r="W241" s="908"/>
    </row>
    <row r="242" spans="1:23" x14ac:dyDescent="0.25">
      <c r="A242" s="871"/>
      <c r="B242" s="872"/>
      <c r="C242" s="97" t="s">
        <v>168</v>
      </c>
      <c r="D242" s="270" t="s">
        <v>34</v>
      </c>
      <c r="E242" s="270">
        <v>8</v>
      </c>
      <c r="F242" s="270">
        <v>6</v>
      </c>
      <c r="G242" s="270"/>
      <c r="H242" s="270"/>
      <c r="I242" s="275">
        <f t="shared" si="20"/>
        <v>14</v>
      </c>
      <c r="J242" s="270"/>
      <c r="K242" s="270"/>
      <c r="L242" s="270"/>
      <c r="M242" s="286"/>
      <c r="N242" s="287"/>
      <c r="O242" s="153">
        <f t="shared" si="25"/>
        <v>0</v>
      </c>
      <c r="P242" s="154">
        <f t="shared" si="26"/>
        <v>14</v>
      </c>
      <c r="Q242" s="270">
        <v>56</v>
      </c>
      <c r="R242" s="45">
        <f t="shared" si="27"/>
        <v>784</v>
      </c>
      <c r="S242" s="910"/>
      <c r="T242" s="49">
        <f t="shared" si="22"/>
        <v>0</v>
      </c>
      <c r="U242" s="913"/>
      <c r="V242" s="151">
        <f t="shared" si="23"/>
        <v>784</v>
      </c>
      <c r="W242" s="908"/>
    </row>
    <row r="243" spans="1:23" x14ac:dyDescent="0.25">
      <c r="A243" s="871"/>
      <c r="B243" s="872"/>
      <c r="C243" s="100" t="s">
        <v>565</v>
      </c>
      <c r="D243" s="270" t="s">
        <v>34</v>
      </c>
      <c r="E243" s="270">
        <v>36</v>
      </c>
      <c r="F243" s="270"/>
      <c r="G243" s="105">
        <v>30</v>
      </c>
      <c r="H243" s="270"/>
      <c r="I243" s="275">
        <f>E243+F243+G243+H243</f>
        <v>66</v>
      </c>
      <c r="J243" s="270"/>
      <c r="K243" s="270"/>
      <c r="L243" s="270"/>
      <c r="M243" s="286"/>
      <c r="N243" s="287"/>
      <c r="O243" s="153">
        <f t="shared" si="25"/>
        <v>0</v>
      </c>
      <c r="P243" s="154">
        <f t="shared" si="26"/>
        <v>66</v>
      </c>
      <c r="Q243" s="270">
        <v>6</v>
      </c>
      <c r="R243" s="45">
        <f t="shared" si="27"/>
        <v>396</v>
      </c>
      <c r="S243" s="910"/>
      <c r="T243" s="49">
        <f t="shared" si="22"/>
        <v>0</v>
      </c>
      <c r="U243" s="913"/>
      <c r="V243" s="151">
        <f t="shared" si="23"/>
        <v>396</v>
      </c>
      <c r="W243" s="908"/>
    </row>
    <row r="244" spans="1:23" x14ac:dyDescent="0.25">
      <c r="A244" s="871"/>
      <c r="B244" s="872"/>
      <c r="C244" s="100" t="s">
        <v>564</v>
      </c>
      <c r="D244" s="270" t="s">
        <v>34</v>
      </c>
      <c r="E244" s="270">
        <v>36</v>
      </c>
      <c r="F244" s="270"/>
      <c r="G244" s="105">
        <v>30</v>
      </c>
      <c r="H244" s="270"/>
      <c r="I244" s="275">
        <f>E244+F244+G244+H244</f>
        <v>66</v>
      </c>
      <c r="J244" s="270"/>
      <c r="K244" s="270"/>
      <c r="L244" s="270"/>
      <c r="M244" s="286"/>
      <c r="N244" s="287"/>
      <c r="O244" s="153">
        <f t="shared" si="25"/>
        <v>0</v>
      </c>
      <c r="P244" s="154">
        <f t="shared" si="26"/>
        <v>66</v>
      </c>
      <c r="Q244" s="270">
        <v>6</v>
      </c>
      <c r="R244" s="45">
        <f t="shared" si="27"/>
        <v>396</v>
      </c>
      <c r="S244" s="910"/>
      <c r="T244" s="49">
        <f t="shared" si="22"/>
        <v>0</v>
      </c>
      <c r="U244" s="913"/>
      <c r="V244" s="151">
        <f t="shared" si="23"/>
        <v>396</v>
      </c>
      <c r="W244" s="908"/>
    </row>
    <row r="245" spans="1:23" x14ac:dyDescent="0.25">
      <c r="A245" s="871"/>
      <c r="B245" s="872"/>
      <c r="C245" s="100" t="s">
        <v>566</v>
      </c>
      <c r="D245" s="270" t="s">
        <v>34</v>
      </c>
      <c r="E245" s="270">
        <v>36</v>
      </c>
      <c r="F245" s="270"/>
      <c r="G245" s="105">
        <v>30</v>
      </c>
      <c r="H245" s="270"/>
      <c r="I245" s="275">
        <f>E245+F245+G245+H245</f>
        <v>66</v>
      </c>
      <c r="J245" s="270"/>
      <c r="K245" s="270"/>
      <c r="L245" s="270"/>
      <c r="M245" s="286"/>
      <c r="N245" s="287"/>
      <c r="O245" s="153">
        <f t="shared" si="25"/>
        <v>0</v>
      </c>
      <c r="P245" s="154">
        <f t="shared" si="26"/>
        <v>66</v>
      </c>
      <c r="Q245" s="270">
        <v>6</v>
      </c>
      <c r="R245" s="45">
        <f t="shared" si="27"/>
        <v>396</v>
      </c>
      <c r="S245" s="910"/>
      <c r="T245" s="49">
        <f t="shared" si="22"/>
        <v>0</v>
      </c>
      <c r="U245" s="913"/>
      <c r="V245" s="151">
        <f t="shared" si="23"/>
        <v>396</v>
      </c>
      <c r="W245" s="908"/>
    </row>
    <row r="246" spans="1:23" x14ac:dyDescent="0.25">
      <c r="A246" s="871"/>
      <c r="B246" s="872"/>
      <c r="C246" s="100" t="s">
        <v>567</v>
      </c>
      <c r="D246" s="270" t="s">
        <v>34</v>
      </c>
      <c r="E246" s="270">
        <v>36</v>
      </c>
      <c r="F246" s="270"/>
      <c r="G246" s="105">
        <v>30</v>
      </c>
      <c r="H246" s="270"/>
      <c r="I246" s="275">
        <f>E246+F246+G246+H246</f>
        <v>66</v>
      </c>
      <c r="J246" s="270"/>
      <c r="K246" s="270"/>
      <c r="L246" s="270"/>
      <c r="M246" s="286"/>
      <c r="N246" s="287"/>
      <c r="O246" s="153">
        <f t="shared" si="25"/>
        <v>0</v>
      </c>
      <c r="P246" s="154">
        <f t="shared" si="26"/>
        <v>66</v>
      </c>
      <c r="Q246" s="270">
        <v>6</v>
      </c>
      <c r="R246" s="45">
        <f t="shared" si="27"/>
        <v>396</v>
      </c>
      <c r="S246" s="910"/>
      <c r="T246" s="49">
        <f t="shared" si="22"/>
        <v>0</v>
      </c>
      <c r="U246" s="913"/>
      <c r="V246" s="151">
        <f t="shared" si="23"/>
        <v>396</v>
      </c>
      <c r="W246" s="908"/>
    </row>
    <row r="247" spans="1:23" x14ac:dyDescent="0.25">
      <c r="A247" s="871"/>
      <c r="B247" s="872"/>
      <c r="C247" s="100" t="s">
        <v>568</v>
      </c>
      <c r="D247" s="270" t="s">
        <v>34</v>
      </c>
      <c r="E247" s="270">
        <v>36</v>
      </c>
      <c r="F247" s="270"/>
      <c r="G247" s="105">
        <v>30</v>
      </c>
      <c r="H247" s="270"/>
      <c r="I247" s="275">
        <f>E247+F247+G247+H247</f>
        <v>66</v>
      </c>
      <c r="J247" s="270"/>
      <c r="K247" s="270"/>
      <c r="L247" s="270"/>
      <c r="M247" s="286"/>
      <c r="N247" s="287"/>
      <c r="O247" s="153">
        <f t="shared" si="25"/>
        <v>0</v>
      </c>
      <c r="P247" s="154">
        <f t="shared" si="26"/>
        <v>66</v>
      </c>
      <c r="Q247" s="270">
        <v>6</v>
      </c>
      <c r="R247" s="45">
        <f t="shared" si="27"/>
        <v>396</v>
      </c>
      <c r="S247" s="910"/>
      <c r="T247" s="49">
        <f t="shared" si="22"/>
        <v>0</v>
      </c>
      <c r="U247" s="913"/>
      <c r="V247" s="151">
        <f t="shared" si="23"/>
        <v>396</v>
      </c>
      <c r="W247" s="908"/>
    </row>
    <row r="248" spans="1:23" x14ac:dyDescent="0.25">
      <c r="A248" s="871"/>
      <c r="B248" s="872"/>
      <c r="C248" s="97" t="s">
        <v>205</v>
      </c>
      <c r="D248" s="270" t="s">
        <v>37</v>
      </c>
      <c r="E248" s="270">
        <v>40</v>
      </c>
      <c r="F248" s="270">
        <v>120</v>
      </c>
      <c r="G248" s="105"/>
      <c r="H248" s="270"/>
      <c r="I248" s="275">
        <f t="shared" si="20"/>
        <v>160</v>
      </c>
      <c r="J248" s="270"/>
      <c r="K248" s="270"/>
      <c r="L248" s="270"/>
      <c r="M248" s="286"/>
      <c r="N248" s="287"/>
      <c r="O248" s="153">
        <f t="shared" si="25"/>
        <v>0</v>
      </c>
      <c r="P248" s="154">
        <f t="shared" si="26"/>
        <v>160</v>
      </c>
      <c r="Q248" s="270">
        <v>9.86</v>
      </c>
      <c r="R248" s="45">
        <f t="shared" si="27"/>
        <v>1577.6</v>
      </c>
      <c r="S248" s="910"/>
      <c r="T248" s="49">
        <f t="shared" si="22"/>
        <v>0</v>
      </c>
      <c r="U248" s="913"/>
      <c r="V248" s="151">
        <f t="shared" si="23"/>
        <v>1577.6</v>
      </c>
      <c r="W248" s="908"/>
    </row>
    <row r="249" spans="1:23" x14ac:dyDescent="0.25">
      <c r="A249" s="871"/>
      <c r="B249" s="872"/>
      <c r="C249" s="159" t="s">
        <v>605</v>
      </c>
      <c r="D249" s="220" t="s">
        <v>34</v>
      </c>
      <c r="E249" s="220">
        <v>8</v>
      </c>
      <c r="F249" s="270">
        <v>4</v>
      </c>
      <c r="G249" s="270"/>
      <c r="H249" s="270"/>
      <c r="I249" s="275">
        <f t="shared" si="20"/>
        <v>12</v>
      </c>
      <c r="J249" s="270"/>
      <c r="K249" s="270">
        <v>2</v>
      </c>
      <c r="L249" s="270"/>
      <c r="M249" s="286"/>
      <c r="N249" s="287"/>
      <c r="O249" s="153">
        <f t="shared" si="25"/>
        <v>2</v>
      </c>
      <c r="P249" s="154">
        <f t="shared" si="26"/>
        <v>14</v>
      </c>
      <c r="Q249" s="270">
        <v>553.04</v>
      </c>
      <c r="R249" s="45">
        <f t="shared" si="27"/>
        <v>6636.48</v>
      </c>
      <c r="S249" s="911"/>
      <c r="T249" s="49">
        <f t="shared" si="22"/>
        <v>1106.08</v>
      </c>
      <c r="U249" s="914"/>
      <c r="V249" s="151">
        <f t="shared" si="23"/>
        <v>7742.5599999999995</v>
      </c>
      <c r="W249" s="908"/>
    </row>
    <row r="250" spans="1:23" ht="30" x14ac:dyDescent="0.25">
      <c r="A250" s="871">
        <v>17</v>
      </c>
      <c r="B250" s="872" t="s">
        <v>1480</v>
      </c>
      <c r="C250" s="97" t="s">
        <v>556</v>
      </c>
      <c r="D250" s="274" t="s">
        <v>37</v>
      </c>
      <c r="E250" s="270">
        <v>8</v>
      </c>
      <c r="F250" s="270">
        <f>SUM(A250:B250:C250:D250)</f>
        <v>17</v>
      </c>
      <c r="G250" s="270"/>
      <c r="H250" s="270"/>
      <c r="I250" s="275">
        <f t="shared" si="20"/>
        <v>25</v>
      </c>
      <c r="J250" s="270"/>
      <c r="K250" s="270"/>
      <c r="L250" s="270"/>
      <c r="M250" s="286"/>
      <c r="N250" s="287"/>
      <c r="O250" s="153">
        <f t="shared" si="25"/>
        <v>0</v>
      </c>
      <c r="P250" s="154">
        <f t="shared" si="26"/>
        <v>25</v>
      </c>
      <c r="Q250" s="152">
        <v>123</v>
      </c>
      <c r="R250" s="45">
        <f t="shared" si="27"/>
        <v>3075</v>
      </c>
      <c r="S250" s="909">
        <f>SUM(R250:R259)</f>
        <v>5730.17</v>
      </c>
      <c r="T250" s="49">
        <f t="shared" si="22"/>
        <v>0</v>
      </c>
      <c r="U250" s="912">
        <f>SUM(T250:T259)</f>
        <v>0</v>
      </c>
      <c r="V250" s="151">
        <f t="shared" si="23"/>
        <v>3075</v>
      </c>
      <c r="W250" s="908">
        <f>SUM(V250:V259)</f>
        <v>5730.17</v>
      </c>
    </row>
    <row r="251" spans="1:23" x14ac:dyDescent="0.25">
      <c r="A251" s="871"/>
      <c r="B251" s="872"/>
      <c r="C251" s="97" t="s">
        <v>35</v>
      </c>
      <c r="D251" s="274" t="s">
        <v>37</v>
      </c>
      <c r="E251" s="270">
        <v>2000</v>
      </c>
      <c r="F251" s="270">
        <f>SUM(A251:B251:C251:D251)</f>
        <v>0</v>
      </c>
      <c r="G251" s="270"/>
      <c r="H251" s="270"/>
      <c r="I251" s="275">
        <f t="shared" si="20"/>
        <v>2000</v>
      </c>
      <c r="J251" s="270"/>
      <c r="K251" s="270"/>
      <c r="L251" s="270"/>
      <c r="M251" s="286"/>
      <c r="N251" s="287"/>
      <c r="O251" s="153">
        <f t="shared" si="25"/>
        <v>0</v>
      </c>
      <c r="P251" s="154">
        <f t="shared" si="26"/>
        <v>2000</v>
      </c>
      <c r="Q251" s="270">
        <v>0.69</v>
      </c>
      <c r="R251" s="45">
        <f t="shared" si="27"/>
        <v>1380</v>
      </c>
      <c r="S251" s="910"/>
      <c r="T251" s="49">
        <f t="shared" si="22"/>
        <v>0</v>
      </c>
      <c r="U251" s="913"/>
      <c r="V251" s="151">
        <f t="shared" si="23"/>
        <v>1380</v>
      </c>
      <c r="W251" s="908"/>
    </row>
    <row r="252" spans="1:23" x14ac:dyDescent="0.25">
      <c r="A252" s="871"/>
      <c r="B252" s="872"/>
      <c r="C252" s="93" t="s">
        <v>1472</v>
      </c>
      <c r="D252" s="274" t="s">
        <v>37</v>
      </c>
      <c r="E252" s="270">
        <v>8</v>
      </c>
      <c r="F252" s="270"/>
      <c r="G252" s="270"/>
      <c r="H252" s="270"/>
      <c r="I252" s="275">
        <f t="shared" si="20"/>
        <v>8</v>
      </c>
      <c r="J252" s="270"/>
      <c r="K252" s="270"/>
      <c r="L252" s="270"/>
      <c r="M252" s="286"/>
      <c r="N252" s="287"/>
      <c r="O252" s="153">
        <f t="shared" si="25"/>
        <v>0</v>
      </c>
      <c r="P252" s="154">
        <f t="shared" si="26"/>
        <v>8</v>
      </c>
      <c r="Q252" s="270">
        <v>23.79</v>
      </c>
      <c r="R252" s="45">
        <f t="shared" si="27"/>
        <v>190.32</v>
      </c>
      <c r="S252" s="910"/>
      <c r="T252" s="49">
        <f t="shared" si="22"/>
        <v>0</v>
      </c>
      <c r="U252" s="913"/>
      <c r="V252" s="151">
        <f t="shared" si="23"/>
        <v>190.32</v>
      </c>
      <c r="W252" s="908"/>
    </row>
    <row r="253" spans="1:23" x14ac:dyDescent="0.25">
      <c r="A253" s="871"/>
      <c r="B253" s="872"/>
      <c r="C253" s="93" t="s">
        <v>1473</v>
      </c>
      <c r="D253" s="274" t="s">
        <v>37</v>
      </c>
      <c r="E253" s="270">
        <v>80</v>
      </c>
      <c r="F253" s="270"/>
      <c r="G253" s="270"/>
      <c r="H253" s="270"/>
      <c r="I253" s="275">
        <f t="shared" si="20"/>
        <v>80</v>
      </c>
      <c r="J253" s="270"/>
      <c r="K253" s="270"/>
      <c r="L253" s="270"/>
      <c r="M253" s="286"/>
      <c r="N253" s="287"/>
      <c r="O253" s="153">
        <f t="shared" si="25"/>
        <v>0</v>
      </c>
      <c r="P253" s="154">
        <f t="shared" si="26"/>
        <v>80</v>
      </c>
      <c r="Q253" s="270">
        <v>1.27</v>
      </c>
      <c r="R253" s="45">
        <f t="shared" si="27"/>
        <v>101.6</v>
      </c>
      <c r="S253" s="910"/>
      <c r="T253" s="49">
        <f t="shared" si="22"/>
        <v>0</v>
      </c>
      <c r="U253" s="913"/>
      <c r="V253" s="151">
        <f t="shared" si="23"/>
        <v>101.6</v>
      </c>
      <c r="W253" s="908"/>
    </row>
    <row r="254" spans="1:23" x14ac:dyDescent="0.25">
      <c r="A254" s="871"/>
      <c r="B254" s="872"/>
      <c r="C254" s="93" t="s">
        <v>1474</v>
      </c>
      <c r="D254" s="274" t="s">
        <v>37</v>
      </c>
      <c r="E254" s="270">
        <v>80</v>
      </c>
      <c r="F254" s="270"/>
      <c r="G254" s="270"/>
      <c r="H254" s="270"/>
      <c r="I254" s="275">
        <f t="shared" si="20"/>
        <v>80</v>
      </c>
      <c r="J254" s="270"/>
      <c r="K254" s="270"/>
      <c r="L254" s="270"/>
      <c r="M254" s="286"/>
      <c r="N254" s="287"/>
      <c r="O254" s="153">
        <f t="shared" si="25"/>
        <v>0</v>
      </c>
      <c r="P254" s="154">
        <f t="shared" si="26"/>
        <v>80</v>
      </c>
      <c r="Q254" s="270">
        <v>1.27</v>
      </c>
      <c r="R254" s="45">
        <f t="shared" si="27"/>
        <v>101.6</v>
      </c>
      <c r="S254" s="910"/>
      <c r="T254" s="49">
        <f t="shared" si="22"/>
        <v>0</v>
      </c>
      <c r="U254" s="913"/>
      <c r="V254" s="151">
        <f t="shared" si="23"/>
        <v>101.6</v>
      </c>
      <c r="W254" s="908"/>
    </row>
    <row r="255" spans="1:23" x14ac:dyDescent="0.25">
      <c r="A255" s="871"/>
      <c r="B255" s="872"/>
      <c r="C255" s="93" t="s">
        <v>1475</v>
      </c>
      <c r="D255" s="274" t="s">
        <v>37</v>
      </c>
      <c r="E255" s="270">
        <v>4</v>
      </c>
      <c r="F255" s="270"/>
      <c r="G255" s="270"/>
      <c r="H255" s="270"/>
      <c r="I255" s="275">
        <f t="shared" si="20"/>
        <v>4</v>
      </c>
      <c r="J255" s="270"/>
      <c r="K255" s="270"/>
      <c r="L255" s="270"/>
      <c r="M255" s="286"/>
      <c r="N255" s="287"/>
      <c r="O255" s="153">
        <f t="shared" si="25"/>
        <v>0</v>
      </c>
      <c r="P255" s="154">
        <f t="shared" si="26"/>
        <v>4</v>
      </c>
      <c r="Q255" s="270">
        <v>105</v>
      </c>
      <c r="R255" s="45">
        <f t="shared" si="27"/>
        <v>420</v>
      </c>
      <c r="S255" s="910"/>
      <c r="T255" s="49">
        <f t="shared" si="22"/>
        <v>0</v>
      </c>
      <c r="U255" s="913"/>
      <c r="V255" s="151">
        <f t="shared" si="23"/>
        <v>420</v>
      </c>
      <c r="W255" s="908"/>
    </row>
    <row r="256" spans="1:23" x14ac:dyDescent="0.25">
      <c r="A256" s="871"/>
      <c r="B256" s="872"/>
      <c r="C256" s="93" t="s">
        <v>1476</v>
      </c>
      <c r="D256" s="274" t="s">
        <v>37</v>
      </c>
      <c r="E256" s="270">
        <v>3</v>
      </c>
      <c r="F256" s="270"/>
      <c r="G256" s="270"/>
      <c r="H256" s="270"/>
      <c r="I256" s="275">
        <f t="shared" si="20"/>
        <v>3</v>
      </c>
      <c r="J256" s="270"/>
      <c r="K256" s="270"/>
      <c r="L256" s="270"/>
      <c r="M256" s="286"/>
      <c r="N256" s="287"/>
      <c r="O256" s="153">
        <f t="shared" si="25"/>
        <v>0</v>
      </c>
      <c r="P256" s="154">
        <f t="shared" si="26"/>
        <v>3</v>
      </c>
      <c r="Q256" s="270">
        <v>47.55</v>
      </c>
      <c r="R256" s="45">
        <f t="shared" si="27"/>
        <v>142.64999999999998</v>
      </c>
      <c r="S256" s="910"/>
      <c r="T256" s="49">
        <f t="shared" si="22"/>
        <v>0</v>
      </c>
      <c r="U256" s="913"/>
      <c r="V256" s="151">
        <f t="shared" si="23"/>
        <v>142.64999999999998</v>
      </c>
      <c r="W256" s="908"/>
    </row>
    <row r="257" spans="1:23" x14ac:dyDescent="0.25">
      <c r="A257" s="871"/>
      <c r="B257" s="872"/>
      <c r="C257" s="93" t="s">
        <v>1477</v>
      </c>
      <c r="D257" s="274" t="s">
        <v>37</v>
      </c>
      <c r="E257" s="270">
        <v>50</v>
      </c>
      <c r="F257" s="270"/>
      <c r="G257" s="270"/>
      <c r="H257" s="270"/>
      <c r="I257" s="275">
        <f t="shared" si="20"/>
        <v>50</v>
      </c>
      <c r="J257" s="270"/>
      <c r="K257" s="270"/>
      <c r="L257" s="270"/>
      <c r="M257" s="286"/>
      <c r="N257" s="287"/>
      <c r="O257" s="153">
        <f t="shared" si="25"/>
        <v>0</v>
      </c>
      <c r="P257" s="154">
        <f t="shared" si="26"/>
        <v>50</v>
      </c>
      <c r="Q257" s="270">
        <v>2.68</v>
      </c>
      <c r="R257" s="45">
        <f t="shared" si="27"/>
        <v>134</v>
      </c>
      <c r="S257" s="910"/>
      <c r="T257" s="49">
        <f t="shared" si="22"/>
        <v>0</v>
      </c>
      <c r="U257" s="913"/>
      <c r="V257" s="151">
        <f t="shared" si="23"/>
        <v>134</v>
      </c>
      <c r="W257" s="908"/>
    </row>
    <row r="258" spans="1:23" x14ac:dyDescent="0.25">
      <c r="A258" s="871"/>
      <c r="B258" s="872"/>
      <c r="C258" s="93" t="s">
        <v>1478</v>
      </c>
      <c r="D258" s="274" t="s">
        <v>37</v>
      </c>
      <c r="E258" s="270">
        <v>50</v>
      </c>
      <c r="F258" s="270"/>
      <c r="G258" s="270"/>
      <c r="H258" s="270"/>
      <c r="I258" s="275">
        <f t="shared" si="20"/>
        <v>50</v>
      </c>
      <c r="J258" s="270"/>
      <c r="K258" s="270"/>
      <c r="L258" s="270"/>
      <c r="M258" s="286"/>
      <c r="N258" s="287"/>
      <c r="O258" s="153">
        <f t="shared" si="25"/>
        <v>0</v>
      </c>
      <c r="P258" s="154">
        <f t="shared" si="26"/>
        <v>50</v>
      </c>
      <c r="Q258" s="270">
        <v>2.68</v>
      </c>
      <c r="R258" s="45">
        <f t="shared" si="27"/>
        <v>134</v>
      </c>
      <c r="S258" s="910"/>
      <c r="T258" s="49">
        <f t="shared" si="22"/>
        <v>0</v>
      </c>
      <c r="U258" s="913"/>
      <c r="V258" s="151">
        <f t="shared" si="23"/>
        <v>134</v>
      </c>
      <c r="W258" s="908"/>
    </row>
    <row r="259" spans="1:23" x14ac:dyDescent="0.25">
      <c r="A259" s="871"/>
      <c r="B259" s="872"/>
      <c r="C259" s="93" t="s">
        <v>1479</v>
      </c>
      <c r="D259" s="274" t="s">
        <v>37</v>
      </c>
      <c r="E259" s="270">
        <v>2</v>
      </c>
      <c r="F259" s="270"/>
      <c r="G259" s="270"/>
      <c r="H259" s="270"/>
      <c r="I259" s="275">
        <f t="shared" si="20"/>
        <v>2</v>
      </c>
      <c r="J259" s="270"/>
      <c r="K259" s="270"/>
      <c r="L259" s="270"/>
      <c r="M259" s="286"/>
      <c r="N259" s="287"/>
      <c r="O259" s="153">
        <f t="shared" si="25"/>
        <v>0</v>
      </c>
      <c r="P259" s="154">
        <f t="shared" si="26"/>
        <v>2</v>
      </c>
      <c r="Q259" s="270">
        <v>25.5</v>
      </c>
      <c r="R259" s="45">
        <f t="shared" si="27"/>
        <v>51</v>
      </c>
      <c r="S259" s="911"/>
      <c r="T259" s="49">
        <f t="shared" si="22"/>
        <v>0</v>
      </c>
      <c r="U259" s="914"/>
      <c r="V259" s="151">
        <f t="shared" si="23"/>
        <v>51</v>
      </c>
      <c r="W259" s="908"/>
    </row>
    <row r="260" spans="1:23" x14ac:dyDescent="0.25">
      <c r="A260" s="871">
        <v>18</v>
      </c>
      <c r="B260" s="872" t="s">
        <v>878</v>
      </c>
      <c r="C260" s="98" t="s">
        <v>811</v>
      </c>
      <c r="D260" s="274" t="s">
        <v>37</v>
      </c>
      <c r="E260" s="270">
        <v>320</v>
      </c>
      <c r="F260" s="270"/>
      <c r="G260" s="270"/>
      <c r="H260" s="270"/>
      <c r="I260" s="275">
        <f t="shared" si="20"/>
        <v>320</v>
      </c>
      <c r="J260" s="270"/>
      <c r="K260" s="270"/>
      <c r="L260" s="270"/>
      <c r="M260" s="286"/>
      <c r="N260" s="287"/>
      <c r="O260" s="153">
        <f t="shared" si="25"/>
        <v>0</v>
      </c>
      <c r="P260" s="154">
        <f t="shared" si="26"/>
        <v>320</v>
      </c>
      <c r="Q260" s="270">
        <v>1.36</v>
      </c>
      <c r="R260" s="45">
        <f t="shared" si="27"/>
        <v>435.20000000000005</v>
      </c>
      <c r="S260" s="909">
        <f>SUM(R260:R268)</f>
        <v>794.45000000000016</v>
      </c>
      <c r="T260" s="49">
        <f t="shared" si="22"/>
        <v>0</v>
      </c>
      <c r="U260" s="912">
        <f>SUM(T260:T268)</f>
        <v>0</v>
      </c>
      <c r="V260" s="151">
        <f t="shared" si="23"/>
        <v>435.20000000000005</v>
      </c>
      <c r="W260" s="908">
        <f>SUM(V260:V268)</f>
        <v>794.45000000000016</v>
      </c>
    </row>
    <row r="261" spans="1:23" x14ac:dyDescent="0.25">
      <c r="A261" s="871"/>
      <c r="B261" s="872"/>
      <c r="C261" s="94" t="s">
        <v>810</v>
      </c>
      <c r="D261" s="274" t="s">
        <v>37</v>
      </c>
      <c r="E261" s="270">
        <v>15</v>
      </c>
      <c r="F261" s="270"/>
      <c r="G261" s="270"/>
      <c r="H261" s="270"/>
      <c r="I261" s="275">
        <f t="shared" si="20"/>
        <v>15</v>
      </c>
      <c r="J261" s="270"/>
      <c r="K261" s="270"/>
      <c r="L261" s="270"/>
      <c r="M261" s="286"/>
      <c r="N261" s="287"/>
      <c r="O261" s="153">
        <f t="shared" si="25"/>
        <v>0</v>
      </c>
      <c r="P261" s="154">
        <f t="shared" si="26"/>
        <v>15</v>
      </c>
      <c r="Q261" s="270">
        <v>2.13</v>
      </c>
      <c r="R261" s="45">
        <f t="shared" si="27"/>
        <v>31.95</v>
      </c>
      <c r="S261" s="910"/>
      <c r="T261" s="49">
        <f t="shared" si="22"/>
        <v>0</v>
      </c>
      <c r="U261" s="913"/>
      <c r="V261" s="151">
        <f t="shared" si="23"/>
        <v>31.95</v>
      </c>
      <c r="W261" s="908"/>
    </row>
    <row r="262" spans="1:23" x14ac:dyDescent="0.25">
      <c r="A262" s="871"/>
      <c r="B262" s="872"/>
      <c r="C262" s="94" t="s">
        <v>865</v>
      </c>
      <c r="D262" s="274" t="s">
        <v>37</v>
      </c>
      <c r="E262" s="270"/>
      <c r="F262" s="270"/>
      <c r="G262" s="270">
        <v>20</v>
      </c>
      <c r="H262" s="270"/>
      <c r="I262" s="275">
        <f t="shared" si="20"/>
        <v>20</v>
      </c>
      <c r="J262" s="270"/>
      <c r="K262" s="270"/>
      <c r="L262" s="270"/>
      <c r="M262" s="286"/>
      <c r="N262" s="287"/>
      <c r="O262" s="153">
        <f t="shared" si="25"/>
        <v>0</v>
      </c>
      <c r="P262" s="154">
        <f t="shared" si="26"/>
        <v>20</v>
      </c>
      <c r="Q262" s="270">
        <v>1.76</v>
      </c>
      <c r="R262" s="45">
        <f t="shared" si="27"/>
        <v>35.200000000000003</v>
      </c>
      <c r="S262" s="910"/>
      <c r="T262" s="49">
        <f t="shared" si="22"/>
        <v>0</v>
      </c>
      <c r="U262" s="913"/>
      <c r="V262" s="151">
        <f t="shared" si="23"/>
        <v>35.200000000000003</v>
      </c>
      <c r="W262" s="908"/>
    </row>
    <row r="263" spans="1:23" x14ac:dyDescent="0.25">
      <c r="A263" s="871"/>
      <c r="B263" s="872"/>
      <c r="C263" s="94" t="s">
        <v>810</v>
      </c>
      <c r="D263" s="274" t="s">
        <v>37</v>
      </c>
      <c r="E263" s="270"/>
      <c r="F263" s="270"/>
      <c r="G263" s="270">
        <v>20</v>
      </c>
      <c r="H263" s="270"/>
      <c r="I263" s="275">
        <f t="shared" si="20"/>
        <v>20</v>
      </c>
      <c r="J263" s="270"/>
      <c r="K263" s="270"/>
      <c r="L263" s="270"/>
      <c r="M263" s="286"/>
      <c r="N263" s="287"/>
      <c r="O263" s="153">
        <f t="shared" si="25"/>
        <v>0</v>
      </c>
      <c r="P263" s="154">
        <f t="shared" si="26"/>
        <v>20</v>
      </c>
      <c r="Q263" s="270">
        <v>1.93</v>
      </c>
      <c r="R263" s="45">
        <f t="shared" si="27"/>
        <v>38.6</v>
      </c>
      <c r="S263" s="910"/>
      <c r="T263" s="49">
        <f t="shared" si="22"/>
        <v>0</v>
      </c>
      <c r="U263" s="913"/>
      <c r="V263" s="151">
        <f t="shared" si="23"/>
        <v>38.6</v>
      </c>
      <c r="W263" s="908"/>
    </row>
    <row r="264" spans="1:23" x14ac:dyDescent="0.25">
      <c r="A264" s="871"/>
      <c r="B264" s="872"/>
      <c r="C264" s="94" t="s">
        <v>866</v>
      </c>
      <c r="D264" s="274" t="s">
        <v>37</v>
      </c>
      <c r="E264" s="270"/>
      <c r="F264" s="270"/>
      <c r="G264" s="270">
        <v>20</v>
      </c>
      <c r="H264" s="270"/>
      <c r="I264" s="275">
        <f t="shared" si="20"/>
        <v>20</v>
      </c>
      <c r="J264" s="270"/>
      <c r="K264" s="270"/>
      <c r="L264" s="270"/>
      <c r="M264" s="286"/>
      <c r="N264" s="287"/>
      <c r="O264" s="153">
        <f t="shared" si="25"/>
        <v>0</v>
      </c>
      <c r="P264" s="154">
        <f t="shared" si="26"/>
        <v>20</v>
      </c>
      <c r="Q264" s="270">
        <v>1.41</v>
      </c>
      <c r="R264" s="45">
        <f t="shared" si="27"/>
        <v>28.2</v>
      </c>
      <c r="S264" s="910"/>
      <c r="T264" s="49">
        <f t="shared" si="22"/>
        <v>0</v>
      </c>
      <c r="U264" s="913"/>
      <c r="V264" s="151">
        <f t="shared" si="23"/>
        <v>28.2</v>
      </c>
      <c r="W264" s="908"/>
    </row>
    <row r="265" spans="1:23" x14ac:dyDescent="0.25">
      <c r="A265" s="871"/>
      <c r="B265" s="872"/>
      <c r="C265" s="94" t="s">
        <v>867</v>
      </c>
      <c r="D265" s="274" t="s">
        <v>37</v>
      </c>
      <c r="E265" s="270"/>
      <c r="F265" s="270"/>
      <c r="G265" s="270">
        <v>20</v>
      </c>
      <c r="H265" s="270"/>
      <c r="I265" s="275">
        <f t="shared" si="20"/>
        <v>20</v>
      </c>
      <c r="J265" s="270"/>
      <c r="K265" s="270"/>
      <c r="L265" s="270"/>
      <c r="M265" s="286"/>
      <c r="N265" s="287"/>
      <c r="O265" s="153">
        <f t="shared" si="25"/>
        <v>0</v>
      </c>
      <c r="P265" s="154">
        <f t="shared" si="26"/>
        <v>20</v>
      </c>
      <c r="Q265" s="270">
        <v>1.1100000000000001</v>
      </c>
      <c r="R265" s="45">
        <f t="shared" si="27"/>
        <v>22.200000000000003</v>
      </c>
      <c r="S265" s="910"/>
      <c r="T265" s="49">
        <f>Q265*O265</f>
        <v>0</v>
      </c>
      <c r="U265" s="913"/>
      <c r="V265" s="151">
        <f t="shared" ref="V265:V329" si="28">R265+T265</f>
        <v>22.200000000000003</v>
      </c>
      <c r="W265" s="908"/>
    </row>
    <row r="266" spans="1:23" x14ac:dyDescent="0.25">
      <c r="A266" s="871"/>
      <c r="B266" s="872"/>
      <c r="C266" s="94" t="s">
        <v>868</v>
      </c>
      <c r="D266" s="274" t="s">
        <v>37</v>
      </c>
      <c r="E266" s="270"/>
      <c r="F266" s="270"/>
      <c r="G266" s="270">
        <v>20</v>
      </c>
      <c r="H266" s="270"/>
      <c r="I266" s="275">
        <f t="shared" si="20"/>
        <v>20</v>
      </c>
      <c r="J266" s="270"/>
      <c r="K266" s="270"/>
      <c r="L266" s="270"/>
      <c r="M266" s="286"/>
      <c r="N266" s="287"/>
      <c r="O266" s="153">
        <f t="shared" si="25"/>
        <v>0</v>
      </c>
      <c r="P266" s="154">
        <f t="shared" si="26"/>
        <v>20</v>
      </c>
      <c r="Q266" s="270">
        <v>1.1100000000000001</v>
      </c>
      <c r="R266" s="45">
        <f t="shared" si="27"/>
        <v>22.200000000000003</v>
      </c>
      <c r="S266" s="910"/>
      <c r="T266" s="49">
        <f>Q266*O266</f>
        <v>0</v>
      </c>
      <c r="U266" s="913"/>
      <c r="V266" s="151">
        <f t="shared" si="28"/>
        <v>22.200000000000003</v>
      </c>
      <c r="W266" s="908"/>
    </row>
    <row r="267" spans="1:23" x14ac:dyDescent="0.25">
      <c r="A267" s="871"/>
      <c r="B267" s="872"/>
      <c r="C267" s="94" t="s">
        <v>869</v>
      </c>
      <c r="D267" s="274" t="s">
        <v>37</v>
      </c>
      <c r="E267" s="270"/>
      <c r="F267" s="270"/>
      <c r="G267" s="270">
        <v>50</v>
      </c>
      <c r="H267" s="270"/>
      <c r="I267" s="275">
        <f t="shared" ref="I267:I311" si="29">E267+F267+G267+H267</f>
        <v>50</v>
      </c>
      <c r="J267" s="270"/>
      <c r="K267" s="270"/>
      <c r="L267" s="270"/>
      <c r="M267" s="286"/>
      <c r="N267" s="287"/>
      <c r="O267" s="153">
        <f t="shared" si="25"/>
        <v>0</v>
      </c>
      <c r="P267" s="154">
        <f t="shared" si="26"/>
        <v>50</v>
      </c>
      <c r="Q267" s="270">
        <v>1.0900000000000001</v>
      </c>
      <c r="R267" s="45">
        <f t="shared" si="27"/>
        <v>54.500000000000007</v>
      </c>
      <c r="S267" s="910"/>
      <c r="T267" s="49">
        <f>Q267*O267</f>
        <v>0</v>
      </c>
      <c r="U267" s="913"/>
      <c r="V267" s="151">
        <f t="shared" si="28"/>
        <v>54.500000000000007</v>
      </c>
      <c r="W267" s="908"/>
    </row>
    <row r="268" spans="1:23" x14ac:dyDescent="0.25">
      <c r="A268" s="871"/>
      <c r="B268" s="872"/>
      <c r="C268" s="93" t="s">
        <v>852</v>
      </c>
      <c r="D268" s="274" t="s">
        <v>37</v>
      </c>
      <c r="E268" s="270">
        <v>40</v>
      </c>
      <c r="F268" s="270"/>
      <c r="G268" s="270"/>
      <c r="H268" s="270"/>
      <c r="I268" s="275">
        <f t="shared" si="29"/>
        <v>40</v>
      </c>
      <c r="J268" s="270"/>
      <c r="K268" s="270"/>
      <c r="L268" s="270"/>
      <c r="M268" s="286"/>
      <c r="N268" s="287"/>
      <c r="O268" s="153">
        <f t="shared" si="25"/>
        <v>0</v>
      </c>
      <c r="P268" s="154">
        <f t="shared" si="26"/>
        <v>40</v>
      </c>
      <c r="Q268" s="270">
        <v>3.16</v>
      </c>
      <c r="R268" s="45">
        <f t="shared" si="27"/>
        <v>126.4</v>
      </c>
      <c r="S268" s="911"/>
      <c r="T268" s="49">
        <f>Q268*O268</f>
        <v>0</v>
      </c>
      <c r="U268" s="914"/>
      <c r="V268" s="151">
        <f t="shared" si="28"/>
        <v>126.4</v>
      </c>
      <c r="W268" s="908"/>
    </row>
    <row r="269" spans="1:23" x14ac:dyDescent="0.25">
      <c r="A269" s="871">
        <v>19</v>
      </c>
      <c r="B269" s="872" t="s">
        <v>7</v>
      </c>
      <c r="C269" s="97" t="s">
        <v>46</v>
      </c>
      <c r="D269" s="270" t="s">
        <v>37</v>
      </c>
      <c r="E269" s="270">
        <v>50</v>
      </c>
      <c r="F269" s="270">
        <v>200</v>
      </c>
      <c r="G269" s="270"/>
      <c r="H269" s="270"/>
      <c r="I269" s="275">
        <f t="shared" si="29"/>
        <v>250</v>
      </c>
      <c r="J269" s="270"/>
      <c r="K269" s="270"/>
      <c r="L269" s="270"/>
      <c r="M269" s="286"/>
      <c r="N269" s="287"/>
      <c r="O269" s="153">
        <f t="shared" si="25"/>
        <v>0</v>
      </c>
      <c r="P269" s="154">
        <f t="shared" si="26"/>
        <v>250</v>
      </c>
      <c r="Q269" s="270">
        <v>0.45</v>
      </c>
      <c r="R269" s="45">
        <f t="shared" si="27"/>
        <v>112.5</v>
      </c>
      <c r="S269" s="909">
        <f>SUM(R269:R311)</f>
        <v>6460.9800000000005</v>
      </c>
      <c r="T269" s="49">
        <f>Q269*O269</f>
        <v>0</v>
      </c>
      <c r="U269" s="912">
        <f>SUM(T269:T311)</f>
        <v>8385</v>
      </c>
      <c r="V269" s="151">
        <f t="shared" si="28"/>
        <v>112.5</v>
      </c>
      <c r="W269" s="908">
        <f>SUM(V269:V311)</f>
        <v>14845.980000000001</v>
      </c>
    </row>
    <row r="270" spans="1:23" x14ac:dyDescent="0.25">
      <c r="A270" s="871"/>
      <c r="B270" s="872"/>
      <c r="C270" s="97" t="s">
        <v>47</v>
      </c>
      <c r="D270" s="270" t="s">
        <v>37</v>
      </c>
      <c r="E270" s="270"/>
      <c r="F270" s="270">
        <v>200</v>
      </c>
      <c r="G270" s="270"/>
      <c r="H270" s="270"/>
      <c r="I270" s="275">
        <f t="shared" si="29"/>
        <v>200</v>
      </c>
      <c r="J270" s="270"/>
      <c r="K270" s="270"/>
      <c r="L270" s="270"/>
      <c r="M270" s="286"/>
      <c r="N270" s="287"/>
      <c r="O270" s="153">
        <f t="shared" si="25"/>
        <v>0</v>
      </c>
      <c r="P270" s="154">
        <f t="shared" si="26"/>
        <v>200</v>
      </c>
      <c r="Q270" s="270">
        <v>0.22</v>
      </c>
      <c r="R270" s="45">
        <f t="shared" si="27"/>
        <v>44</v>
      </c>
      <c r="S270" s="910"/>
      <c r="T270" s="49">
        <f t="shared" ref="T270:T334" si="30">Q270*O270</f>
        <v>0</v>
      </c>
      <c r="U270" s="913"/>
      <c r="V270" s="151">
        <f t="shared" si="28"/>
        <v>44</v>
      </c>
      <c r="W270" s="908"/>
    </row>
    <row r="271" spans="1:23" x14ac:dyDescent="0.25">
      <c r="A271" s="871"/>
      <c r="B271" s="872"/>
      <c r="C271" s="97" t="s">
        <v>45</v>
      </c>
      <c r="D271" s="270" t="s">
        <v>37</v>
      </c>
      <c r="E271" s="270"/>
      <c r="F271" s="270">
        <v>100</v>
      </c>
      <c r="G271" s="270"/>
      <c r="H271" s="270"/>
      <c r="I271" s="275">
        <f t="shared" si="29"/>
        <v>100</v>
      </c>
      <c r="J271" s="270"/>
      <c r="K271" s="270"/>
      <c r="L271" s="270"/>
      <c r="M271" s="286"/>
      <c r="N271" s="287"/>
      <c r="O271" s="153">
        <f t="shared" si="25"/>
        <v>0</v>
      </c>
      <c r="P271" s="154">
        <f t="shared" si="26"/>
        <v>100</v>
      </c>
      <c r="Q271" s="270">
        <v>0.27</v>
      </c>
      <c r="R271" s="45">
        <f t="shared" si="27"/>
        <v>27</v>
      </c>
      <c r="S271" s="910"/>
      <c r="T271" s="49">
        <f t="shared" si="30"/>
        <v>0</v>
      </c>
      <c r="U271" s="913"/>
      <c r="V271" s="151">
        <f t="shared" si="28"/>
        <v>27</v>
      </c>
      <c r="W271" s="908"/>
    </row>
    <row r="272" spans="1:23" x14ac:dyDescent="0.25">
      <c r="A272" s="871"/>
      <c r="B272" s="872"/>
      <c r="C272" s="97" t="s">
        <v>48</v>
      </c>
      <c r="D272" s="270" t="s">
        <v>37</v>
      </c>
      <c r="E272" s="270"/>
      <c r="F272" s="270">
        <v>90</v>
      </c>
      <c r="G272" s="270"/>
      <c r="H272" s="270"/>
      <c r="I272" s="275">
        <f t="shared" si="29"/>
        <v>90</v>
      </c>
      <c r="J272" s="270"/>
      <c r="K272" s="270"/>
      <c r="L272" s="270"/>
      <c r="M272" s="286"/>
      <c r="N272" s="287"/>
      <c r="O272" s="153">
        <f t="shared" si="25"/>
        <v>0</v>
      </c>
      <c r="P272" s="154">
        <f t="shared" si="26"/>
        <v>90</v>
      </c>
      <c r="Q272" s="270">
        <v>11.77</v>
      </c>
      <c r="R272" s="45">
        <f t="shared" si="27"/>
        <v>1059.3</v>
      </c>
      <c r="S272" s="910"/>
      <c r="T272" s="49">
        <f t="shared" si="30"/>
        <v>0</v>
      </c>
      <c r="U272" s="913"/>
      <c r="V272" s="151">
        <f t="shared" si="28"/>
        <v>1059.3</v>
      </c>
      <c r="W272" s="908"/>
    </row>
    <row r="273" spans="1:23" x14ac:dyDescent="0.25">
      <c r="A273" s="871"/>
      <c r="B273" s="872"/>
      <c r="C273" s="97" t="s">
        <v>49</v>
      </c>
      <c r="D273" s="270" t="s">
        <v>37</v>
      </c>
      <c r="E273" s="270"/>
      <c r="F273" s="270">
        <v>90</v>
      </c>
      <c r="G273" s="270"/>
      <c r="H273" s="270"/>
      <c r="I273" s="275">
        <f t="shared" si="29"/>
        <v>90</v>
      </c>
      <c r="J273" s="270"/>
      <c r="K273" s="270"/>
      <c r="L273" s="270"/>
      <c r="M273" s="286"/>
      <c r="N273" s="287"/>
      <c r="O273" s="153">
        <f t="shared" si="25"/>
        <v>0</v>
      </c>
      <c r="P273" s="154">
        <f t="shared" si="26"/>
        <v>90</v>
      </c>
      <c r="Q273" s="270">
        <v>0.36</v>
      </c>
      <c r="R273" s="45">
        <f t="shared" si="27"/>
        <v>32.4</v>
      </c>
      <c r="S273" s="910"/>
      <c r="T273" s="49">
        <f t="shared" si="30"/>
        <v>0</v>
      </c>
      <c r="U273" s="913"/>
      <c r="V273" s="151">
        <f t="shared" si="28"/>
        <v>32.4</v>
      </c>
      <c r="W273" s="908"/>
    </row>
    <row r="274" spans="1:23" x14ac:dyDescent="0.25">
      <c r="A274" s="871"/>
      <c r="B274" s="872"/>
      <c r="C274" s="97" t="s">
        <v>50</v>
      </c>
      <c r="D274" s="270" t="s">
        <v>37</v>
      </c>
      <c r="E274" s="270"/>
      <c r="F274" s="270">
        <v>90</v>
      </c>
      <c r="G274" s="270"/>
      <c r="H274" s="270"/>
      <c r="I274" s="275">
        <f t="shared" si="29"/>
        <v>90</v>
      </c>
      <c r="J274" s="270"/>
      <c r="K274" s="270"/>
      <c r="L274" s="270"/>
      <c r="M274" s="286"/>
      <c r="N274" s="287"/>
      <c r="O274" s="153">
        <f t="shared" si="25"/>
        <v>0</v>
      </c>
      <c r="P274" s="154">
        <f t="shared" si="26"/>
        <v>90</v>
      </c>
      <c r="Q274" s="270">
        <v>1.98</v>
      </c>
      <c r="R274" s="45">
        <f t="shared" si="27"/>
        <v>178.2</v>
      </c>
      <c r="S274" s="910"/>
      <c r="T274" s="49">
        <f t="shared" si="30"/>
        <v>0</v>
      </c>
      <c r="U274" s="913"/>
      <c r="V274" s="151">
        <f t="shared" si="28"/>
        <v>178.2</v>
      </c>
      <c r="W274" s="908"/>
    </row>
    <row r="275" spans="1:23" x14ac:dyDescent="0.25">
      <c r="A275" s="871"/>
      <c r="B275" s="872"/>
      <c r="C275" s="97" t="s">
        <v>51</v>
      </c>
      <c r="D275" s="270" t="s">
        <v>37</v>
      </c>
      <c r="E275" s="270"/>
      <c r="F275" s="270">
        <v>90</v>
      </c>
      <c r="G275" s="270"/>
      <c r="H275" s="270"/>
      <c r="I275" s="275">
        <f t="shared" si="29"/>
        <v>90</v>
      </c>
      <c r="J275" s="270"/>
      <c r="K275" s="270"/>
      <c r="L275" s="270"/>
      <c r="M275" s="286"/>
      <c r="N275" s="287"/>
      <c r="O275" s="153">
        <f t="shared" si="25"/>
        <v>0</v>
      </c>
      <c r="P275" s="154">
        <f t="shared" si="26"/>
        <v>90</v>
      </c>
      <c r="Q275" s="270">
        <v>1.74</v>
      </c>
      <c r="R275" s="45">
        <f t="shared" si="27"/>
        <v>156.6</v>
      </c>
      <c r="S275" s="910"/>
      <c r="T275" s="49">
        <f t="shared" si="30"/>
        <v>0</v>
      </c>
      <c r="U275" s="913"/>
      <c r="V275" s="151">
        <f t="shared" si="28"/>
        <v>156.6</v>
      </c>
      <c r="W275" s="908"/>
    </row>
    <row r="276" spans="1:23" x14ac:dyDescent="0.25">
      <c r="A276" s="871"/>
      <c r="B276" s="872"/>
      <c r="C276" s="97" t="s">
        <v>52</v>
      </c>
      <c r="D276" s="270" t="s">
        <v>37</v>
      </c>
      <c r="E276" s="270"/>
      <c r="F276" s="270">
        <v>20</v>
      </c>
      <c r="G276" s="270"/>
      <c r="H276" s="270"/>
      <c r="I276" s="275">
        <f t="shared" si="29"/>
        <v>20</v>
      </c>
      <c r="J276" s="270"/>
      <c r="K276" s="270"/>
      <c r="L276" s="270"/>
      <c r="M276" s="286"/>
      <c r="N276" s="287"/>
      <c r="O276" s="153">
        <f t="shared" si="25"/>
        <v>0</v>
      </c>
      <c r="P276" s="154">
        <f t="shared" si="26"/>
        <v>20</v>
      </c>
      <c r="Q276" s="270">
        <v>0.34</v>
      </c>
      <c r="R276" s="45">
        <f t="shared" si="27"/>
        <v>6.8000000000000007</v>
      </c>
      <c r="S276" s="910"/>
      <c r="T276" s="49">
        <f t="shared" si="30"/>
        <v>0</v>
      </c>
      <c r="U276" s="913"/>
      <c r="V276" s="151">
        <f t="shared" si="28"/>
        <v>6.8000000000000007</v>
      </c>
      <c r="W276" s="908"/>
    </row>
    <row r="277" spans="1:23" x14ac:dyDescent="0.25">
      <c r="A277" s="871"/>
      <c r="B277" s="872"/>
      <c r="C277" s="97" t="s">
        <v>53</v>
      </c>
      <c r="D277" s="270" t="s">
        <v>37</v>
      </c>
      <c r="E277" s="270"/>
      <c r="F277" s="270">
        <v>200</v>
      </c>
      <c r="G277" s="270"/>
      <c r="H277" s="270">
        <v>50</v>
      </c>
      <c r="I277" s="275">
        <f t="shared" si="29"/>
        <v>250</v>
      </c>
      <c r="J277" s="270"/>
      <c r="K277" s="270"/>
      <c r="L277" s="270"/>
      <c r="M277" s="286"/>
      <c r="N277" s="287"/>
      <c r="O277" s="153">
        <f t="shared" si="25"/>
        <v>0</v>
      </c>
      <c r="P277" s="154">
        <f t="shared" si="26"/>
        <v>250</v>
      </c>
      <c r="Q277" s="270">
        <v>2.2000000000000002</v>
      </c>
      <c r="R277" s="45">
        <f t="shared" si="27"/>
        <v>550</v>
      </c>
      <c r="S277" s="910"/>
      <c r="T277" s="49">
        <f t="shared" si="30"/>
        <v>0</v>
      </c>
      <c r="U277" s="913"/>
      <c r="V277" s="151">
        <f t="shared" si="28"/>
        <v>550</v>
      </c>
      <c r="W277" s="908"/>
    </row>
    <row r="278" spans="1:23" x14ac:dyDescent="0.25">
      <c r="A278" s="871"/>
      <c r="B278" s="872"/>
      <c r="C278" s="97" t="s">
        <v>54</v>
      </c>
      <c r="D278" s="270" t="s">
        <v>37</v>
      </c>
      <c r="E278" s="270"/>
      <c r="F278" s="270">
        <v>200</v>
      </c>
      <c r="G278" s="270"/>
      <c r="H278" s="270">
        <v>50</v>
      </c>
      <c r="I278" s="275">
        <f t="shared" si="29"/>
        <v>250</v>
      </c>
      <c r="J278" s="270"/>
      <c r="K278" s="270"/>
      <c r="L278" s="270"/>
      <c r="M278" s="286"/>
      <c r="N278" s="287"/>
      <c r="O278" s="153">
        <f t="shared" si="25"/>
        <v>0</v>
      </c>
      <c r="P278" s="154">
        <f t="shared" si="26"/>
        <v>250</v>
      </c>
      <c r="Q278" s="270">
        <v>2.09</v>
      </c>
      <c r="R278" s="45">
        <f t="shared" si="27"/>
        <v>522.5</v>
      </c>
      <c r="S278" s="910"/>
      <c r="T278" s="49">
        <f t="shared" si="30"/>
        <v>0</v>
      </c>
      <c r="U278" s="913"/>
      <c r="V278" s="151">
        <f t="shared" si="28"/>
        <v>522.5</v>
      </c>
      <c r="W278" s="908"/>
    </row>
    <row r="279" spans="1:23" x14ac:dyDescent="0.25">
      <c r="A279" s="871"/>
      <c r="B279" s="872"/>
      <c r="C279" s="97" t="s">
        <v>55</v>
      </c>
      <c r="D279" s="270" t="s">
        <v>37</v>
      </c>
      <c r="E279" s="270">
        <v>100</v>
      </c>
      <c r="F279" s="270">
        <v>120</v>
      </c>
      <c r="G279" s="270"/>
      <c r="H279" s="270"/>
      <c r="I279" s="275">
        <f t="shared" si="29"/>
        <v>220</v>
      </c>
      <c r="J279" s="270"/>
      <c r="K279" s="270"/>
      <c r="L279" s="270"/>
      <c r="M279" s="286"/>
      <c r="N279" s="287"/>
      <c r="O279" s="153">
        <f t="shared" si="25"/>
        <v>0</v>
      </c>
      <c r="P279" s="154">
        <f t="shared" si="26"/>
        <v>220</v>
      </c>
      <c r="Q279" s="270">
        <v>0.22</v>
      </c>
      <c r="R279" s="45">
        <f t="shared" si="27"/>
        <v>48.4</v>
      </c>
      <c r="S279" s="910"/>
      <c r="T279" s="49">
        <f t="shared" si="30"/>
        <v>0</v>
      </c>
      <c r="U279" s="913"/>
      <c r="V279" s="151">
        <f t="shared" si="28"/>
        <v>48.4</v>
      </c>
      <c r="W279" s="908"/>
    </row>
    <row r="280" spans="1:23" x14ac:dyDescent="0.25">
      <c r="A280" s="871"/>
      <c r="B280" s="872"/>
      <c r="C280" s="97" t="s">
        <v>89</v>
      </c>
      <c r="D280" s="270" t="s">
        <v>37</v>
      </c>
      <c r="E280" s="270">
        <v>50</v>
      </c>
      <c r="F280" s="270">
        <v>154</v>
      </c>
      <c r="G280" s="270"/>
      <c r="H280" s="270"/>
      <c r="I280" s="275">
        <f t="shared" si="29"/>
        <v>204</v>
      </c>
      <c r="J280" s="270"/>
      <c r="K280" s="270"/>
      <c r="L280" s="270"/>
      <c r="M280" s="286"/>
      <c r="N280" s="287"/>
      <c r="O280" s="153">
        <f t="shared" si="25"/>
        <v>0</v>
      </c>
      <c r="P280" s="154">
        <f t="shared" si="26"/>
        <v>204</v>
      </c>
      <c r="Q280" s="270">
        <v>0.26</v>
      </c>
      <c r="R280" s="45">
        <f t="shared" si="27"/>
        <v>53.04</v>
      </c>
      <c r="S280" s="910"/>
      <c r="T280" s="49">
        <f t="shared" si="30"/>
        <v>0</v>
      </c>
      <c r="U280" s="913"/>
      <c r="V280" s="151">
        <f t="shared" si="28"/>
        <v>53.04</v>
      </c>
      <c r="W280" s="908"/>
    </row>
    <row r="281" spans="1:23" x14ac:dyDescent="0.25">
      <c r="A281" s="871"/>
      <c r="B281" s="872"/>
      <c r="C281" s="97" t="s">
        <v>90</v>
      </c>
      <c r="D281" s="270" t="s">
        <v>37</v>
      </c>
      <c r="E281" s="270"/>
      <c r="F281" s="270">
        <v>104</v>
      </c>
      <c r="G281" s="270"/>
      <c r="H281" s="270"/>
      <c r="I281" s="275">
        <f t="shared" si="29"/>
        <v>104</v>
      </c>
      <c r="J281" s="270"/>
      <c r="K281" s="270"/>
      <c r="L281" s="270"/>
      <c r="M281" s="286"/>
      <c r="N281" s="287"/>
      <c r="O281" s="153">
        <f t="shared" si="25"/>
        <v>0</v>
      </c>
      <c r="P281" s="154">
        <f t="shared" si="26"/>
        <v>104</v>
      </c>
      <c r="Q281" s="270">
        <v>0.86</v>
      </c>
      <c r="R281" s="45">
        <f t="shared" si="27"/>
        <v>89.44</v>
      </c>
      <c r="S281" s="910"/>
      <c r="T281" s="49">
        <f t="shared" si="30"/>
        <v>0</v>
      </c>
      <c r="U281" s="913"/>
      <c r="V281" s="151">
        <f t="shared" si="28"/>
        <v>89.44</v>
      </c>
      <c r="W281" s="908"/>
    </row>
    <row r="282" spans="1:23" x14ac:dyDescent="0.25">
      <c r="A282" s="871"/>
      <c r="B282" s="872"/>
      <c r="C282" s="97" t="s">
        <v>56</v>
      </c>
      <c r="D282" s="270" t="s">
        <v>37</v>
      </c>
      <c r="E282" s="270"/>
      <c r="F282" s="270">
        <v>400</v>
      </c>
      <c r="G282" s="270"/>
      <c r="H282" s="270"/>
      <c r="I282" s="275">
        <f t="shared" si="29"/>
        <v>400</v>
      </c>
      <c r="J282" s="270"/>
      <c r="K282" s="270"/>
      <c r="L282" s="270"/>
      <c r="M282" s="286"/>
      <c r="N282" s="287"/>
      <c r="O282" s="153">
        <f t="shared" si="25"/>
        <v>0</v>
      </c>
      <c r="P282" s="154">
        <f t="shared" si="26"/>
        <v>400</v>
      </c>
      <c r="Q282" s="270">
        <v>0.54</v>
      </c>
      <c r="R282" s="45">
        <f t="shared" si="27"/>
        <v>216</v>
      </c>
      <c r="S282" s="910"/>
      <c r="T282" s="49">
        <f t="shared" si="30"/>
        <v>0</v>
      </c>
      <c r="U282" s="913"/>
      <c r="V282" s="151">
        <f t="shared" si="28"/>
        <v>216</v>
      </c>
      <c r="W282" s="908"/>
    </row>
    <row r="283" spans="1:23" x14ac:dyDescent="0.25">
      <c r="A283" s="871"/>
      <c r="B283" s="872"/>
      <c r="C283" s="97" t="s">
        <v>91</v>
      </c>
      <c r="D283" s="270" t="s">
        <v>37</v>
      </c>
      <c r="E283" s="270"/>
      <c r="F283" s="270">
        <v>60</v>
      </c>
      <c r="G283" s="270"/>
      <c r="H283" s="270"/>
      <c r="I283" s="275">
        <f t="shared" si="29"/>
        <v>60</v>
      </c>
      <c r="J283" s="270"/>
      <c r="K283" s="270"/>
      <c r="L283" s="270"/>
      <c r="M283" s="286"/>
      <c r="N283" s="287"/>
      <c r="O283" s="153">
        <f t="shared" si="25"/>
        <v>0</v>
      </c>
      <c r="P283" s="154">
        <f t="shared" si="26"/>
        <v>60</v>
      </c>
      <c r="Q283" s="270">
        <v>0.34</v>
      </c>
      <c r="R283" s="45">
        <f t="shared" si="27"/>
        <v>20.400000000000002</v>
      </c>
      <c r="S283" s="910"/>
      <c r="T283" s="49">
        <f t="shared" si="30"/>
        <v>0</v>
      </c>
      <c r="U283" s="913"/>
      <c r="V283" s="151">
        <f t="shared" si="28"/>
        <v>20.400000000000002</v>
      </c>
      <c r="W283" s="908"/>
    </row>
    <row r="284" spans="1:23" x14ac:dyDescent="0.25">
      <c r="A284" s="871"/>
      <c r="B284" s="872"/>
      <c r="C284" s="92" t="s">
        <v>636</v>
      </c>
      <c r="D284" s="270" t="s">
        <v>37</v>
      </c>
      <c r="E284" s="270">
        <v>50</v>
      </c>
      <c r="F284" s="270">
        <v>80</v>
      </c>
      <c r="G284" s="270"/>
      <c r="H284" s="270"/>
      <c r="I284" s="275">
        <f t="shared" si="29"/>
        <v>130</v>
      </c>
      <c r="J284" s="270"/>
      <c r="K284" s="270"/>
      <c r="L284" s="270"/>
      <c r="M284" s="286"/>
      <c r="N284" s="287"/>
      <c r="O284" s="153">
        <f t="shared" si="25"/>
        <v>0</v>
      </c>
      <c r="P284" s="154">
        <f t="shared" si="26"/>
        <v>130</v>
      </c>
      <c r="Q284" s="270">
        <v>1.89</v>
      </c>
      <c r="R284" s="45">
        <f t="shared" si="27"/>
        <v>245.7</v>
      </c>
      <c r="S284" s="910"/>
      <c r="T284" s="49">
        <f t="shared" si="30"/>
        <v>0</v>
      </c>
      <c r="U284" s="913"/>
      <c r="V284" s="151">
        <f t="shared" si="28"/>
        <v>245.7</v>
      </c>
      <c r="W284" s="908"/>
    </row>
    <row r="285" spans="1:23" x14ac:dyDescent="0.25">
      <c r="A285" s="871"/>
      <c r="B285" s="872"/>
      <c r="C285" s="92" t="s">
        <v>637</v>
      </c>
      <c r="D285" s="270" t="s">
        <v>37</v>
      </c>
      <c r="E285" s="270"/>
      <c r="F285" s="270">
        <v>40</v>
      </c>
      <c r="G285" s="270">
        <v>80</v>
      </c>
      <c r="H285" s="270">
        <v>100</v>
      </c>
      <c r="I285" s="275">
        <f t="shared" si="29"/>
        <v>220</v>
      </c>
      <c r="J285" s="270"/>
      <c r="K285" s="270"/>
      <c r="L285" s="270"/>
      <c r="M285" s="286"/>
      <c r="N285" s="287"/>
      <c r="O285" s="153">
        <f t="shared" si="25"/>
        <v>0</v>
      </c>
      <c r="P285" s="154">
        <f t="shared" si="26"/>
        <v>220</v>
      </c>
      <c r="Q285" s="270">
        <v>0.28999999999999998</v>
      </c>
      <c r="R285" s="45">
        <f t="shared" si="27"/>
        <v>63.8</v>
      </c>
      <c r="S285" s="910"/>
      <c r="T285" s="49">
        <f t="shared" si="30"/>
        <v>0</v>
      </c>
      <c r="U285" s="913"/>
      <c r="V285" s="151">
        <f t="shared" si="28"/>
        <v>63.8</v>
      </c>
      <c r="W285" s="908"/>
    </row>
    <row r="286" spans="1:23" x14ac:dyDescent="0.25">
      <c r="A286" s="871"/>
      <c r="B286" s="872"/>
      <c r="C286" s="92" t="s">
        <v>638</v>
      </c>
      <c r="D286" s="270" t="s">
        <v>37</v>
      </c>
      <c r="E286" s="270"/>
      <c r="F286" s="270"/>
      <c r="G286" s="270">
        <v>80</v>
      </c>
      <c r="H286" s="270">
        <v>100</v>
      </c>
      <c r="I286" s="275">
        <f t="shared" si="29"/>
        <v>180</v>
      </c>
      <c r="J286" s="270"/>
      <c r="K286" s="270"/>
      <c r="L286" s="270"/>
      <c r="M286" s="286"/>
      <c r="N286" s="287"/>
      <c r="O286" s="153">
        <f t="shared" si="25"/>
        <v>0</v>
      </c>
      <c r="P286" s="154">
        <f t="shared" si="26"/>
        <v>180</v>
      </c>
      <c r="Q286" s="270">
        <v>0.24</v>
      </c>
      <c r="R286" s="45">
        <f t="shared" si="27"/>
        <v>43.199999999999996</v>
      </c>
      <c r="S286" s="910"/>
      <c r="T286" s="49">
        <f t="shared" si="30"/>
        <v>0</v>
      </c>
      <c r="U286" s="913"/>
      <c r="V286" s="151">
        <f t="shared" si="28"/>
        <v>43.199999999999996</v>
      </c>
      <c r="W286" s="908"/>
    </row>
    <row r="287" spans="1:23" x14ac:dyDescent="0.25">
      <c r="A287" s="871"/>
      <c r="B287" s="872"/>
      <c r="C287" s="97" t="s">
        <v>92</v>
      </c>
      <c r="D287" s="270" t="s">
        <v>37</v>
      </c>
      <c r="E287" s="270"/>
      <c r="F287" s="270"/>
      <c r="G287" s="270"/>
      <c r="H287" s="270"/>
      <c r="I287" s="275">
        <f t="shared" si="29"/>
        <v>0</v>
      </c>
      <c r="J287" s="270"/>
      <c r="K287" s="270"/>
      <c r="L287" s="270"/>
      <c r="M287" s="286"/>
      <c r="N287" s="287"/>
      <c r="O287" s="153">
        <f t="shared" si="25"/>
        <v>0</v>
      </c>
      <c r="P287" s="154">
        <f t="shared" si="26"/>
        <v>0</v>
      </c>
      <c r="Q287" s="270">
        <v>0.27</v>
      </c>
      <c r="R287" s="45">
        <f t="shared" si="27"/>
        <v>0</v>
      </c>
      <c r="S287" s="910"/>
      <c r="T287" s="49">
        <f t="shared" si="30"/>
        <v>0</v>
      </c>
      <c r="U287" s="913"/>
      <c r="V287" s="151">
        <f t="shared" si="28"/>
        <v>0</v>
      </c>
      <c r="W287" s="908"/>
    </row>
    <row r="288" spans="1:23" x14ac:dyDescent="0.25">
      <c r="A288" s="871"/>
      <c r="B288" s="872"/>
      <c r="C288" s="92" t="s">
        <v>639</v>
      </c>
      <c r="D288" s="270" t="s">
        <v>37</v>
      </c>
      <c r="E288" s="270">
        <v>50</v>
      </c>
      <c r="F288" s="270"/>
      <c r="G288" s="270"/>
      <c r="H288" s="270"/>
      <c r="I288" s="275">
        <f t="shared" si="29"/>
        <v>50</v>
      </c>
      <c r="J288" s="270"/>
      <c r="K288" s="270"/>
      <c r="L288" s="270"/>
      <c r="M288" s="286"/>
      <c r="N288" s="287"/>
      <c r="O288" s="153">
        <f t="shared" si="25"/>
        <v>0</v>
      </c>
      <c r="P288" s="154">
        <f t="shared" si="26"/>
        <v>50</v>
      </c>
      <c r="Q288" s="270">
        <v>1.84</v>
      </c>
      <c r="R288" s="45">
        <f t="shared" si="27"/>
        <v>92</v>
      </c>
      <c r="S288" s="910"/>
      <c r="T288" s="49">
        <f t="shared" si="30"/>
        <v>0</v>
      </c>
      <c r="U288" s="913"/>
      <c r="V288" s="151">
        <f t="shared" si="28"/>
        <v>92</v>
      </c>
      <c r="W288" s="908"/>
    </row>
    <row r="289" spans="1:23" x14ac:dyDescent="0.25">
      <c r="A289" s="871"/>
      <c r="B289" s="872"/>
      <c r="C289" s="97" t="s">
        <v>149</v>
      </c>
      <c r="D289" s="270" t="s">
        <v>37</v>
      </c>
      <c r="E289" s="270"/>
      <c r="F289" s="270"/>
      <c r="G289" s="270"/>
      <c r="H289" s="270"/>
      <c r="I289" s="275">
        <f t="shared" si="29"/>
        <v>0</v>
      </c>
      <c r="J289" s="270"/>
      <c r="K289" s="270"/>
      <c r="L289" s="270"/>
      <c r="M289" s="286"/>
      <c r="N289" s="287"/>
      <c r="O289" s="153">
        <f t="shared" si="25"/>
        <v>0</v>
      </c>
      <c r="P289" s="154">
        <f t="shared" si="26"/>
        <v>0</v>
      </c>
      <c r="Q289" s="270">
        <v>1.05</v>
      </c>
      <c r="R289" s="45">
        <f t="shared" si="27"/>
        <v>0</v>
      </c>
      <c r="S289" s="910"/>
      <c r="T289" s="49">
        <f t="shared" si="30"/>
        <v>0</v>
      </c>
      <c r="U289" s="913"/>
      <c r="V289" s="151">
        <f t="shared" si="28"/>
        <v>0</v>
      </c>
      <c r="W289" s="908"/>
    </row>
    <row r="290" spans="1:23" x14ac:dyDescent="0.25">
      <c r="A290" s="871"/>
      <c r="B290" s="872"/>
      <c r="C290" s="93" t="s">
        <v>520</v>
      </c>
      <c r="D290" s="270" t="s">
        <v>37</v>
      </c>
      <c r="E290" s="270"/>
      <c r="F290" s="270"/>
      <c r="G290" s="270"/>
      <c r="H290" s="270"/>
      <c r="I290" s="275">
        <f t="shared" si="29"/>
        <v>0</v>
      </c>
      <c r="J290" s="270"/>
      <c r="K290" s="270"/>
      <c r="L290" s="270"/>
      <c r="M290" s="286"/>
      <c r="N290" s="287"/>
      <c r="O290" s="153">
        <f t="shared" si="25"/>
        <v>0</v>
      </c>
      <c r="P290" s="154">
        <f t="shared" si="26"/>
        <v>0</v>
      </c>
      <c r="Q290" s="270">
        <v>9.15</v>
      </c>
      <c r="R290" s="45">
        <f t="shared" si="27"/>
        <v>0</v>
      </c>
      <c r="S290" s="910"/>
      <c r="T290" s="49">
        <f t="shared" si="30"/>
        <v>0</v>
      </c>
      <c r="U290" s="913"/>
      <c r="V290" s="151">
        <f t="shared" si="28"/>
        <v>0</v>
      </c>
      <c r="W290" s="908"/>
    </row>
    <row r="291" spans="1:23" x14ac:dyDescent="0.25">
      <c r="A291" s="871"/>
      <c r="B291" s="872"/>
      <c r="C291" s="111" t="s">
        <v>1786</v>
      </c>
      <c r="D291" s="270" t="s">
        <v>37</v>
      </c>
      <c r="E291" s="270"/>
      <c r="F291" s="270"/>
      <c r="G291" s="270"/>
      <c r="H291" s="270"/>
      <c r="I291" s="275">
        <f t="shared" si="29"/>
        <v>0</v>
      </c>
      <c r="J291" s="270"/>
      <c r="K291" s="270"/>
      <c r="L291" s="270"/>
      <c r="M291" s="292"/>
      <c r="N291" s="293"/>
      <c r="O291" s="153">
        <f t="shared" si="25"/>
        <v>0</v>
      </c>
      <c r="P291" s="154">
        <f t="shared" si="26"/>
        <v>0</v>
      </c>
      <c r="Q291" s="152">
        <v>6.5</v>
      </c>
      <c r="R291" s="45">
        <f t="shared" si="27"/>
        <v>0</v>
      </c>
      <c r="S291" s="910"/>
      <c r="T291" s="49">
        <f t="shared" si="30"/>
        <v>0</v>
      </c>
      <c r="U291" s="913"/>
      <c r="V291" s="151">
        <f t="shared" si="28"/>
        <v>0</v>
      </c>
      <c r="W291" s="908"/>
    </row>
    <row r="292" spans="1:23" x14ac:dyDescent="0.25">
      <c r="A292" s="871"/>
      <c r="B292" s="872"/>
      <c r="C292" s="111" t="s">
        <v>1787</v>
      </c>
      <c r="D292" s="270" t="s">
        <v>37</v>
      </c>
      <c r="E292" s="270"/>
      <c r="F292" s="270"/>
      <c r="G292" s="270"/>
      <c r="H292" s="270"/>
      <c r="I292" s="275">
        <f t="shared" si="29"/>
        <v>0</v>
      </c>
      <c r="J292" s="270"/>
      <c r="K292" s="270"/>
      <c r="L292" s="270"/>
      <c r="M292" s="292">
        <v>40</v>
      </c>
      <c r="N292" s="293"/>
      <c r="O292" s="153">
        <f t="shared" si="25"/>
        <v>40</v>
      </c>
      <c r="P292" s="154">
        <f t="shared" si="26"/>
        <v>40</v>
      </c>
      <c r="Q292" s="152">
        <v>6.5</v>
      </c>
      <c r="R292" s="45">
        <f t="shared" si="27"/>
        <v>0</v>
      </c>
      <c r="S292" s="910"/>
      <c r="T292" s="49">
        <f t="shared" si="30"/>
        <v>260</v>
      </c>
      <c r="U292" s="913"/>
      <c r="V292" s="151">
        <f t="shared" si="28"/>
        <v>260</v>
      </c>
      <c r="W292" s="908"/>
    </row>
    <row r="293" spans="1:23" x14ac:dyDescent="0.25">
      <c r="A293" s="871"/>
      <c r="B293" s="872"/>
      <c r="C293" s="111" t="s">
        <v>1788</v>
      </c>
      <c r="D293" s="270" t="s">
        <v>37</v>
      </c>
      <c r="E293" s="270"/>
      <c r="F293" s="270"/>
      <c r="G293" s="270"/>
      <c r="H293" s="270"/>
      <c r="I293" s="275">
        <f t="shared" si="29"/>
        <v>0</v>
      </c>
      <c r="J293" s="270"/>
      <c r="K293" s="270"/>
      <c r="L293" s="270"/>
      <c r="M293" s="292">
        <v>20</v>
      </c>
      <c r="N293" s="293"/>
      <c r="O293" s="153">
        <f t="shared" si="25"/>
        <v>20</v>
      </c>
      <c r="P293" s="154">
        <f t="shared" si="26"/>
        <v>20</v>
      </c>
      <c r="Q293" s="152">
        <v>6.5</v>
      </c>
      <c r="R293" s="45">
        <f t="shared" si="27"/>
        <v>0</v>
      </c>
      <c r="S293" s="910"/>
      <c r="T293" s="49">
        <f t="shared" si="30"/>
        <v>130</v>
      </c>
      <c r="U293" s="913"/>
      <c r="V293" s="151">
        <f t="shared" si="28"/>
        <v>130</v>
      </c>
      <c r="W293" s="908"/>
    </row>
    <row r="294" spans="1:23" x14ac:dyDescent="0.25">
      <c r="A294" s="871"/>
      <c r="B294" s="872"/>
      <c r="C294" s="111" t="s">
        <v>1789</v>
      </c>
      <c r="D294" s="270" t="s">
        <v>37</v>
      </c>
      <c r="E294" s="270"/>
      <c r="F294" s="270"/>
      <c r="G294" s="270"/>
      <c r="H294" s="270">
        <v>50</v>
      </c>
      <c r="I294" s="275">
        <f t="shared" si="29"/>
        <v>50</v>
      </c>
      <c r="J294" s="270"/>
      <c r="K294" s="270"/>
      <c r="L294" s="270"/>
      <c r="M294" s="292">
        <v>50</v>
      </c>
      <c r="N294" s="293"/>
      <c r="O294" s="153">
        <f t="shared" si="25"/>
        <v>50</v>
      </c>
      <c r="P294" s="154">
        <f t="shared" si="26"/>
        <v>100</v>
      </c>
      <c r="Q294" s="152">
        <v>6.5</v>
      </c>
      <c r="R294" s="45">
        <f t="shared" si="27"/>
        <v>325</v>
      </c>
      <c r="S294" s="910"/>
      <c r="T294" s="49">
        <f t="shared" si="30"/>
        <v>325</v>
      </c>
      <c r="U294" s="913"/>
      <c r="V294" s="151">
        <f t="shared" si="28"/>
        <v>650</v>
      </c>
      <c r="W294" s="908"/>
    </row>
    <row r="295" spans="1:23" x14ac:dyDescent="0.25">
      <c r="A295" s="871"/>
      <c r="B295" s="872"/>
      <c r="C295" s="111" t="s">
        <v>638</v>
      </c>
      <c r="D295" s="270" t="s">
        <v>37</v>
      </c>
      <c r="E295" s="270"/>
      <c r="F295" s="270"/>
      <c r="G295" s="270"/>
      <c r="H295" s="270"/>
      <c r="I295" s="275">
        <f t="shared" si="29"/>
        <v>0</v>
      </c>
      <c r="J295" s="270"/>
      <c r="K295" s="270"/>
      <c r="L295" s="270"/>
      <c r="M295" s="292">
        <v>100</v>
      </c>
      <c r="N295" s="293"/>
      <c r="O295" s="153">
        <f t="shared" si="25"/>
        <v>100</v>
      </c>
      <c r="P295" s="154">
        <f t="shared" si="26"/>
        <v>100</v>
      </c>
      <c r="Q295" s="152">
        <v>6.5</v>
      </c>
      <c r="R295" s="45">
        <f t="shared" si="27"/>
        <v>0</v>
      </c>
      <c r="S295" s="910"/>
      <c r="T295" s="49">
        <f t="shared" si="30"/>
        <v>650</v>
      </c>
      <c r="U295" s="913"/>
      <c r="V295" s="151">
        <f t="shared" si="28"/>
        <v>650</v>
      </c>
      <c r="W295" s="908"/>
    </row>
    <row r="296" spans="1:23" x14ac:dyDescent="0.25">
      <c r="A296" s="871"/>
      <c r="B296" s="872"/>
      <c r="C296" s="111" t="s">
        <v>637</v>
      </c>
      <c r="D296" s="270" t="s">
        <v>37</v>
      </c>
      <c r="E296" s="270"/>
      <c r="F296" s="270"/>
      <c r="G296" s="270"/>
      <c r="H296" s="270"/>
      <c r="I296" s="275">
        <f t="shared" si="29"/>
        <v>0</v>
      </c>
      <c r="J296" s="270"/>
      <c r="K296" s="270"/>
      <c r="L296" s="270"/>
      <c r="M296" s="292">
        <v>100</v>
      </c>
      <c r="N296" s="293"/>
      <c r="O296" s="153">
        <f t="shared" ref="O296:O311" si="31">J296+K296+L296+M296</f>
        <v>100</v>
      </c>
      <c r="P296" s="154">
        <f t="shared" ref="P296:P309" si="32">I296+O296</f>
        <v>100</v>
      </c>
      <c r="Q296" s="152">
        <v>6.5</v>
      </c>
      <c r="R296" s="45">
        <f t="shared" ref="R296:R309" si="33">Q296*I296</f>
        <v>0</v>
      </c>
      <c r="S296" s="910"/>
      <c r="T296" s="49">
        <f t="shared" si="30"/>
        <v>650</v>
      </c>
      <c r="U296" s="913"/>
      <c r="V296" s="151">
        <f t="shared" si="28"/>
        <v>650</v>
      </c>
      <c r="W296" s="908"/>
    </row>
    <row r="297" spans="1:23" x14ac:dyDescent="0.25">
      <c r="A297" s="871"/>
      <c r="B297" s="872"/>
      <c r="C297" s="111" t="s">
        <v>1790</v>
      </c>
      <c r="D297" s="270" t="s">
        <v>37</v>
      </c>
      <c r="E297" s="270"/>
      <c r="F297" s="270"/>
      <c r="G297" s="270"/>
      <c r="H297" s="270">
        <v>50</v>
      </c>
      <c r="I297" s="275">
        <f t="shared" si="29"/>
        <v>50</v>
      </c>
      <c r="J297" s="270"/>
      <c r="K297" s="270"/>
      <c r="L297" s="270"/>
      <c r="M297" s="292">
        <v>70</v>
      </c>
      <c r="N297" s="293"/>
      <c r="O297" s="153">
        <f t="shared" si="31"/>
        <v>70</v>
      </c>
      <c r="P297" s="154">
        <f t="shared" si="32"/>
        <v>120</v>
      </c>
      <c r="Q297" s="152">
        <v>6.5</v>
      </c>
      <c r="R297" s="45">
        <f t="shared" si="33"/>
        <v>325</v>
      </c>
      <c r="S297" s="910"/>
      <c r="T297" s="49">
        <f t="shared" si="30"/>
        <v>455</v>
      </c>
      <c r="U297" s="913"/>
      <c r="V297" s="151">
        <f t="shared" si="28"/>
        <v>780</v>
      </c>
      <c r="W297" s="908"/>
    </row>
    <row r="298" spans="1:23" x14ac:dyDescent="0.25">
      <c r="A298" s="871"/>
      <c r="B298" s="872"/>
      <c r="C298" s="111" t="s">
        <v>1791</v>
      </c>
      <c r="D298" s="270" t="s">
        <v>37</v>
      </c>
      <c r="E298" s="270"/>
      <c r="F298" s="270"/>
      <c r="G298" s="270"/>
      <c r="H298" s="270">
        <v>25</v>
      </c>
      <c r="I298" s="275">
        <f t="shared" si="29"/>
        <v>25</v>
      </c>
      <c r="J298" s="270"/>
      <c r="K298" s="270"/>
      <c r="L298" s="270"/>
      <c r="M298" s="292">
        <v>25</v>
      </c>
      <c r="N298" s="293"/>
      <c r="O298" s="153">
        <f t="shared" si="31"/>
        <v>25</v>
      </c>
      <c r="P298" s="154">
        <f t="shared" si="32"/>
        <v>50</v>
      </c>
      <c r="Q298" s="152">
        <v>6.5</v>
      </c>
      <c r="R298" s="45">
        <f t="shared" si="33"/>
        <v>162.5</v>
      </c>
      <c r="S298" s="910"/>
      <c r="T298" s="49">
        <f t="shared" si="30"/>
        <v>162.5</v>
      </c>
      <c r="U298" s="913"/>
      <c r="V298" s="151">
        <f t="shared" si="28"/>
        <v>325</v>
      </c>
      <c r="W298" s="908"/>
    </row>
    <row r="299" spans="1:23" x14ac:dyDescent="0.25">
      <c r="A299" s="871"/>
      <c r="B299" s="872"/>
      <c r="C299" s="111" t="s">
        <v>1792</v>
      </c>
      <c r="D299" s="270" t="s">
        <v>37</v>
      </c>
      <c r="E299" s="270"/>
      <c r="F299" s="270"/>
      <c r="G299" s="270"/>
      <c r="H299" s="270">
        <v>10</v>
      </c>
      <c r="I299" s="275">
        <f t="shared" si="29"/>
        <v>10</v>
      </c>
      <c r="J299" s="270"/>
      <c r="K299" s="270"/>
      <c r="L299" s="270"/>
      <c r="M299" s="292">
        <v>15</v>
      </c>
      <c r="N299" s="293"/>
      <c r="O299" s="153">
        <f t="shared" si="31"/>
        <v>15</v>
      </c>
      <c r="P299" s="154">
        <f t="shared" si="32"/>
        <v>25</v>
      </c>
      <c r="Q299" s="152">
        <v>6.5</v>
      </c>
      <c r="R299" s="45">
        <f t="shared" si="33"/>
        <v>65</v>
      </c>
      <c r="S299" s="910"/>
      <c r="T299" s="49">
        <f t="shared" si="30"/>
        <v>97.5</v>
      </c>
      <c r="U299" s="913"/>
      <c r="V299" s="151">
        <f t="shared" si="28"/>
        <v>162.5</v>
      </c>
      <c r="W299" s="908"/>
    </row>
    <row r="300" spans="1:23" x14ac:dyDescent="0.25">
      <c r="A300" s="871"/>
      <c r="B300" s="872"/>
      <c r="C300" s="111" t="s">
        <v>1793</v>
      </c>
      <c r="D300" s="270" t="s">
        <v>37</v>
      </c>
      <c r="E300" s="270"/>
      <c r="F300" s="270"/>
      <c r="G300" s="270"/>
      <c r="H300" s="270">
        <v>100</v>
      </c>
      <c r="I300" s="275">
        <f t="shared" si="29"/>
        <v>100</v>
      </c>
      <c r="J300" s="270"/>
      <c r="K300" s="270"/>
      <c r="L300" s="270"/>
      <c r="M300" s="292">
        <v>250</v>
      </c>
      <c r="N300" s="293"/>
      <c r="O300" s="153">
        <f t="shared" si="31"/>
        <v>250</v>
      </c>
      <c r="P300" s="154">
        <f t="shared" si="32"/>
        <v>350</v>
      </c>
      <c r="Q300" s="152">
        <v>6.5</v>
      </c>
      <c r="R300" s="45">
        <f t="shared" si="33"/>
        <v>650</v>
      </c>
      <c r="S300" s="910"/>
      <c r="T300" s="49">
        <f t="shared" si="30"/>
        <v>1625</v>
      </c>
      <c r="U300" s="913"/>
      <c r="V300" s="151">
        <f t="shared" si="28"/>
        <v>2275</v>
      </c>
      <c r="W300" s="908"/>
    </row>
    <row r="301" spans="1:23" x14ac:dyDescent="0.25">
      <c r="A301" s="871"/>
      <c r="B301" s="872"/>
      <c r="C301" s="111" t="s">
        <v>1794</v>
      </c>
      <c r="D301" s="270" t="s">
        <v>37</v>
      </c>
      <c r="E301" s="270"/>
      <c r="F301" s="270"/>
      <c r="G301" s="270"/>
      <c r="H301" s="270">
        <v>100</v>
      </c>
      <c r="I301" s="275">
        <f t="shared" si="29"/>
        <v>100</v>
      </c>
      <c r="J301" s="270"/>
      <c r="K301" s="270"/>
      <c r="L301" s="270"/>
      <c r="M301" s="292">
        <v>100</v>
      </c>
      <c r="N301" s="293"/>
      <c r="O301" s="153">
        <f t="shared" si="31"/>
        <v>100</v>
      </c>
      <c r="P301" s="154">
        <f t="shared" si="32"/>
        <v>200</v>
      </c>
      <c r="Q301" s="152">
        <v>6.5</v>
      </c>
      <c r="R301" s="45">
        <f t="shared" si="33"/>
        <v>650</v>
      </c>
      <c r="S301" s="910"/>
      <c r="T301" s="49">
        <f t="shared" si="30"/>
        <v>650</v>
      </c>
      <c r="U301" s="913"/>
      <c r="V301" s="151">
        <f t="shared" si="28"/>
        <v>1300</v>
      </c>
      <c r="W301" s="908"/>
    </row>
    <row r="302" spans="1:23" x14ac:dyDescent="0.25">
      <c r="A302" s="871"/>
      <c r="B302" s="872"/>
      <c r="C302" s="111" t="s">
        <v>1795</v>
      </c>
      <c r="D302" s="270" t="s">
        <v>37</v>
      </c>
      <c r="E302" s="270"/>
      <c r="F302" s="270"/>
      <c r="G302" s="270"/>
      <c r="H302" s="270"/>
      <c r="I302" s="275">
        <f t="shared" si="29"/>
        <v>0</v>
      </c>
      <c r="J302" s="270"/>
      <c r="K302" s="270"/>
      <c r="L302" s="270"/>
      <c r="M302" s="292">
        <v>30</v>
      </c>
      <c r="N302" s="293"/>
      <c r="O302" s="153">
        <f t="shared" si="31"/>
        <v>30</v>
      </c>
      <c r="P302" s="154">
        <f t="shared" si="32"/>
        <v>30</v>
      </c>
      <c r="Q302" s="152">
        <v>6.5</v>
      </c>
      <c r="R302" s="45">
        <f t="shared" si="33"/>
        <v>0</v>
      </c>
      <c r="S302" s="910"/>
      <c r="T302" s="49">
        <f t="shared" si="30"/>
        <v>195</v>
      </c>
      <c r="U302" s="913"/>
      <c r="V302" s="151">
        <f t="shared" si="28"/>
        <v>195</v>
      </c>
      <c r="W302" s="908"/>
    </row>
    <row r="303" spans="1:23" x14ac:dyDescent="0.25">
      <c r="A303" s="871"/>
      <c r="B303" s="872"/>
      <c r="C303" s="111" t="s">
        <v>1796</v>
      </c>
      <c r="D303" s="270" t="s">
        <v>37</v>
      </c>
      <c r="E303" s="270"/>
      <c r="F303" s="270"/>
      <c r="G303" s="270"/>
      <c r="H303" s="270"/>
      <c r="I303" s="275">
        <f t="shared" si="29"/>
        <v>0</v>
      </c>
      <c r="J303" s="270"/>
      <c r="K303" s="270"/>
      <c r="L303" s="270"/>
      <c r="M303" s="292">
        <v>30</v>
      </c>
      <c r="N303" s="293"/>
      <c r="O303" s="153">
        <f t="shared" si="31"/>
        <v>30</v>
      </c>
      <c r="P303" s="154">
        <f t="shared" si="32"/>
        <v>30</v>
      </c>
      <c r="Q303" s="152">
        <v>6.5</v>
      </c>
      <c r="R303" s="45">
        <f t="shared" si="33"/>
        <v>0</v>
      </c>
      <c r="S303" s="910"/>
      <c r="T303" s="49">
        <f t="shared" si="30"/>
        <v>195</v>
      </c>
      <c r="U303" s="913"/>
      <c r="V303" s="151">
        <f t="shared" si="28"/>
        <v>195</v>
      </c>
      <c r="W303" s="908"/>
    </row>
    <row r="304" spans="1:23" x14ac:dyDescent="0.25">
      <c r="A304" s="871"/>
      <c r="B304" s="872"/>
      <c r="C304" s="111" t="s">
        <v>1797</v>
      </c>
      <c r="D304" s="270" t="s">
        <v>37</v>
      </c>
      <c r="E304" s="270"/>
      <c r="F304" s="270"/>
      <c r="G304" s="270"/>
      <c r="H304" s="270"/>
      <c r="I304" s="275">
        <f t="shared" si="29"/>
        <v>0</v>
      </c>
      <c r="J304" s="270"/>
      <c r="K304" s="270"/>
      <c r="L304" s="270"/>
      <c r="M304" s="292">
        <v>30</v>
      </c>
      <c r="N304" s="293"/>
      <c r="O304" s="153">
        <f t="shared" si="31"/>
        <v>30</v>
      </c>
      <c r="P304" s="154">
        <f t="shared" si="32"/>
        <v>30</v>
      </c>
      <c r="Q304" s="152">
        <v>6.5</v>
      </c>
      <c r="R304" s="45">
        <f t="shared" si="33"/>
        <v>0</v>
      </c>
      <c r="S304" s="910"/>
      <c r="T304" s="49">
        <f t="shared" si="30"/>
        <v>195</v>
      </c>
      <c r="U304" s="913"/>
      <c r="V304" s="151">
        <f t="shared" si="28"/>
        <v>195</v>
      </c>
      <c r="W304" s="908"/>
    </row>
    <row r="305" spans="1:23" x14ac:dyDescent="0.25">
      <c r="A305" s="871"/>
      <c r="B305" s="872"/>
      <c r="C305" s="111" t="s">
        <v>1798</v>
      </c>
      <c r="D305" s="270" t="s">
        <v>37</v>
      </c>
      <c r="E305" s="270"/>
      <c r="F305" s="270"/>
      <c r="G305" s="270"/>
      <c r="H305" s="285">
        <v>10</v>
      </c>
      <c r="I305" s="275">
        <f t="shared" si="29"/>
        <v>10</v>
      </c>
      <c r="J305" s="270"/>
      <c r="K305" s="270"/>
      <c r="L305" s="270"/>
      <c r="M305" s="292">
        <v>30</v>
      </c>
      <c r="N305" s="293"/>
      <c r="O305" s="153">
        <f t="shared" si="31"/>
        <v>30</v>
      </c>
      <c r="P305" s="154">
        <f t="shared" si="32"/>
        <v>40</v>
      </c>
      <c r="Q305" s="152">
        <v>6.5</v>
      </c>
      <c r="R305" s="45">
        <f t="shared" si="33"/>
        <v>65</v>
      </c>
      <c r="S305" s="910"/>
      <c r="T305" s="49">
        <f t="shared" si="30"/>
        <v>195</v>
      </c>
      <c r="U305" s="913"/>
      <c r="V305" s="151">
        <f t="shared" si="28"/>
        <v>260</v>
      </c>
      <c r="W305" s="908"/>
    </row>
    <row r="306" spans="1:23" x14ac:dyDescent="0.25">
      <c r="A306" s="871"/>
      <c r="B306" s="872"/>
      <c r="C306" s="111" t="s">
        <v>1799</v>
      </c>
      <c r="D306" s="270" t="s">
        <v>37</v>
      </c>
      <c r="E306" s="270"/>
      <c r="F306" s="270"/>
      <c r="G306" s="270"/>
      <c r="H306" s="285">
        <v>10</v>
      </c>
      <c r="I306" s="275">
        <f t="shared" si="29"/>
        <v>10</v>
      </c>
      <c r="J306" s="270"/>
      <c r="K306" s="270"/>
      <c r="L306" s="270"/>
      <c r="M306" s="292">
        <v>30</v>
      </c>
      <c r="N306" s="293"/>
      <c r="O306" s="153">
        <f t="shared" si="31"/>
        <v>30</v>
      </c>
      <c r="P306" s="154">
        <f t="shared" si="32"/>
        <v>40</v>
      </c>
      <c r="Q306" s="152">
        <v>6.5</v>
      </c>
      <c r="R306" s="45">
        <f t="shared" si="33"/>
        <v>65</v>
      </c>
      <c r="S306" s="910"/>
      <c r="T306" s="49">
        <f t="shared" si="30"/>
        <v>195</v>
      </c>
      <c r="U306" s="913"/>
      <c r="V306" s="151">
        <f t="shared" si="28"/>
        <v>260</v>
      </c>
      <c r="W306" s="908"/>
    </row>
    <row r="307" spans="1:23" x14ac:dyDescent="0.25">
      <c r="A307" s="871"/>
      <c r="B307" s="872"/>
      <c r="C307" s="111" t="s">
        <v>1800</v>
      </c>
      <c r="D307" s="270" t="s">
        <v>37</v>
      </c>
      <c r="E307" s="270"/>
      <c r="F307" s="270"/>
      <c r="G307" s="270"/>
      <c r="H307" s="270"/>
      <c r="I307" s="275">
        <f t="shared" si="29"/>
        <v>0</v>
      </c>
      <c r="J307" s="270"/>
      <c r="K307" s="270"/>
      <c r="L307" s="270"/>
      <c r="M307" s="292">
        <v>150</v>
      </c>
      <c r="N307" s="293"/>
      <c r="O307" s="153">
        <f t="shared" si="31"/>
        <v>150</v>
      </c>
      <c r="P307" s="154">
        <f t="shared" si="32"/>
        <v>150</v>
      </c>
      <c r="Q307" s="152">
        <v>6.5</v>
      </c>
      <c r="R307" s="45">
        <f t="shared" si="33"/>
        <v>0</v>
      </c>
      <c r="S307" s="910"/>
      <c r="T307" s="49">
        <f t="shared" si="30"/>
        <v>975</v>
      </c>
      <c r="U307" s="913"/>
      <c r="V307" s="151">
        <f t="shared" si="28"/>
        <v>975</v>
      </c>
      <c r="W307" s="908"/>
    </row>
    <row r="308" spans="1:23" x14ac:dyDescent="0.25">
      <c r="A308" s="871"/>
      <c r="B308" s="872"/>
      <c r="C308" s="111" t="s">
        <v>1801</v>
      </c>
      <c r="D308" s="270" t="s">
        <v>37</v>
      </c>
      <c r="E308" s="270"/>
      <c r="F308" s="270"/>
      <c r="G308" s="270"/>
      <c r="H308" s="270"/>
      <c r="I308" s="275">
        <f t="shared" si="29"/>
        <v>0</v>
      </c>
      <c r="J308" s="270"/>
      <c r="K308" s="270"/>
      <c r="L308" s="270"/>
      <c r="M308" s="292">
        <v>200</v>
      </c>
      <c r="N308" s="293"/>
      <c r="O308" s="153">
        <f t="shared" si="31"/>
        <v>200</v>
      </c>
      <c r="P308" s="154">
        <f t="shared" si="32"/>
        <v>200</v>
      </c>
      <c r="Q308" s="152">
        <v>6.5</v>
      </c>
      <c r="R308" s="45">
        <f t="shared" si="33"/>
        <v>0</v>
      </c>
      <c r="S308" s="910"/>
      <c r="T308" s="49">
        <f t="shared" si="30"/>
        <v>1300</v>
      </c>
      <c r="U308" s="913"/>
      <c r="V308" s="151">
        <f t="shared" si="28"/>
        <v>1300</v>
      </c>
      <c r="W308" s="908"/>
    </row>
    <row r="309" spans="1:23" x14ac:dyDescent="0.25">
      <c r="A309" s="871"/>
      <c r="B309" s="872"/>
      <c r="C309" s="111" t="s">
        <v>1802</v>
      </c>
      <c r="D309" s="270" t="s">
        <v>37</v>
      </c>
      <c r="E309" s="270"/>
      <c r="F309" s="270"/>
      <c r="G309" s="270"/>
      <c r="H309" s="270"/>
      <c r="I309" s="275">
        <f t="shared" si="29"/>
        <v>0</v>
      </c>
      <c r="J309" s="270"/>
      <c r="K309" s="270"/>
      <c r="L309" s="270"/>
      <c r="M309" s="292">
        <v>20</v>
      </c>
      <c r="N309" s="293"/>
      <c r="O309" s="153">
        <f t="shared" si="31"/>
        <v>20</v>
      </c>
      <c r="P309" s="154">
        <f t="shared" si="32"/>
        <v>20</v>
      </c>
      <c r="Q309" s="152">
        <v>6.5</v>
      </c>
      <c r="R309" s="45">
        <f t="shared" si="33"/>
        <v>0</v>
      </c>
      <c r="S309" s="910"/>
      <c r="T309" s="49">
        <f t="shared" si="30"/>
        <v>130</v>
      </c>
      <c r="U309" s="913"/>
      <c r="V309" s="151">
        <f t="shared" si="28"/>
        <v>130</v>
      </c>
      <c r="W309" s="908"/>
    </row>
    <row r="310" spans="1:23" x14ac:dyDescent="0.25">
      <c r="A310" s="871"/>
      <c r="B310" s="872"/>
      <c r="C310" s="294" t="s">
        <v>2207</v>
      </c>
      <c r="D310" s="270" t="s">
        <v>37</v>
      </c>
      <c r="E310" s="270"/>
      <c r="F310" s="270"/>
      <c r="G310" s="270"/>
      <c r="H310" s="270"/>
      <c r="I310" s="275"/>
      <c r="J310" s="270"/>
      <c r="K310" s="270"/>
      <c r="L310" s="270"/>
      <c r="M310" s="292">
        <v>10</v>
      </c>
      <c r="N310" s="293"/>
      <c r="O310" s="153">
        <f t="shared" si="31"/>
        <v>10</v>
      </c>
      <c r="P310" s="154"/>
      <c r="Q310" s="152"/>
      <c r="R310" s="45"/>
      <c r="S310" s="910"/>
      <c r="T310" s="49"/>
      <c r="U310" s="913"/>
      <c r="V310" s="151"/>
      <c r="W310" s="908"/>
    </row>
    <row r="311" spans="1:23" x14ac:dyDescent="0.25">
      <c r="A311" s="871"/>
      <c r="B311" s="872"/>
      <c r="C311" s="93" t="s">
        <v>457</v>
      </c>
      <c r="D311" s="270" t="s">
        <v>37</v>
      </c>
      <c r="E311" s="270">
        <v>20</v>
      </c>
      <c r="F311" s="270"/>
      <c r="G311" s="270">
        <v>8</v>
      </c>
      <c r="H311" s="270"/>
      <c r="I311" s="275">
        <f t="shared" si="29"/>
        <v>28</v>
      </c>
      <c r="J311" s="270"/>
      <c r="K311" s="270"/>
      <c r="L311" s="270"/>
      <c r="M311" s="286"/>
      <c r="N311" s="287"/>
      <c r="O311" s="153">
        <f t="shared" si="31"/>
        <v>0</v>
      </c>
      <c r="P311" s="154">
        <f>I311+O311</f>
        <v>28</v>
      </c>
      <c r="Q311" s="152">
        <v>21.15</v>
      </c>
      <c r="R311" s="45">
        <f>Q311*I311</f>
        <v>592.19999999999993</v>
      </c>
      <c r="S311" s="911"/>
      <c r="T311" s="49">
        <f t="shared" si="30"/>
        <v>0</v>
      </c>
      <c r="U311" s="914"/>
      <c r="V311" s="151">
        <f t="shared" si="28"/>
        <v>592.19999999999993</v>
      </c>
      <c r="W311" s="908"/>
    </row>
    <row r="312" spans="1:23" x14ac:dyDescent="0.25">
      <c r="A312" s="179">
        <v>20</v>
      </c>
      <c r="B312" s="179" t="s">
        <v>8</v>
      </c>
      <c r="C312" s="927" t="s">
        <v>1362</v>
      </c>
      <c r="D312" s="927"/>
      <c r="E312" s="927"/>
      <c r="F312" s="927"/>
      <c r="G312" s="927"/>
      <c r="H312" s="927"/>
      <c r="I312" s="927"/>
      <c r="J312" s="927"/>
      <c r="K312" s="927"/>
      <c r="L312" s="927"/>
      <c r="M312" s="927"/>
      <c r="N312" s="927"/>
      <c r="O312" s="927"/>
      <c r="P312" s="927"/>
      <c r="Q312" s="270">
        <v>70769.429999999993</v>
      </c>
      <c r="R312" s="45">
        <v>69866.83</v>
      </c>
      <c r="S312" s="172">
        <v>69866.83</v>
      </c>
      <c r="T312" s="49"/>
      <c r="U312" s="173">
        <v>0</v>
      </c>
      <c r="V312" s="151">
        <f t="shared" si="28"/>
        <v>69866.83</v>
      </c>
      <c r="W312" s="182">
        <f>V312</f>
        <v>69866.83</v>
      </c>
    </row>
    <row r="313" spans="1:23" ht="16.5" customHeight="1" x14ac:dyDescent="0.25">
      <c r="A313" s="871">
        <v>21</v>
      </c>
      <c r="B313" s="872" t="s">
        <v>1363</v>
      </c>
      <c r="C313" s="93" t="s">
        <v>1364</v>
      </c>
      <c r="D313" s="270"/>
      <c r="E313" s="270"/>
      <c r="F313" s="270"/>
      <c r="G313" s="270"/>
      <c r="H313" s="270"/>
      <c r="I313" s="155"/>
      <c r="J313" s="270"/>
      <c r="K313" s="270"/>
      <c r="L313" s="270"/>
      <c r="M313" s="286"/>
      <c r="N313" s="287"/>
      <c r="O313" s="153"/>
      <c r="P313" s="154"/>
      <c r="Q313" s="85">
        <f>2130/12*8</f>
        <v>1420</v>
      </c>
      <c r="R313" s="45">
        <f t="shared" ref="R313:R363" si="34">Q313*I313</f>
        <v>0</v>
      </c>
      <c r="S313" s="909">
        <v>2000</v>
      </c>
      <c r="T313" s="49">
        <f t="shared" si="30"/>
        <v>0</v>
      </c>
      <c r="U313" s="912">
        <v>28000</v>
      </c>
      <c r="V313" s="151">
        <f t="shared" si="28"/>
        <v>0</v>
      </c>
      <c r="W313" s="929">
        <v>30000</v>
      </c>
    </row>
    <row r="314" spans="1:23" x14ac:dyDescent="0.25">
      <c r="A314" s="871"/>
      <c r="B314" s="872"/>
      <c r="C314" s="93" t="s">
        <v>1365</v>
      </c>
      <c r="D314" s="270"/>
      <c r="E314" s="270"/>
      <c r="F314" s="270"/>
      <c r="G314" s="270"/>
      <c r="H314" s="270"/>
      <c r="I314" s="155"/>
      <c r="J314" s="270"/>
      <c r="K314" s="270"/>
      <c r="L314" s="270"/>
      <c r="M314" s="286"/>
      <c r="N314" s="287"/>
      <c r="O314" s="153"/>
      <c r="P314" s="154"/>
      <c r="Q314" s="85">
        <f>1100/12*8</f>
        <v>733.33333333333337</v>
      </c>
      <c r="R314" s="45">
        <f t="shared" si="34"/>
        <v>0</v>
      </c>
      <c r="S314" s="910"/>
      <c r="T314" s="49">
        <f t="shared" si="30"/>
        <v>0</v>
      </c>
      <c r="U314" s="913"/>
      <c r="V314" s="151">
        <f t="shared" si="28"/>
        <v>0</v>
      </c>
      <c r="W314" s="908"/>
    </row>
    <row r="315" spans="1:23" x14ac:dyDescent="0.25">
      <c r="A315" s="871"/>
      <c r="B315" s="872"/>
      <c r="C315" s="93" t="s">
        <v>1366</v>
      </c>
      <c r="D315" s="270"/>
      <c r="E315" s="270"/>
      <c r="F315" s="270"/>
      <c r="G315" s="270"/>
      <c r="H315" s="270"/>
      <c r="I315" s="155"/>
      <c r="J315" s="270"/>
      <c r="K315" s="270"/>
      <c r="L315" s="270"/>
      <c r="M315" s="286"/>
      <c r="N315" s="287"/>
      <c r="O315" s="153"/>
      <c r="P315" s="154"/>
      <c r="Q315" s="85">
        <f>1760/12*8</f>
        <v>1173.3333333333333</v>
      </c>
      <c r="R315" s="45">
        <f t="shared" si="34"/>
        <v>0</v>
      </c>
      <c r="S315" s="910"/>
      <c r="T315" s="49">
        <f t="shared" si="30"/>
        <v>0</v>
      </c>
      <c r="U315" s="913"/>
      <c r="V315" s="151">
        <f t="shared" si="28"/>
        <v>0</v>
      </c>
      <c r="W315" s="908"/>
    </row>
    <row r="316" spans="1:23" x14ac:dyDescent="0.25">
      <c r="A316" s="871"/>
      <c r="B316" s="872"/>
      <c r="C316" s="93" t="s">
        <v>1367</v>
      </c>
      <c r="D316" s="270"/>
      <c r="E316" s="270"/>
      <c r="F316" s="270"/>
      <c r="G316" s="270"/>
      <c r="H316" s="270"/>
      <c r="I316" s="155"/>
      <c r="J316" s="270"/>
      <c r="K316" s="270"/>
      <c r="L316" s="270"/>
      <c r="M316" s="286"/>
      <c r="N316" s="287"/>
      <c r="O316" s="153"/>
      <c r="P316" s="154"/>
      <c r="Q316" s="85">
        <f>3640/12*8</f>
        <v>2426.6666666666665</v>
      </c>
      <c r="R316" s="45">
        <f t="shared" si="34"/>
        <v>0</v>
      </c>
      <c r="S316" s="910"/>
      <c r="T316" s="49">
        <f t="shared" si="30"/>
        <v>0</v>
      </c>
      <c r="U316" s="913"/>
      <c r="V316" s="151">
        <f t="shared" si="28"/>
        <v>0</v>
      </c>
      <c r="W316" s="908"/>
    </row>
    <row r="317" spans="1:23" x14ac:dyDescent="0.25">
      <c r="A317" s="871"/>
      <c r="B317" s="872"/>
      <c r="C317" s="93" t="s">
        <v>1368</v>
      </c>
      <c r="D317" s="270"/>
      <c r="E317" s="270"/>
      <c r="F317" s="270"/>
      <c r="G317" s="270"/>
      <c r="H317" s="270"/>
      <c r="I317" s="155"/>
      <c r="J317" s="270"/>
      <c r="K317" s="270"/>
      <c r="L317" s="270"/>
      <c r="M317" s="286"/>
      <c r="N317" s="287"/>
      <c r="O317" s="153"/>
      <c r="P317" s="154"/>
      <c r="Q317" s="152">
        <f>20550/12*8</f>
        <v>13700</v>
      </c>
      <c r="R317" s="45">
        <f t="shared" si="34"/>
        <v>0</v>
      </c>
      <c r="S317" s="910"/>
      <c r="T317" s="49">
        <f t="shared" si="30"/>
        <v>0</v>
      </c>
      <c r="U317" s="913"/>
      <c r="V317" s="151">
        <f t="shared" si="28"/>
        <v>0</v>
      </c>
      <c r="W317" s="908"/>
    </row>
    <row r="318" spans="1:23" x14ac:dyDescent="0.25">
      <c r="A318" s="871"/>
      <c r="B318" s="872"/>
      <c r="C318" s="93" t="s">
        <v>689</v>
      </c>
      <c r="D318" s="270"/>
      <c r="E318" s="270"/>
      <c r="F318" s="270"/>
      <c r="G318" s="270"/>
      <c r="H318" s="270"/>
      <c r="I318" s="155"/>
      <c r="J318" s="270"/>
      <c r="K318" s="270"/>
      <c r="L318" s="270"/>
      <c r="M318" s="286"/>
      <c r="N318" s="287"/>
      <c r="O318" s="153"/>
      <c r="P318" s="154"/>
      <c r="Q318" s="152"/>
      <c r="R318" s="45">
        <f t="shared" si="34"/>
        <v>0</v>
      </c>
      <c r="S318" s="910"/>
      <c r="T318" s="49">
        <f t="shared" si="30"/>
        <v>0</v>
      </c>
      <c r="U318" s="913"/>
      <c r="V318" s="151">
        <f t="shared" si="28"/>
        <v>0</v>
      </c>
      <c r="W318" s="908"/>
    </row>
    <row r="319" spans="1:23" ht="45" x14ac:dyDescent="0.25">
      <c r="A319" s="871"/>
      <c r="B319" s="872"/>
      <c r="C319" s="93" t="s">
        <v>690</v>
      </c>
      <c r="D319" s="270"/>
      <c r="E319" s="270"/>
      <c r="F319" s="270"/>
      <c r="G319" s="270"/>
      <c r="H319" s="270"/>
      <c r="I319" s="155"/>
      <c r="J319" s="270"/>
      <c r="K319" s="270"/>
      <c r="L319" s="270"/>
      <c r="M319" s="286"/>
      <c r="N319" s="287"/>
      <c r="O319" s="153"/>
      <c r="P319" s="154"/>
      <c r="Q319" s="152">
        <f t="shared" ref="Q319:Q324" si="35">P319*O319</f>
        <v>0</v>
      </c>
      <c r="R319" s="45">
        <f t="shared" si="34"/>
        <v>0</v>
      </c>
      <c r="S319" s="910"/>
      <c r="T319" s="49">
        <f t="shared" si="30"/>
        <v>0</v>
      </c>
      <c r="U319" s="913"/>
      <c r="V319" s="151">
        <f t="shared" si="28"/>
        <v>0</v>
      </c>
      <c r="W319" s="908"/>
    </row>
    <row r="320" spans="1:23" ht="30" x14ac:dyDescent="0.25">
      <c r="A320" s="871"/>
      <c r="B320" s="872"/>
      <c r="C320" s="93" t="s">
        <v>691</v>
      </c>
      <c r="D320" s="270"/>
      <c r="E320" s="270"/>
      <c r="F320" s="270"/>
      <c r="G320" s="270"/>
      <c r="H320" s="270"/>
      <c r="I320" s="155"/>
      <c r="J320" s="270"/>
      <c r="K320" s="270"/>
      <c r="L320" s="270"/>
      <c r="M320" s="286"/>
      <c r="N320" s="287"/>
      <c r="O320" s="153"/>
      <c r="P320" s="154"/>
      <c r="Q320" s="152">
        <f t="shared" si="35"/>
        <v>0</v>
      </c>
      <c r="R320" s="45">
        <f t="shared" si="34"/>
        <v>0</v>
      </c>
      <c r="S320" s="910"/>
      <c r="T320" s="49">
        <f t="shared" si="30"/>
        <v>0</v>
      </c>
      <c r="U320" s="913"/>
      <c r="V320" s="151">
        <f t="shared" si="28"/>
        <v>0</v>
      </c>
      <c r="W320" s="908"/>
    </row>
    <row r="321" spans="1:25" x14ac:dyDescent="0.25">
      <c r="A321" s="871"/>
      <c r="B321" s="872"/>
      <c r="C321" s="93" t="s">
        <v>178</v>
      </c>
      <c r="D321" s="270"/>
      <c r="E321" s="270"/>
      <c r="F321" s="270"/>
      <c r="G321" s="270"/>
      <c r="H321" s="270"/>
      <c r="I321" s="155"/>
      <c r="J321" s="270"/>
      <c r="K321" s="270"/>
      <c r="L321" s="270"/>
      <c r="M321" s="286"/>
      <c r="N321" s="287"/>
      <c r="O321" s="153"/>
      <c r="P321" s="154"/>
      <c r="Q321" s="152">
        <f t="shared" si="35"/>
        <v>0</v>
      </c>
      <c r="R321" s="45">
        <f t="shared" si="34"/>
        <v>0</v>
      </c>
      <c r="S321" s="910"/>
      <c r="T321" s="49">
        <f t="shared" si="30"/>
        <v>0</v>
      </c>
      <c r="U321" s="913"/>
      <c r="V321" s="151">
        <f t="shared" si="28"/>
        <v>0</v>
      </c>
      <c r="W321" s="908"/>
    </row>
    <row r="322" spans="1:25" x14ac:dyDescent="0.25">
      <c r="A322" s="871"/>
      <c r="B322" s="872"/>
      <c r="C322" s="93" t="s">
        <v>114</v>
      </c>
      <c r="D322" s="270"/>
      <c r="E322" s="270"/>
      <c r="F322" s="270"/>
      <c r="G322" s="270"/>
      <c r="H322" s="270"/>
      <c r="I322" s="155"/>
      <c r="J322" s="270"/>
      <c r="K322" s="270"/>
      <c r="L322" s="270"/>
      <c r="M322" s="286"/>
      <c r="N322" s="287"/>
      <c r="O322" s="153"/>
      <c r="P322" s="154"/>
      <c r="Q322" s="152">
        <f t="shared" si="35"/>
        <v>0</v>
      </c>
      <c r="R322" s="45">
        <f t="shared" si="34"/>
        <v>0</v>
      </c>
      <c r="S322" s="910"/>
      <c r="T322" s="49">
        <f t="shared" si="30"/>
        <v>0</v>
      </c>
      <c r="U322" s="913"/>
      <c r="V322" s="151">
        <f t="shared" si="28"/>
        <v>0</v>
      </c>
      <c r="W322" s="908"/>
    </row>
    <row r="323" spans="1:25" x14ac:dyDescent="0.25">
      <c r="A323" s="871"/>
      <c r="B323" s="872"/>
      <c r="C323" s="93" t="s">
        <v>107</v>
      </c>
      <c r="D323" s="270" t="s">
        <v>1803</v>
      </c>
      <c r="E323" s="270"/>
      <c r="F323" s="270"/>
      <c r="G323" s="270"/>
      <c r="H323" s="270">
        <v>240</v>
      </c>
      <c r="I323" s="155"/>
      <c r="J323" s="270"/>
      <c r="K323" s="270"/>
      <c r="L323" s="270"/>
      <c r="M323" s="286">
        <v>960</v>
      </c>
      <c r="N323" s="287"/>
      <c r="O323" s="153"/>
      <c r="P323" s="154"/>
      <c r="Q323" s="152">
        <f t="shared" si="35"/>
        <v>0</v>
      </c>
      <c r="R323" s="45">
        <f t="shared" si="34"/>
        <v>0</v>
      </c>
      <c r="S323" s="910"/>
      <c r="T323" s="49">
        <f t="shared" si="30"/>
        <v>0</v>
      </c>
      <c r="U323" s="913"/>
      <c r="V323" s="151">
        <f t="shared" si="28"/>
        <v>0</v>
      </c>
      <c r="W323" s="908"/>
    </row>
    <row r="324" spans="1:25" x14ac:dyDescent="0.25">
      <c r="A324" s="871"/>
      <c r="B324" s="872"/>
      <c r="C324" s="93" t="s">
        <v>692</v>
      </c>
      <c r="D324" s="270" t="s">
        <v>112</v>
      </c>
      <c r="E324" s="270"/>
      <c r="F324" s="270"/>
      <c r="G324" s="270"/>
      <c r="H324" s="270">
        <v>250</v>
      </c>
      <c r="I324" s="155"/>
      <c r="J324" s="270"/>
      <c r="K324" s="270"/>
      <c r="L324" s="270"/>
      <c r="M324" s="286">
        <v>800</v>
      </c>
      <c r="N324" s="287"/>
      <c r="O324" s="153"/>
      <c r="P324" s="154"/>
      <c r="Q324" s="152">
        <f t="shared" si="35"/>
        <v>0</v>
      </c>
      <c r="R324" s="45">
        <f t="shared" si="34"/>
        <v>0</v>
      </c>
      <c r="S324" s="911"/>
      <c r="T324" s="49">
        <f t="shared" si="30"/>
        <v>0</v>
      </c>
      <c r="U324" s="914"/>
      <c r="V324" s="151">
        <f t="shared" si="28"/>
        <v>0</v>
      </c>
      <c r="W324" s="908"/>
    </row>
    <row r="325" spans="1:25" ht="15.75" customHeight="1" x14ac:dyDescent="0.25">
      <c r="A325" s="871">
        <v>22</v>
      </c>
      <c r="B325" s="872" t="s">
        <v>9</v>
      </c>
      <c r="C325" s="93" t="s">
        <v>58</v>
      </c>
      <c r="D325" s="270" t="s">
        <v>62</v>
      </c>
      <c r="E325" s="295"/>
      <c r="F325" s="116">
        <v>46</v>
      </c>
      <c r="G325" s="117"/>
      <c r="H325" s="117"/>
      <c r="I325" s="155">
        <f>E325+F325+G325+H325</f>
        <v>46</v>
      </c>
      <c r="J325" s="117">
        <v>12</v>
      </c>
      <c r="K325" s="116">
        <v>46</v>
      </c>
      <c r="L325" s="117">
        <v>60</v>
      </c>
      <c r="M325" s="296">
        <v>25</v>
      </c>
      <c r="N325" s="297"/>
      <c r="O325" s="153">
        <f t="shared" ref="O325:O363" si="36">J325+K325+L325+M325</f>
        <v>143</v>
      </c>
      <c r="P325" s="154">
        <f t="shared" ref="P325:P363" si="37">I325+O325</f>
        <v>189</v>
      </c>
      <c r="Q325" s="270">
        <f>Y325*1.2</f>
        <v>3.78</v>
      </c>
      <c r="R325" s="45">
        <f t="shared" si="34"/>
        <v>173.88</v>
      </c>
      <c r="S325" s="909">
        <f>SUM(R325:R394)</f>
        <v>95850.779999999984</v>
      </c>
      <c r="T325" s="49">
        <f t="shared" si="30"/>
        <v>540.54</v>
      </c>
      <c r="U325" s="912">
        <f>SUM(T325:T394)</f>
        <v>90417.599999999991</v>
      </c>
      <c r="V325" s="151">
        <f t="shared" si="28"/>
        <v>714.42</v>
      </c>
      <c r="W325" s="908">
        <f>SUM(V325:V394)</f>
        <v>186268.38000000003</v>
      </c>
      <c r="Y325" s="270">
        <v>3.15</v>
      </c>
    </row>
    <row r="326" spans="1:25" x14ac:dyDescent="0.25">
      <c r="A326" s="871"/>
      <c r="B326" s="872"/>
      <c r="C326" s="93" t="s">
        <v>57</v>
      </c>
      <c r="D326" s="270" t="s">
        <v>62</v>
      </c>
      <c r="E326" s="295"/>
      <c r="F326" s="116">
        <v>10</v>
      </c>
      <c r="G326" s="117">
        <v>30</v>
      </c>
      <c r="H326" s="298">
        <v>5</v>
      </c>
      <c r="I326" s="155">
        <f t="shared" ref="I326:I461" si="38">E326+F326+G326+H326</f>
        <v>45</v>
      </c>
      <c r="J326" s="117"/>
      <c r="K326" s="116">
        <v>10</v>
      </c>
      <c r="L326" s="117">
        <v>40</v>
      </c>
      <c r="M326" s="296">
        <v>20</v>
      </c>
      <c r="N326" s="297"/>
      <c r="O326" s="153">
        <f t="shared" si="36"/>
        <v>70</v>
      </c>
      <c r="P326" s="154">
        <f t="shared" si="37"/>
        <v>115</v>
      </c>
      <c r="Q326" s="270">
        <f t="shared" ref="Q326:Q394" si="39">Y326*1.2</f>
        <v>3.42</v>
      </c>
      <c r="R326" s="45">
        <f t="shared" si="34"/>
        <v>153.9</v>
      </c>
      <c r="S326" s="910"/>
      <c r="T326" s="49">
        <f t="shared" si="30"/>
        <v>239.4</v>
      </c>
      <c r="U326" s="913"/>
      <c r="V326" s="151">
        <f t="shared" si="28"/>
        <v>393.3</v>
      </c>
      <c r="W326" s="908"/>
      <c r="Y326" s="270">
        <v>2.85</v>
      </c>
    </row>
    <row r="327" spans="1:25" x14ac:dyDescent="0.25">
      <c r="A327" s="871"/>
      <c r="B327" s="872"/>
      <c r="C327" s="93" t="s">
        <v>59</v>
      </c>
      <c r="D327" s="270" t="s">
        <v>62</v>
      </c>
      <c r="E327" s="295">
        <v>90</v>
      </c>
      <c r="F327" s="116">
        <v>23</v>
      </c>
      <c r="G327" s="117"/>
      <c r="H327" s="298">
        <v>25</v>
      </c>
      <c r="I327" s="155">
        <f t="shared" si="38"/>
        <v>138</v>
      </c>
      <c r="J327" s="117">
        <v>80</v>
      </c>
      <c r="K327" s="116">
        <v>23</v>
      </c>
      <c r="L327" s="117">
        <v>150</v>
      </c>
      <c r="M327" s="296">
        <v>50</v>
      </c>
      <c r="N327" s="297"/>
      <c r="O327" s="153">
        <f t="shared" si="36"/>
        <v>303</v>
      </c>
      <c r="P327" s="154">
        <f t="shared" si="37"/>
        <v>441</v>
      </c>
      <c r="Q327" s="270">
        <f t="shared" si="39"/>
        <v>3.54</v>
      </c>
      <c r="R327" s="45">
        <f t="shared" si="34"/>
        <v>488.52</v>
      </c>
      <c r="S327" s="910"/>
      <c r="T327" s="49">
        <f t="shared" si="30"/>
        <v>1072.6200000000001</v>
      </c>
      <c r="U327" s="913"/>
      <c r="V327" s="151">
        <f t="shared" si="28"/>
        <v>1561.14</v>
      </c>
      <c r="W327" s="908"/>
      <c r="Y327" s="270">
        <v>2.95</v>
      </c>
    </row>
    <row r="328" spans="1:25" x14ac:dyDescent="0.25">
      <c r="A328" s="871"/>
      <c r="B328" s="872"/>
      <c r="C328" s="93" t="s">
        <v>60</v>
      </c>
      <c r="D328" s="270" t="s">
        <v>62</v>
      </c>
      <c r="E328" s="295">
        <v>3200</v>
      </c>
      <c r="F328" s="116">
        <v>46</v>
      </c>
      <c r="G328" s="117">
        <v>3500</v>
      </c>
      <c r="H328" s="298">
        <v>5</v>
      </c>
      <c r="I328" s="155">
        <f t="shared" si="38"/>
        <v>6751</v>
      </c>
      <c r="J328" s="117">
        <v>2000</v>
      </c>
      <c r="K328" s="116">
        <v>46</v>
      </c>
      <c r="L328" s="117">
        <v>2000</v>
      </c>
      <c r="M328" s="296">
        <v>25</v>
      </c>
      <c r="N328" s="297"/>
      <c r="O328" s="153">
        <f t="shared" si="36"/>
        <v>4071</v>
      </c>
      <c r="P328" s="154">
        <f t="shared" si="37"/>
        <v>10822</v>
      </c>
      <c r="Q328" s="270">
        <f t="shared" si="39"/>
        <v>2.94</v>
      </c>
      <c r="R328" s="45">
        <f t="shared" si="34"/>
        <v>19847.939999999999</v>
      </c>
      <c r="S328" s="910"/>
      <c r="T328" s="49">
        <f t="shared" si="30"/>
        <v>11968.74</v>
      </c>
      <c r="U328" s="913"/>
      <c r="V328" s="151">
        <f t="shared" si="28"/>
        <v>31816.68</v>
      </c>
      <c r="W328" s="908"/>
      <c r="Y328" s="270">
        <v>2.4500000000000002</v>
      </c>
    </row>
    <row r="329" spans="1:25" x14ac:dyDescent="0.25">
      <c r="A329" s="871"/>
      <c r="B329" s="872"/>
      <c r="C329" s="93" t="s">
        <v>61</v>
      </c>
      <c r="D329" s="270" t="s">
        <v>62</v>
      </c>
      <c r="E329" s="295"/>
      <c r="F329" s="116">
        <v>20</v>
      </c>
      <c r="G329" s="117">
        <v>50</v>
      </c>
      <c r="H329" s="117">
        <v>25</v>
      </c>
      <c r="I329" s="155">
        <f t="shared" si="38"/>
        <v>95</v>
      </c>
      <c r="J329" s="117"/>
      <c r="K329" s="116">
        <v>20</v>
      </c>
      <c r="L329" s="117">
        <v>150</v>
      </c>
      <c r="M329" s="296">
        <v>25</v>
      </c>
      <c r="N329" s="297"/>
      <c r="O329" s="153">
        <f t="shared" si="36"/>
        <v>195</v>
      </c>
      <c r="P329" s="154">
        <f t="shared" si="37"/>
        <v>290</v>
      </c>
      <c r="Q329" s="270">
        <f t="shared" si="39"/>
        <v>3.78</v>
      </c>
      <c r="R329" s="45">
        <f t="shared" si="34"/>
        <v>359.09999999999997</v>
      </c>
      <c r="S329" s="910"/>
      <c r="T329" s="49">
        <f t="shared" si="30"/>
        <v>737.09999999999991</v>
      </c>
      <c r="U329" s="913"/>
      <c r="V329" s="151">
        <f t="shared" si="28"/>
        <v>1096.1999999999998</v>
      </c>
      <c r="W329" s="908"/>
      <c r="Y329" s="270">
        <v>3.15</v>
      </c>
    </row>
    <row r="330" spans="1:25" x14ac:dyDescent="0.25">
      <c r="A330" s="871"/>
      <c r="B330" s="872"/>
      <c r="C330" s="93" t="s">
        <v>93</v>
      </c>
      <c r="D330" s="270" t="s">
        <v>62</v>
      </c>
      <c r="E330" s="295"/>
      <c r="F330" s="116">
        <v>46</v>
      </c>
      <c r="G330" s="117">
        <v>50</v>
      </c>
      <c r="H330" s="298">
        <v>25</v>
      </c>
      <c r="I330" s="155">
        <f t="shared" si="38"/>
        <v>121</v>
      </c>
      <c r="J330" s="117"/>
      <c r="K330" s="116">
        <v>46</v>
      </c>
      <c r="L330" s="117">
        <v>200</v>
      </c>
      <c r="M330" s="296">
        <v>100</v>
      </c>
      <c r="N330" s="297"/>
      <c r="O330" s="153">
        <f t="shared" si="36"/>
        <v>346</v>
      </c>
      <c r="P330" s="154">
        <f t="shared" si="37"/>
        <v>467</v>
      </c>
      <c r="Q330" s="270">
        <f t="shared" si="39"/>
        <v>3.0599999999999996</v>
      </c>
      <c r="R330" s="45">
        <f t="shared" si="34"/>
        <v>370.25999999999993</v>
      </c>
      <c r="S330" s="910"/>
      <c r="T330" s="49">
        <f t="shared" si="30"/>
        <v>1058.7599999999998</v>
      </c>
      <c r="U330" s="913"/>
      <c r="V330" s="151">
        <f t="shared" ref="V330:V410" si="40">R330+T330</f>
        <v>1429.0199999999998</v>
      </c>
      <c r="W330" s="908"/>
      <c r="Y330" s="270">
        <v>2.5499999999999998</v>
      </c>
    </row>
    <row r="331" spans="1:25" x14ac:dyDescent="0.25">
      <c r="A331" s="871"/>
      <c r="B331" s="872"/>
      <c r="C331" s="93" t="s">
        <v>94</v>
      </c>
      <c r="D331" s="270" t="s">
        <v>62</v>
      </c>
      <c r="E331" s="295"/>
      <c r="F331" s="116">
        <v>23</v>
      </c>
      <c r="G331" s="117"/>
      <c r="H331" s="117"/>
      <c r="I331" s="155">
        <f t="shared" si="38"/>
        <v>23</v>
      </c>
      <c r="J331" s="117"/>
      <c r="K331" s="116">
        <v>23</v>
      </c>
      <c r="L331" s="117">
        <v>40</v>
      </c>
      <c r="M331" s="296">
        <v>25</v>
      </c>
      <c r="N331" s="297"/>
      <c r="O331" s="153">
        <f t="shared" si="36"/>
        <v>88</v>
      </c>
      <c r="P331" s="154">
        <f t="shared" si="37"/>
        <v>111</v>
      </c>
      <c r="Q331" s="270">
        <f t="shared" si="39"/>
        <v>3.5999999999999996</v>
      </c>
      <c r="R331" s="45">
        <f t="shared" si="34"/>
        <v>82.8</v>
      </c>
      <c r="S331" s="910"/>
      <c r="T331" s="49">
        <f t="shared" si="30"/>
        <v>316.79999999999995</v>
      </c>
      <c r="U331" s="913"/>
      <c r="V331" s="151">
        <f t="shared" si="40"/>
        <v>399.59999999999997</v>
      </c>
      <c r="W331" s="908"/>
      <c r="Y331" s="270">
        <v>3</v>
      </c>
    </row>
    <row r="332" spans="1:25" x14ac:dyDescent="0.25">
      <c r="A332" s="871"/>
      <c r="B332" s="872"/>
      <c r="C332" s="93" t="s">
        <v>693</v>
      </c>
      <c r="D332" s="270" t="s">
        <v>62</v>
      </c>
      <c r="E332" s="295"/>
      <c r="F332" s="116"/>
      <c r="G332" s="117">
        <v>50</v>
      </c>
      <c r="H332" s="117"/>
      <c r="I332" s="155">
        <f t="shared" si="38"/>
        <v>50</v>
      </c>
      <c r="J332" s="117"/>
      <c r="K332" s="116"/>
      <c r="L332" s="117">
        <v>80</v>
      </c>
      <c r="M332" s="296">
        <v>10</v>
      </c>
      <c r="N332" s="297"/>
      <c r="O332" s="153">
        <f t="shared" si="36"/>
        <v>90</v>
      </c>
      <c r="P332" s="154">
        <f t="shared" si="37"/>
        <v>140</v>
      </c>
      <c r="Q332" s="270">
        <f t="shared" si="39"/>
        <v>3.54</v>
      </c>
      <c r="R332" s="45">
        <f t="shared" si="34"/>
        <v>177</v>
      </c>
      <c r="S332" s="910"/>
      <c r="T332" s="49">
        <f t="shared" si="30"/>
        <v>318.60000000000002</v>
      </c>
      <c r="U332" s="913"/>
      <c r="V332" s="151">
        <f t="shared" si="40"/>
        <v>495.6</v>
      </c>
      <c r="W332" s="908"/>
      <c r="Y332" s="270">
        <v>2.95</v>
      </c>
    </row>
    <row r="333" spans="1:25" x14ac:dyDescent="0.25">
      <c r="A333" s="871"/>
      <c r="B333" s="872"/>
      <c r="C333" s="93" t="s">
        <v>694</v>
      </c>
      <c r="D333" s="270" t="s">
        <v>62</v>
      </c>
      <c r="E333" s="295"/>
      <c r="F333" s="116"/>
      <c r="G333" s="117"/>
      <c r="H333" s="298">
        <v>25</v>
      </c>
      <c r="I333" s="155">
        <f t="shared" si="38"/>
        <v>25</v>
      </c>
      <c r="J333" s="117"/>
      <c r="K333" s="116"/>
      <c r="L333" s="117">
        <v>80</v>
      </c>
      <c r="M333" s="296">
        <v>50</v>
      </c>
      <c r="N333" s="297"/>
      <c r="O333" s="153">
        <f t="shared" si="36"/>
        <v>130</v>
      </c>
      <c r="P333" s="154">
        <f t="shared" si="37"/>
        <v>155</v>
      </c>
      <c r="Q333" s="270">
        <f t="shared" si="39"/>
        <v>3.6599999999999997</v>
      </c>
      <c r="R333" s="45">
        <f t="shared" si="34"/>
        <v>91.499999999999986</v>
      </c>
      <c r="S333" s="910"/>
      <c r="T333" s="49">
        <f t="shared" si="30"/>
        <v>475.79999999999995</v>
      </c>
      <c r="U333" s="913"/>
      <c r="V333" s="151">
        <f t="shared" si="40"/>
        <v>567.29999999999995</v>
      </c>
      <c r="W333" s="908"/>
      <c r="Y333" s="270">
        <v>3.05</v>
      </c>
    </row>
    <row r="334" spans="1:25" x14ac:dyDescent="0.25">
      <c r="A334" s="871"/>
      <c r="B334" s="872"/>
      <c r="C334" s="93" t="s">
        <v>695</v>
      </c>
      <c r="D334" s="270" t="s">
        <v>62</v>
      </c>
      <c r="E334" s="295"/>
      <c r="F334" s="116"/>
      <c r="G334" s="117">
        <v>100</v>
      </c>
      <c r="H334" s="117"/>
      <c r="I334" s="155">
        <f t="shared" si="38"/>
        <v>100</v>
      </c>
      <c r="J334" s="117"/>
      <c r="K334" s="116"/>
      <c r="L334" s="117">
        <v>100</v>
      </c>
      <c r="M334" s="296"/>
      <c r="N334" s="297"/>
      <c r="O334" s="153">
        <f t="shared" si="36"/>
        <v>100</v>
      </c>
      <c r="P334" s="154">
        <f t="shared" si="37"/>
        <v>200</v>
      </c>
      <c r="Q334" s="270">
        <f t="shared" si="39"/>
        <v>4.8</v>
      </c>
      <c r="R334" s="45">
        <f t="shared" si="34"/>
        <v>480</v>
      </c>
      <c r="S334" s="910"/>
      <c r="T334" s="49">
        <f t="shared" si="30"/>
        <v>480</v>
      </c>
      <c r="U334" s="913"/>
      <c r="V334" s="151">
        <f t="shared" si="40"/>
        <v>960</v>
      </c>
      <c r="W334" s="908"/>
      <c r="Y334" s="270">
        <v>4</v>
      </c>
    </row>
    <row r="335" spans="1:25" x14ac:dyDescent="0.25">
      <c r="A335" s="871"/>
      <c r="B335" s="872"/>
      <c r="C335" s="93" t="s">
        <v>696</v>
      </c>
      <c r="D335" s="270" t="s">
        <v>62</v>
      </c>
      <c r="E335" s="295"/>
      <c r="F335" s="116"/>
      <c r="G335" s="117">
        <v>150</v>
      </c>
      <c r="H335" s="117"/>
      <c r="I335" s="155">
        <f t="shared" si="38"/>
        <v>150</v>
      </c>
      <c r="J335" s="117"/>
      <c r="K335" s="116"/>
      <c r="L335" s="117">
        <v>200</v>
      </c>
      <c r="M335" s="296"/>
      <c r="N335" s="297"/>
      <c r="O335" s="153">
        <f t="shared" si="36"/>
        <v>200</v>
      </c>
      <c r="P335" s="154">
        <f t="shared" si="37"/>
        <v>350</v>
      </c>
      <c r="Q335" s="270">
        <f t="shared" si="39"/>
        <v>6</v>
      </c>
      <c r="R335" s="45">
        <f t="shared" si="34"/>
        <v>900</v>
      </c>
      <c r="S335" s="910"/>
      <c r="T335" s="49">
        <f t="shared" ref="T335:T415" si="41">Q335*O335</f>
        <v>1200</v>
      </c>
      <c r="U335" s="913"/>
      <c r="V335" s="151">
        <f t="shared" si="40"/>
        <v>2100</v>
      </c>
      <c r="W335" s="908"/>
      <c r="Y335" s="270">
        <v>5</v>
      </c>
    </row>
    <row r="336" spans="1:25" x14ac:dyDescent="0.25">
      <c r="A336" s="871"/>
      <c r="B336" s="872"/>
      <c r="C336" s="93" t="s">
        <v>697</v>
      </c>
      <c r="D336" s="270" t="s">
        <v>62</v>
      </c>
      <c r="E336" s="295"/>
      <c r="F336" s="116"/>
      <c r="G336" s="117">
        <v>250</v>
      </c>
      <c r="H336" s="117"/>
      <c r="I336" s="155">
        <f t="shared" si="38"/>
        <v>250</v>
      </c>
      <c r="J336" s="117"/>
      <c r="K336" s="116"/>
      <c r="L336" s="117">
        <v>400</v>
      </c>
      <c r="M336" s="296"/>
      <c r="N336" s="297"/>
      <c r="O336" s="153">
        <f t="shared" si="36"/>
        <v>400</v>
      </c>
      <c r="P336" s="154">
        <f t="shared" si="37"/>
        <v>650</v>
      </c>
      <c r="Q336" s="270">
        <f t="shared" si="39"/>
        <v>4.8599999999999994</v>
      </c>
      <c r="R336" s="45">
        <f t="shared" si="34"/>
        <v>1214.9999999999998</v>
      </c>
      <c r="S336" s="910"/>
      <c r="T336" s="49">
        <f t="shared" si="41"/>
        <v>1943.9999999999998</v>
      </c>
      <c r="U336" s="913"/>
      <c r="V336" s="151">
        <f t="shared" si="40"/>
        <v>3158.9999999999995</v>
      </c>
      <c r="W336" s="908"/>
      <c r="Y336" s="270">
        <v>4.05</v>
      </c>
    </row>
    <row r="337" spans="1:25" x14ac:dyDescent="0.25">
      <c r="A337" s="871"/>
      <c r="B337" s="872"/>
      <c r="C337" s="93" t="s">
        <v>698</v>
      </c>
      <c r="D337" s="270" t="s">
        <v>62</v>
      </c>
      <c r="E337" s="295"/>
      <c r="F337" s="116"/>
      <c r="G337" s="117">
        <v>600</v>
      </c>
      <c r="H337" s="117"/>
      <c r="I337" s="155">
        <f t="shared" si="38"/>
        <v>600</v>
      </c>
      <c r="J337" s="117"/>
      <c r="K337" s="116"/>
      <c r="L337" s="117">
        <v>600</v>
      </c>
      <c r="M337" s="296"/>
      <c r="N337" s="297"/>
      <c r="O337" s="153">
        <f t="shared" si="36"/>
        <v>600</v>
      </c>
      <c r="P337" s="154">
        <f t="shared" si="37"/>
        <v>1200</v>
      </c>
      <c r="Q337" s="270">
        <f t="shared" si="39"/>
        <v>5.22</v>
      </c>
      <c r="R337" s="45">
        <f t="shared" si="34"/>
        <v>3132</v>
      </c>
      <c r="S337" s="910"/>
      <c r="T337" s="49">
        <f t="shared" si="41"/>
        <v>3132</v>
      </c>
      <c r="U337" s="913"/>
      <c r="V337" s="151">
        <f t="shared" si="40"/>
        <v>6264</v>
      </c>
      <c r="W337" s="908"/>
      <c r="Y337" s="270">
        <v>4.3499999999999996</v>
      </c>
    </row>
    <row r="338" spans="1:25" x14ac:dyDescent="0.25">
      <c r="A338" s="871"/>
      <c r="B338" s="872"/>
      <c r="C338" s="93" t="s">
        <v>699</v>
      </c>
      <c r="D338" s="270" t="s">
        <v>62</v>
      </c>
      <c r="E338" s="295"/>
      <c r="F338" s="116"/>
      <c r="G338" s="117">
        <v>400</v>
      </c>
      <c r="H338" s="117"/>
      <c r="I338" s="155">
        <f t="shared" si="38"/>
        <v>400</v>
      </c>
      <c r="J338" s="117"/>
      <c r="K338" s="116"/>
      <c r="L338" s="117">
        <v>350</v>
      </c>
      <c r="M338" s="296"/>
      <c r="N338" s="297"/>
      <c r="O338" s="153">
        <f t="shared" si="36"/>
        <v>350</v>
      </c>
      <c r="P338" s="154">
        <f t="shared" si="37"/>
        <v>750</v>
      </c>
      <c r="Q338" s="270">
        <f t="shared" si="39"/>
        <v>7.98</v>
      </c>
      <c r="R338" s="45">
        <f t="shared" si="34"/>
        <v>3192</v>
      </c>
      <c r="S338" s="910"/>
      <c r="T338" s="49">
        <f t="shared" si="41"/>
        <v>2793</v>
      </c>
      <c r="U338" s="913"/>
      <c r="V338" s="151">
        <f t="shared" si="40"/>
        <v>5985</v>
      </c>
      <c r="W338" s="908"/>
      <c r="Y338" s="270">
        <v>6.65</v>
      </c>
    </row>
    <row r="339" spans="1:25" x14ac:dyDescent="0.25">
      <c r="A339" s="871"/>
      <c r="B339" s="872"/>
      <c r="C339" s="93" t="s">
        <v>700</v>
      </c>
      <c r="D339" s="270" t="s">
        <v>62</v>
      </c>
      <c r="E339" s="295"/>
      <c r="F339" s="116"/>
      <c r="G339" s="117">
        <v>350</v>
      </c>
      <c r="H339" s="117"/>
      <c r="I339" s="155">
        <f t="shared" si="38"/>
        <v>350</v>
      </c>
      <c r="J339" s="117"/>
      <c r="K339" s="116"/>
      <c r="L339" s="117">
        <v>300</v>
      </c>
      <c r="M339" s="296"/>
      <c r="N339" s="297"/>
      <c r="O339" s="153">
        <f t="shared" si="36"/>
        <v>300</v>
      </c>
      <c r="P339" s="154">
        <f t="shared" si="37"/>
        <v>650</v>
      </c>
      <c r="Q339" s="270">
        <f t="shared" si="39"/>
        <v>7.98</v>
      </c>
      <c r="R339" s="45">
        <f t="shared" si="34"/>
        <v>2793</v>
      </c>
      <c r="S339" s="910"/>
      <c r="T339" s="49">
        <f t="shared" si="41"/>
        <v>2394</v>
      </c>
      <c r="U339" s="913"/>
      <c r="V339" s="151">
        <f t="shared" si="40"/>
        <v>5187</v>
      </c>
      <c r="W339" s="908"/>
      <c r="Y339" s="270">
        <v>6.65</v>
      </c>
    </row>
    <row r="340" spans="1:25" x14ac:dyDescent="0.25">
      <c r="A340" s="871"/>
      <c r="B340" s="872"/>
      <c r="C340" s="93" t="s">
        <v>701</v>
      </c>
      <c r="D340" s="270" t="s">
        <v>62</v>
      </c>
      <c r="E340" s="295"/>
      <c r="F340" s="116"/>
      <c r="G340" s="117">
        <v>800</v>
      </c>
      <c r="H340" s="117"/>
      <c r="I340" s="155">
        <f t="shared" si="38"/>
        <v>800</v>
      </c>
      <c r="J340" s="117"/>
      <c r="K340" s="116"/>
      <c r="L340" s="117">
        <v>500</v>
      </c>
      <c r="M340" s="299"/>
      <c r="N340" s="300"/>
      <c r="O340" s="153">
        <f t="shared" si="36"/>
        <v>500</v>
      </c>
      <c r="P340" s="154">
        <f t="shared" si="37"/>
        <v>1300</v>
      </c>
      <c r="Q340" s="270">
        <f t="shared" si="39"/>
        <v>7.919999999999999</v>
      </c>
      <c r="R340" s="45">
        <f t="shared" si="34"/>
        <v>6335.9999999999991</v>
      </c>
      <c r="S340" s="910"/>
      <c r="T340" s="49">
        <f t="shared" si="41"/>
        <v>3959.9999999999995</v>
      </c>
      <c r="U340" s="913"/>
      <c r="V340" s="151">
        <f t="shared" si="40"/>
        <v>10295.999999999998</v>
      </c>
      <c r="W340" s="908"/>
      <c r="Y340" s="270">
        <v>6.6</v>
      </c>
    </row>
    <row r="341" spans="1:25" x14ac:dyDescent="0.25">
      <c r="A341" s="871"/>
      <c r="B341" s="872"/>
      <c r="C341" s="93" t="s">
        <v>702</v>
      </c>
      <c r="D341" s="270" t="s">
        <v>62</v>
      </c>
      <c r="E341" s="295"/>
      <c r="F341" s="116"/>
      <c r="G341" s="117">
        <v>1200</v>
      </c>
      <c r="H341" s="117"/>
      <c r="I341" s="155">
        <f t="shared" si="38"/>
        <v>1200</v>
      </c>
      <c r="J341" s="117"/>
      <c r="K341" s="116"/>
      <c r="L341" s="117">
        <v>900</v>
      </c>
      <c r="M341" s="299"/>
      <c r="N341" s="300"/>
      <c r="O341" s="153">
        <f t="shared" si="36"/>
        <v>900</v>
      </c>
      <c r="P341" s="154">
        <f t="shared" si="37"/>
        <v>2100</v>
      </c>
      <c r="Q341" s="270">
        <f t="shared" si="39"/>
        <v>9.24</v>
      </c>
      <c r="R341" s="45">
        <f t="shared" si="34"/>
        <v>11088</v>
      </c>
      <c r="S341" s="910"/>
      <c r="T341" s="49">
        <f t="shared" si="41"/>
        <v>8316</v>
      </c>
      <c r="U341" s="913"/>
      <c r="V341" s="151">
        <f t="shared" si="40"/>
        <v>19404</v>
      </c>
      <c r="W341" s="908"/>
      <c r="Y341" s="270">
        <v>7.7</v>
      </c>
    </row>
    <row r="342" spans="1:25" x14ac:dyDescent="0.25">
      <c r="A342" s="871"/>
      <c r="B342" s="872"/>
      <c r="C342" s="93" t="s">
        <v>703</v>
      </c>
      <c r="D342" s="270" t="s">
        <v>62</v>
      </c>
      <c r="E342" s="295"/>
      <c r="F342" s="116"/>
      <c r="G342" s="117">
        <v>500</v>
      </c>
      <c r="H342" s="117"/>
      <c r="I342" s="155">
        <f t="shared" si="38"/>
        <v>500</v>
      </c>
      <c r="J342" s="117"/>
      <c r="K342" s="116"/>
      <c r="L342" s="117">
        <v>350</v>
      </c>
      <c r="M342" s="299"/>
      <c r="N342" s="300"/>
      <c r="O342" s="153">
        <f t="shared" si="36"/>
        <v>350</v>
      </c>
      <c r="P342" s="154">
        <f t="shared" si="37"/>
        <v>850</v>
      </c>
      <c r="Q342" s="270">
        <f t="shared" si="39"/>
        <v>10.62</v>
      </c>
      <c r="R342" s="45">
        <f t="shared" si="34"/>
        <v>5310</v>
      </c>
      <c r="S342" s="910"/>
      <c r="T342" s="49">
        <f t="shared" si="41"/>
        <v>3716.9999999999995</v>
      </c>
      <c r="U342" s="913"/>
      <c r="V342" s="151">
        <f t="shared" si="40"/>
        <v>9027</v>
      </c>
      <c r="W342" s="908"/>
      <c r="Y342" s="270">
        <v>8.85</v>
      </c>
    </row>
    <row r="343" spans="1:25" x14ac:dyDescent="0.25">
      <c r="A343" s="871"/>
      <c r="B343" s="872"/>
      <c r="C343" s="93" t="s">
        <v>704</v>
      </c>
      <c r="D343" s="270" t="s">
        <v>62</v>
      </c>
      <c r="E343" s="295">
        <v>70</v>
      </c>
      <c r="F343" s="116"/>
      <c r="G343" s="117"/>
      <c r="H343" s="117"/>
      <c r="I343" s="155">
        <f t="shared" si="38"/>
        <v>70</v>
      </c>
      <c r="J343" s="117">
        <v>60</v>
      </c>
      <c r="K343" s="116"/>
      <c r="L343" s="117">
        <v>20</v>
      </c>
      <c r="M343" s="299"/>
      <c r="N343" s="300"/>
      <c r="O343" s="153">
        <f t="shared" si="36"/>
        <v>80</v>
      </c>
      <c r="P343" s="154">
        <f t="shared" si="37"/>
        <v>150</v>
      </c>
      <c r="Q343" s="270">
        <f t="shared" si="39"/>
        <v>7.5119999999999996</v>
      </c>
      <c r="R343" s="45">
        <f t="shared" si="34"/>
        <v>525.83999999999992</v>
      </c>
      <c r="S343" s="910"/>
      <c r="T343" s="49">
        <f t="shared" si="41"/>
        <v>600.95999999999992</v>
      </c>
      <c r="U343" s="913"/>
      <c r="V343" s="151">
        <f t="shared" si="40"/>
        <v>1126.7999999999997</v>
      </c>
      <c r="W343" s="908"/>
      <c r="Y343" s="270">
        <v>6.26</v>
      </c>
    </row>
    <row r="344" spans="1:25" x14ac:dyDescent="0.25">
      <c r="A344" s="871"/>
      <c r="B344" s="872"/>
      <c r="C344" s="93" t="s">
        <v>1369</v>
      </c>
      <c r="D344" s="270" t="s">
        <v>62</v>
      </c>
      <c r="E344" s="295"/>
      <c r="F344" s="116"/>
      <c r="G344" s="117">
        <v>200</v>
      </c>
      <c r="H344" s="117"/>
      <c r="I344" s="155">
        <f t="shared" si="38"/>
        <v>200</v>
      </c>
      <c r="J344" s="117"/>
      <c r="K344" s="116"/>
      <c r="L344" s="117">
        <v>300</v>
      </c>
      <c r="M344" s="299">
        <v>10</v>
      </c>
      <c r="N344" s="300"/>
      <c r="O344" s="153">
        <f t="shared" si="36"/>
        <v>310</v>
      </c>
      <c r="P344" s="154">
        <f t="shared" si="37"/>
        <v>510</v>
      </c>
      <c r="Q344" s="270">
        <f t="shared" si="39"/>
        <v>3.9</v>
      </c>
      <c r="R344" s="45">
        <f t="shared" si="34"/>
        <v>780</v>
      </c>
      <c r="S344" s="910"/>
      <c r="T344" s="49">
        <f t="shared" si="41"/>
        <v>1209</v>
      </c>
      <c r="U344" s="913"/>
      <c r="V344" s="151">
        <f t="shared" si="40"/>
        <v>1989</v>
      </c>
      <c r="W344" s="908"/>
      <c r="Y344" s="270">
        <v>3.25</v>
      </c>
    </row>
    <row r="345" spans="1:25" x14ac:dyDescent="0.25">
      <c r="A345" s="871"/>
      <c r="B345" s="872"/>
      <c r="C345" s="93" t="s">
        <v>2160</v>
      </c>
      <c r="D345" s="270" t="s">
        <v>62</v>
      </c>
      <c r="E345" s="295"/>
      <c r="F345" s="116"/>
      <c r="G345" s="117">
        <v>300</v>
      </c>
      <c r="H345" s="117"/>
      <c r="I345" s="155">
        <f t="shared" si="38"/>
        <v>300</v>
      </c>
      <c r="J345" s="117"/>
      <c r="K345" s="116"/>
      <c r="L345" s="117">
        <v>500</v>
      </c>
      <c r="M345" s="299"/>
      <c r="N345" s="300"/>
      <c r="O345" s="153">
        <f t="shared" si="36"/>
        <v>500</v>
      </c>
      <c r="P345" s="154">
        <f t="shared" si="37"/>
        <v>800</v>
      </c>
      <c r="Q345" s="270">
        <f t="shared" si="39"/>
        <v>3.24</v>
      </c>
      <c r="R345" s="45">
        <f t="shared" si="34"/>
        <v>972.00000000000011</v>
      </c>
      <c r="S345" s="910"/>
      <c r="T345" s="49">
        <f t="shared" si="41"/>
        <v>1620</v>
      </c>
      <c r="U345" s="913"/>
      <c r="V345" s="151">
        <f t="shared" si="40"/>
        <v>2592</v>
      </c>
      <c r="W345" s="908"/>
      <c r="Y345" s="270">
        <v>2.7</v>
      </c>
    </row>
    <row r="346" spans="1:25" x14ac:dyDescent="0.25">
      <c r="A346" s="871"/>
      <c r="B346" s="872"/>
      <c r="C346" s="93" t="s">
        <v>705</v>
      </c>
      <c r="D346" s="270" t="s">
        <v>62</v>
      </c>
      <c r="E346" s="295">
        <v>100</v>
      </c>
      <c r="F346" s="116"/>
      <c r="G346" s="117">
        <v>1500</v>
      </c>
      <c r="H346" s="117"/>
      <c r="I346" s="155">
        <f t="shared" si="38"/>
        <v>1600</v>
      </c>
      <c r="J346" s="117">
        <v>800</v>
      </c>
      <c r="K346" s="116"/>
      <c r="L346" s="117">
        <v>1500</v>
      </c>
      <c r="M346" s="299"/>
      <c r="N346" s="300"/>
      <c r="O346" s="153">
        <f t="shared" si="36"/>
        <v>2300</v>
      </c>
      <c r="P346" s="154">
        <f t="shared" si="37"/>
        <v>3900</v>
      </c>
      <c r="Q346" s="270">
        <f t="shared" si="39"/>
        <v>3.6239999999999997</v>
      </c>
      <c r="R346" s="45">
        <f t="shared" si="34"/>
        <v>5798.4</v>
      </c>
      <c r="S346" s="910"/>
      <c r="T346" s="49">
        <f t="shared" si="41"/>
        <v>8335.1999999999989</v>
      </c>
      <c r="U346" s="913"/>
      <c r="V346" s="151">
        <f t="shared" si="40"/>
        <v>14133.599999999999</v>
      </c>
      <c r="W346" s="908"/>
      <c r="Y346" s="270">
        <v>3.02</v>
      </c>
    </row>
    <row r="347" spans="1:25" x14ac:dyDescent="0.25">
      <c r="A347" s="871"/>
      <c r="B347" s="872"/>
      <c r="C347" s="93" t="s">
        <v>706</v>
      </c>
      <c r="D347" s="270" t="s">
        <v>62</v>
      </c>
      <c r="E347" s="295"/>
      <c r="F347" s="116"/>
      <c r="G347" s="117">
        <v>400</v>
      </c>
      <c r="H347" s="117"/>
      <c r="I347" s="155">
        <f t="shared" si="38"/>
        <v>400</v>
      </c>
      <c r="J347" s="117">
        <v>110</v>
      </c>
      <c r="K347" s="116"/>
      <c r="L347" s="117">
        <v>500</v>
      </c>
      <c r="M347" s="299"/>
      <c r="N347" s="300"/>
      <c r="O347" s="153">
        <f t="shared" si="36"/>
        <v>610</v>
      </c>
      <c r="P347" s="154">
        <f t="shared" si="37"/>
        <v>1010</v>
      </c>
      <c r="Q347" s="270">
        <f t="shared" si="39"/>
        <v>3.5999999999999996</v>
      </c>
      <c r="R347" s="45">
        <f t="shared" si="34"/>
        <v>1439.9999999999998</v>
      </c>
      <c r="S347" s="910"/>
      <c r="T347" s="49">
        <f t="shared" si="41"/>
        <v>2196</v>
      </c>
      <c r="U347" s="913"/>
      <c r="V347" s="151">
        <f t="shared" si="40"/>
        <v>3636</v>
      </c>
      <c r="W347" s="908"/>
      <c r="Y347" s="270">
        <v>3</v>
      </c>
    </row>
    <row r="348" spans="1:25" x14ac:dyDescent="0.25">
      <c r="A348" s="871"/>
      <c r="B348" s="872"/>
      <c r="C348" s="93" t="s">
        <v>707</v>
      </c>
      <c r="D348" s="270" t="s">
        <v>62</v>
      </c>
      <c r="E348" s="295"/>
      <c r="F348" s="116"/>
      <c r="G348" s="117">
        <v>820</v>
      </c>
      <c r="H348" s="117"/>
      <c r="I348" s="155">
        <f t="shared" si="38"/>
        <v>820</v>
      </c>
      <c r="J348" s="117"/>
      <c r="K348" s="116"/>
      <c r="L348" s="117">
        <v>500</v>
      </c>
      <c r="M348" s="299"/>
      <c r="N348" s="300"/>
      <c r="O348" s="153">
        <f t="shared" si="36"/>
        <v>500</v>
      </c>
      <c r="P348" s="154">
        <f t="shared" si="37"/>
        <v>1320</v>
      </c>
      <c r="Q348" s="270">
        <f t="shared" si="39"/>
        <v>13.703999999999999</v>
      </c>
      <c r="R348" s="45">
        <f t="shared" si="34"/>
        <v>11237.279999999999</v>
      </c>
      <c r="S348" s="910"/>
      <c r="T348" s="49">
        <f t="shared" si="41"/>
        <v>6851.9999999999991</v>
      </c>
      <c r="U348" s="913"/>
      <c r="V348" s="151">
        <f t="shared" si="40"/>
        <v>18089.28</v>
      </c>
      <c r="W348" s="908"/>
      <c r="Y348" s="270">
        <v>11.42</v>
      </c>
    </row>
    <row r="349" spans="1:25" x14ac:dyDescent="0.25">
      <c r="A349" s="871"/>
      <c r="B349" s="872"/>
      <c r="C349" s="93" t="s">
        <v>708</v>
      </c>
      <c r="D349" s="270" t="s">
        <v>62</v>
      </c>
      <c r="E349" s="295"/>
      <c r="F349" s="116"/>
      <c r="G349" s="117">
        <v>500</v>
      </c>
      <c r="H349" s="117"/>
      <c r="I349" s="155">
        <f t="shared" si="38"/>
        <v>500</v>
      </c>
      <c r="J349" s="117"/>
      <c r="K349" s="116"/>
      <c r="L349" s="117">
        <v>300</v>
      </c>
      <c r="M349" s="299"/>
      <c r="N349" s="300"/>
      <c r="O349" s="153">
        <f t="shared" si="36"/>
        <v>300</v>
      </c>
      <c r="P349" s="154">
        <f t="shared" si="37"/>
        <v>800</v>
      </c>
      <c r="Q349" s="270">
        <f t="shared" si="39"/>
        <v>4.5599999999999996</v>
      </c>
      <c r="R349" s="45">
        <f t="shared" si="34"/>
        <v>2280</v>
      </c>
      <c r="S349" s="910"/>
      <c r="T349" s="49">
        <f t="shared" si="41"/>
        <v>1367.9999999999998</v>
      </c>
      <c r="U349" s="913"/>
      <c r="V349" s="151">
        <f t="shared" si="40"/>
        <v>3648</v>
      </c>
      <c r="W349" s="908"/>
      <c r="Y349" s="270">
        <v>3.8</v>
      </c>
    </row>
    <row r="350" spans="1:25" x14ac:dyDescent="0.25">
      <c r="A350" s="871"/>
      <c r="B350" s="872"/>
      <c r="C350" s="93" t="s">
        <v>709</v>
      </c>
      <c r="D350" s="270" t="s">
        <v>62</v>
      </c>
      <c r="E350" s="295"/>
      <c r="F350" s="116"/>
      <c r="G350" s="117">
        <v>130</v>
      </c>
      <c r="H350" s="117"/>
      <c r="I350" s="155">
        <f t="shared" si="38"/>
        <v>130</v>
      </c>
      <c r="J350" s="117"/>
      <c r="K350" s="116"/>
      <c r="L350" s="117">
        <v>130</v>
      </c>
      <c r="M350" s="299"/>
      <c r="N350" s="300"/>
      <c r="O350" s="153">
        <f t="shared" si="36"/>
        <v>130</v>
      </c>
      <c r="P350" s="154">
        <f t="shared" si="37"/>
        <v>260</v>
      </c>
      <c r="Q350" s="270">
        <f t="shared" si="39"/>
        <v>8.4</v>
      </c>
      <c r="R350" s="45">
        <f t="shared" si="34"/>
        <v>1092</v>
      </c>
      <c r="S350" s="910"/>
      <c r="T350" s="49">
        <f t="shared" si="41"/>
        <v>1092</v>
      </c>
      <c r="U350" s="913"/>
      <c r="V350" s="151">
        <f t="shared" si="40"/>
        <v>2184</v>
      </c>
      <c r="W350" s="908"/>
      <c r="Y350" s="270">
        <v>7</v>
      </c>
    </row>
    <row r="351" spans="1:25" x14ac:dyDescent="0.25">
      <c r="A351" s="871"/>
      <c r="B351" s="872"/>
      <c r="C351" s="93" t="s">
        <v>710</v>
      </c>
      <c r="D351" s="270" t="s">
        <v>37</v>
      </c>
      <c r="E351" s="295"/>
      <c r="F351" s="116"/>
      <c r="G351" s="117">
        <v>300</v>
      </c>
      <c r="H351" s="117"/>
      <c r="I351" s="155">
        <f t="shared" si="38"/>
        <v>300</v>
      </c>
      <c r="J351" s="117"/>
      <c r="K351" s="116"/>
      <c r="L351" s="117">
        <v>400</v>
      </c>
      <c r="M351" s="299"/>
      <c r="N351" s="300"/>
      <c r="O351" s="153">
        <f t="shared" si="36"/>
        <v>400</v>
      </c>
      <c r="P351" s="154">
        <f t="shared" si="37"/>
        <v>700</v>
      </c>
      <c r="Q351" s="270">
        <f t="shared" si="39"/>
        <v>8.4</v>
      </c>
      <c r="R351" s="45">
        <f t="shared" si="34"/>
        <v>2520</v>
      </c>
      <c r="S351" s="910"/>
      <c r="T351" s="49">
        <f t="shared" si="41"/>
        <v>3360</v>
      </c>
      <c r="U351" s="913"/>
      <c r="V351" s="151">
        <f t="shared" si="40"/>
        <v>5880</v>
      </c>
      <c r="W351" s="908"/>
      <c r="Y351" s="270">
        <v>7</v>
      </c>
    </row>
    <row r="352" spans="1:25" x14ac:dyDescent="0.25">
      <c r="A352" s="871"/>
      <c r="B352" s="872"/>
      <c r="C352" s="93" t="s">
        <v>1370</v>
      </c>
      <c r="D352" s="270" t="s">
        <v>37</v>
      </c>
      <c r="E352" s="295"/>
      <c r="F352" s="116"/>
      <c r="G352" s="117">
        <v>100</v>
      </c>
      <c r="H352" s="117"/>
      <c r="I352" s="155">
        <f t="shared" si="38"/>
        <v>100</v>
      </c>
      <c r="J352" s="117"/>
      <c r="K352" s="116"/>
      <c r="L352" s="117">
        <v>100</v>
      </c>
      <c r="M352" s="299"/>
      <c r="N352" s="300"/>
      <c r="O352" s="153">
        <f t="shared" si="36"/>
        <v>100</v>
      </c>
      <c r="P352" s="154">
        <f t="shared" si="37"/>
        <v>200</v>
      </c>
      <c r="Q352" s="270">
        <f t="shared" si="39"/>
        <v>8.64</v>
      </c>
      <c r="R352" s="45">
        <f t="shared" si="34"/>
        <v>864</v>
      </c>
      <c r="S352" s="910"/>
      <c r="T352" s="49">
        <f t="shared" si="41"/>
        <v>864</v>
      </c>
      <c r="U352" s="913"/>
      <c r="V352" s="151">
        <f t="shared" si="40"/>
        <v>1728</v>
      </c>
      <c r="W352" s="908"/>
      <c r="Y352" s="270">
        <v>7.2</v>
      </c>
    </row>
    <row r="353" spans="1:25" x14ac:dyDescent="0.25">
      <c r="A353" s="871"/>
      <c r="B353" s="872"/>
      <c r="C353" s="93" t="s">
        <v>1371</v>
      </c>
      <c r="D353" s="270" t="s">
        <v>37</v>
      </c>
      <c r="E353" s="295"/>
      <c r="F353" s="116"/>
      <c r="G353" s="117">
        <v>20</v>
      </c>
      <c r="H353" s="117"/>
      <c r="I353" s="155">
        <f t="shared" si="38"/>
        <v>20</v>
      </c>
      <c r="J353" s="117"/>
      <c r="K353" s="116"/>
      <c r="L353" s="117">
        <v>30</v>
      </c>
      <c r="M353" s="299"/>
      <c r="N353" s="300"/>
      <c r="O353" s="153">
        <f t="shared" si="36"/>
        <v>30</v>
      </c>
      <c r="P353" s="154">
        <f t="shared" si="37"/>
        <v>50</v>
      </c>
      <c r="Q353" s="270">
        <f t="shared" si="39"/>
        <v>8.4</v>
      </c>
      <c r="R353" s="45">
        <f t="shared" si="34"/>
        <v>168</v>
      </c>
      <c r="S353" s="910"/>
      <c r="T353" s="49">
        <f t="shared" si="41"/>
        <v>252</v>
      </c>
      <c r="U353" s="913"/>
      <c r="V353" s="151">
        <f t="shared" si="40"/>
        <v>420</v>
      </c>
      <c r="W353" s="908"/>
      <c r="Y353" s="270">
        <v>7</v>
      </c>
    </row>
    <row r="354" spans="1:25" x14ac:dyDescent="0.25">
      <c r="A354" s="871"/>
      <c r="B354" s="872"/>
      <c r="C354" s="93" t="s">
        <v>1372</v>
      </c>
      <c r="D354" s="270" t="s">
        <v>62</v>
      </c>
      <c r="E354" s="295"/>
      <c r="F354" s="116"/>
      <c r="G354" s="117">
        <v>30</v>
      </c>
      <c r="H354" s="117"/>
      <c r="I354" s="155">
        <f t="shared" si="38"/>
        <v>30</v>
      </c>
      <c r="J354" s="117"/>
      <c r="K354" s="116"/>
      <c r="L354" s="117">
        <v>40</v>
      </c>
      <c r="M354" s="299"/>
      <c r="N354" s="300"/>
      <c r="O354" s="153">
        <f t="shared" si="36"/>
        <v>40</v>
      </c>
      <c r="P354" s="154">
        <f t="shared" si="37"/>
        <v>70</v>
      </c>
      <c r="Q354" s="270">
        <f>Y354*1.2</f>
        <v>38.052</v>
      </c>
      <c r="R354" s="45">
        <f t="shared" si="34"/>
        <v>1141.56</v>
      </c>
      <c r="S354" s="910"/>
      <c r="T354" s="49">
        <f t="shared" si="41"/>
        <v>1522.08</v>
      </c>
      <c r="U354" s="913"/>
      <c r="V354" s="151">
        <f t="shared" si="40"/>
        <v>2663.64</v>
      </c>
      <c r="W354" s="908"/>
      <c r="Y354" s="270">
        <v>31.71</v>
      </c>
    </row>
    <row r="355" spans="1:25" x14ac:dyDescent="0.25">
      <c r="A355" s="871"/>
      <c r="B355" s="872"/>
      <c r="C355" s="93" t="s">
        <v>711</v>
      </c>
      <c r="D355" s="270" t="s">
        <v>62</v>
      </c>
      <c r="E355" s="295"/>
      <c r="F355" s="116"/>
      <c r="G355" s="117">
        <v>10</v>
      </c>
      <c r="H355" s="117"/>
      <c r="I355" s="155">
        <f t="shared" si="38"/>
        <v>10</v>
      </c>
      <c r="J355" s="117"/>
      <c r="K355" s="116"/>
      <c r="L355" s="117">
        <v>20</v>
      </c>
      <c r="M355" s="299"/>
      <c r="N355" s="300"/>
      <c r="O355" s="153">
        <f t="shared" si="36"/>
        <v>20</v>
      </c>
      <c r="P355" s="154">
        <f t="shared" si="37"/>
        <v>30</v>
      </c>
      <c r="Q355" s="270">
        <f t="shared" si="39"/>
        <v>35.4</v>
      </c>
      <c r="R355" s="45">
        <f t="shared" si="34"/>
        <v>354</v>
      </c>
      <c r="S355" s="910"/>
      <c r="T355" s="49">
        <f t="shared" si="41"/>
        <v>708</v>
      </c>
      <c r="U355" s="913"/>
      <c r="V355" s="151">
        <f t="shared" si="40"/>
        <v>1062</v>
      </c>
      <c r="W355" s="908"/>
      <c r="Y355" s="270">
        <v>29.5</v>
      </c>
    </row>
    <row r="356" spans="1:25" x14ac:dyDescent="0.25">
      <c r="A356" s="871"/>
      <c r="B356" s="872"/>
      <c r="C356" s="93" t="s">
        <v>712</v>
      </c>
      <c r="D356" s="270" t="s">
        <v>62</v>
      </c>
      <c r="E356" s="295"/>
      <c r="F356" s="116"/>
      <c r="G356" s="117">
        <v>30</v>
      </c>
      <c r="H356" s="117"/>
      <c r="I356" s="155">
        <f t="shared" si="38"/>
        <v>30</v>
      </c>
      <c r="J356" s="117"/>
      <c r="K356" s="116"/>
      <c r="L356" s="117">
        <v>40</v>
      </c>
      <c r="M356" s="299"/>
      <c r="N356" s="300"/>
      <c r="O356" s="153">
        <f t="shared" si="36"/>
        <v>40</v>
      </c>
      <c r="P356" s="154">
        <f t="shared" si="37"/>
        <v>70</v>
      </c>
      <c r="Q356" s="270">
        <f t="shared" si="39"/>
        <v>10.199999999999999</v>
      </c>
      <c r="R356" s="45">
        <f t="shared" si="34"/>
        <v>306</v>
      </c>
      <c r="S356" s="910"/>
      <c r="T356" s="49">
        <f t="shared" si="41"/>
        <v>408</v>
      </c>
      <c r="U356" s="913"/>
      <c r="V356" s="151">
        <f t="shared" si="40"/>
        <v>714</v>
      </c>
      <c r="W356" s="908"/>
      <c r="Y356" s="270">
        <v>8.5</v>
      </c>
    </row>
    <row r="357" spans="1:25" x14ac:dyDescent="0.25">
      <c r="A357" s="871"/>
      <c r="B357" s="872"/>
      <c r="C357" s="93" t="s">
        <v>713</v>
      </c>
      <c r="D357" s="270" t="s">
        <v>62</v>
      </c>
      <c r="E357" s="301"/>
      <c r="F357" s="302"/>
      <c r="G357" s="82">
        <v>10</v>
      </c>
      <c r="H357" s="82"/>
      <c r="I357" s="155">
        <f t="shared" si="38"/>
        <v>10</v>
      </c>
      <c r="J357" s="82"/>
      <c r="K357" s="302"/>
      <c r="L357" s="82">
        <v>15</v>
      </c>
      <c r="M357" s="303"/>
      <c r="N357" s="304"/>
      <c r="O357" s="153">
        <f t="shared" si="36"/>
        <v>15</v>
      </c>
      <c r="P357" s="154">
        <f t="shared" si="37"/>
        <v>25</v>
      </c>
      <c r="Q357" s="270">
        <f t="shared" si="39"/>
        <v>14.399999999999999</v>
      </c>
      <c r="R357" s="45">
        <f t="shared" si="34"/>
        <v>144</v>
      </c>
      <c r="S357" s="910"/>
      <c r="T357" s="49">
        <f t="shared" si="41"/>
        <v>215.99999999999997</v>
      </c>
      <c r="U357" s="913"/>
      <c r="V357" s="151">
        <f t="shared" si="40"/>
        <v>360</v>
      </c>
      <c r="W357" s="908"/>
      <c r="Y357" s="270">
        <v>12</v>
      </c>
    </row>
    <row r="358" spans="1:25" x14ac:dyDescent="0.25">
      <c r="A358" s="871"/>
      <c r="B358" s="872"/>
      <c r="C358" s="93" t="s">
        <v>1373</v>
      </c>
      <c r="D358" s="270" t="s">
        <v>37</v>
      </c>
      <c r="E358" s="301"/>
      <c r="F358" s="302"/>
      <c r="G358" s="82">
        <v>100</v>
      </c>
      <c r="H358" s="82"/>
      <c r="I358" s="155">
        <f t="shared" si="38"/>
        <v>100</v>
      </c>
      <c r="J358" s="82"/>
      <c r="K358" s="302"/>
      <c r="L358" s="82">
        <v>100</v>
      </c>
      <c r="M358" s="303"/>
      <c r="N358" s="304"/>
      <c r="O358" s="153">
        <f t="shared" si="36"/>
        <v>100</v>
      </c>
      <c r="P358" s="154">
        <f t="shared" si="37"/>
        <v>200</v>
      </c>
      <c r="Q358" s="270">
        <f t="shared" si="39"/>
        <v>23.88</v>
      </c>
      <c r="R358" s="45">
        <f t="shared" si="34"/>
        <v>2388</v>
      </c>
      <c r="S358" s="910"/>
      <c r="T358" s="49">
        <f t="shared" si="41"/>
        <v>2388</v>
      </c>
      <c r="U358" s="913"/>
      <c r="V358" s="151">
        <f t="shared" si="40"/>
        <v>4776</v>
      </c>
      <c r="W358" s="908"/>
      <c r="Y358" s="270">
        <v>19.899999999999999</v>
      </c>
    </row>
    <row r="359" spans="1:25" x14ac:dyDescent="0.25">
      <c r="A359" s="871"/>
      <c r="B359" s="872"/>
      <c r="C359" s="93" t="s">
        <v>1374</v>
      </c>
      <c r="D359" s="270" t="s">
        <v>62</v>
      </c>
      <c r="E359" s="301"/>
      <c r="F359" s="302"/>
      <c r="G359" s="82">
        <v>100</v>
      </c>
      <c r="H359" s="82"/>
      <c r="I359" s="155">
        <f t="shared" si="38"/>
        <v>100</v>
      </c>
      <c r="J359" s="82"/>
      <c r="K359" s="302"/>
      <c r="L359" s="82">
        <v>100</v>
      </c>
      <c r="M359" s="303"/>
      <c r="N359" s="304"/>
      <c r="O359" s="153">
        <f t="shared" si="36"/>
        <v>100</v>
      </c>
      <c r="P359" s="154">
        <f t="shared" si="37"/>
        <v>200</v>
      </c>
      <c r="Q359" s="270">
        <f t="shared" si="39"/>
        <v>7.1999999999999993</v>
      </c>
      <c r="R359" s="45">
        <f t="shared" si="34"/>
        <v>719.99999999999989</v>
      </c>
      <c r="S359" s="910"/>
      <c r="T359" s="49">
        <f t="shared" si="41"/>
        <v>719.99999999999989</v>
      </c>
      <c r="U359" s="913"/>
      <c r="V359" s="151">
        <f t="shared" si="40"/>
        <v>1439.9999999999998</v>
      </c>
      <c r="W359" s="908"/>
      <c r="Y359" s="270">
        <v>6</v>
      </c>
    </row>
    <row r="360" spans="1:25" x14ac:dyDescent="0.25">
      <c r="A360" s="871"/>
      <c r="B360" s="872"/>
      <c r="C360" s="93" t="s">
        <v>714</v>
      </c>
      <c r="D360" s="270" t="s">
        <v>37</v>
      </c>
      <c r="E360" s="301"/>
      <c r="F360" s="302"/>
      <c r="G360" s="82"/>
      <c r="H360" s="82">
        <v>2</v>
      </c>
      <c r="I360" s="155">
        <f t="shared" si="38"/>
        <v>2</v>
      </c>
      <c r="J360" s="82"/>
      <c r="K360" s="302"/>
      <c r="L360" s="82">
        <v>20</v>
      </c>
      <c r="M360" s="303"/>
      <c r="N360" s="304"/>
      <c r="O360" s="153">
        <f t="shared" si="36"/>
        <v>20</v>
      </c>
      <c r="P360" s="154">
        <f t="shared" si="37"/>
        <v>22</v>
      </c>
      <c r="Q360" s="270">
        <f t="shared" si="39"/>
        <v>9.6</v>
      </c>
      <c r="R360" s="45">
        <f t="shared" si="34"/>
        <v>19.2</v>
      </c>
      <c r="S360" s="910"/>
      <c r="T360" s="49">
        <f t="shared" si="41"/>
        <v>192</v>
      </c>
      <c r="U360" s="913"/>
      <c r="V360" s="151">
        <f t="shared" si="40"/>
        <v>211.2</v>
      </c>
      <c r="W360" s="908"/>
      <c r="Y360" s="270">
        <v>8</v>
      </c>
    </row>
    <row r="361" spans="1:25" x14ac:dyDescent="0.25">
      <c r="A361" s="871"/>
      <c r="B361" s="872"/>
      <c r="C361" s="93" t="s">
        <v>1375</v>
      </c>
      <c r="D361" s="270" t="s">
        <v>37</v>
      </c>
      <c r="E361" s="301">
        <v>12</v>
      </c>
      <c r="F361" s="302"/>
      <c r="G361" s="82">
        <v>20</v>
      </c>
      <c r="H361" s="305">
        <v>4</v>
      </c>
      <c r="I361" s="155">
        <f t="shared" si="38"/>
        <v>36</v>
      </c>
      <c r="J361" s="82">
        <v>24</v>
      </c>
      <c r="K361" s="302"/>
      <c r="L361" s="82">
        <v>30</v>
      </c>
      <c r="M361" s="303"/>
      <c r="N361" s="304"/>
      <c r="O361" s="153">
        <f t="shared" si="36"/>
        <v>54</v>
      </c>
      <c r="P361" s="154">
        <f t="shared" si="37"/>
        <v>90</v>
      </c>
      <c r="Q361" s="270">
        <f t="shared" si="39"/>
        <v>18</v>
      </c>
      <c r="R361" s="45">
        <f t="shared" si="34"/>
        <v>648</v>
      </c>
      <c r="S361" s="910"/>
      <c r="T361" s="49">
        <f t="shared" si="41"/>
        <v>972</v>
      </c>
      <c r="U361" s="913"/>
      <c r="V361" s="151">
        <f t="shared" si="40"/>
        <v>1620</v>
      </c>
      <c r="W361" s="908"/>
      <c r="Y361" s="270">
        <v>15</v>
      </c>
    </row>
    <row r="362" spans="1:25" x14ac:dyDescent="0.25">
      <c r="A362" s="871"/>
      <c r="B362" s="872"/>
      <c r="C362" s="93" t="s">
        <v>1376</v>
      </c>
      <c r="D362" s="270" t="s">
        <v>62</v>
      </c>
      <c r="E362" s="301"/>
      <c r="F362" s="302"/>
      <c r="G362" s="82">
        <v>10</v>
      </c>
      <c r="H362" s="305">
        <v>3</v>
      </c>
      <c r="I362" s="155">
        <f t="shared" si="38"/>
        <v>13</v>
      </c>
      <c r="J362" s="82"/>
      <c r="K362" s="302"/>
      <c r="L362" s="82">
        <v>15</v>
      </c>
      <c r="M362" s="303">
        <v>5</v>
      </c>
      <c r="N362" s="304"/>
      <c r="O362" s="153">
        <f t="shared" si="36"/>
        <v>20</v>
      </c>
      <c r="P362" s="154">
        <f t="shared" si="37"/>
        <v>33</v>
      </c>
      <c r="Q362" s="270">
        <f t="shared" si="39"/>
        <v>7.1999999999999993</v>
      </c>
      <c r="R362" s="45">
        <f t="shared" si="34"/>
        <v>93.6</v>
      </c>
      <c r="S362" s="910"/>
      <c r="T362" s="49">
        <f t="shared" si="41"/>
        <v>144</v>
      </c>
      <c r="U362" s="913"/>
      <c r="V362" s="151">
        <f t="shared" si="40"/>
        <v>237.6</v>
      </c>
      <c r="W362" s="908"/>
      <c r="Y362" s="270">
        <v>6</v>
      </c>
    </row>
    <row r="363" spans="1:25" x14ac:dyDescent="0.25">
      <c r="A363" s="871"/>
      <c r="B363" s="872"/>
      <c r="C363" s="93" t="s">
        <v>2208</v>
      </c>
      <c r="D363" s="270" t="s">
        <v>37</v>
      </c>
      <c r="E363" s="301">
        <v>50</v>
      </c>
      <c r="F363" s="302"/>
      <c r="G363" s="82"/>
      <c r="H363" s="305">
        <v>10</v>
      </c>
      <c r="I363" s="155">
        <f t="shared" si="38"/>
        <v>60</v>
      </c>
      <c r="J363" s="82">
        <v>50</v>
      </c>
      <c r="K363" s="302"/>
      <c r="L363" s="82">
        <v>20</v>
      </c>
      <c r="M363" s="303"/>
      <c r="N363" s="304"/>
      <c r="O363" s="153">
        <f t="shared" si="36"/>
        <v>70</v>
      </c>
      <c r="P363" s="154">
        <f t="shared" si="37"/>
        <v>130</v>
      </c>
      <c r="Q363" s="270">
        <f t="shared" si="39"/>
        <v>6</v>
      </c>
      <c r="R363" s="45">
        <f t="shared" si="34"/>
        <v>360</v>
      </c>
      <c r="S363" s="910"/>
      <c r="T363" s="49">
        <f t="shared" si="41"/>
        <v>420</v>
      </c>
      <c r="U363" s="913"/>
      <c r="V363" s="151">
        <f t="shared" si="40"/>
        <v>780</v>
      </c>
      <c r="W363" s="908"/>
      <c r="Y363" s="270">
        <v>5</v>
      </c>
    </row>
    <row r="364" spans="1:25" x14ac:dyDescent="0.25">
      <c r="A364" s="871"/>
      <c r="B364" s="872"/>
      <c r="C364" s="291" t="s">
        <v>2209</v>
      </c>
      <c r="D364" s="270" t="s">
        <v>37</v>
      </c>
      <c r="E364" s="301"/>
      <c r="F364" s="302"/>
      <c r="G364" s="82"/>
      <c r="H364" s="305"/>
      <c r="I364" s="155"/>
      <c r="J364" s="82"/>
      <c r="K364" s="302"/>
      <c r="L364" s="82"/>
      <c r="M364" s="303">
        <v>10</v>
      </c>
      <c r="N364" s="304"/>
      <c r="O364" s="153"/>
      <c r="P364" s="154"/>
      <c r="Q364" s="270"/>
      <c r="R364" s="45"/>
      <c r="S364" s="910"/>
      <c r="T364" s="49"/>
      <c r="U364" s="913"/>
      <c r="V364" s="151"/>
      <c r="W364" s="908"/>
      <c r="Y364" s="270"/>
    </row>
    <row r="365" spans="1:25" ht="30" x14ac:dyDescent="0.25">
      <c r="A365" s="871"/>
      <c r="B365" s="872"/>
      <c r="C365" s="291" t="s">
        <v>2210</v>
      </c>
      <c r="D365" s="270" t="s">
        <v>37</v>
      </c>
      <c r="E365" s="301"/>
      <c r="F365" s="302"/>
      <c r="G365" s="82"/>
      <c r="H365" s="305"/>
      <c r="I365" s="155"/>
      <c r="J365" s="82"/>
      <c r="K365" s="302"/>
      <c r="L365" s="82"/>
      <c r="M365" s="303">
        <v>20</v>
      </c>
      <c r="N365" s="304"/>
      <c r="O365" s="153"/>
      <c r="P365" s="154"/>
      <c r="Q365" s="270"/>
      <c r="R365" s="45"/>
      <c r="S365" s="910"/>
      <c r="T365" s="49"/>
      <c r="U365" s="913"/>
      <c r="V365" s="151"/>
      <c r="W365" s="908"/>
      <c r="Y365" s="270"/>
    </row>
    <row r="366" spans="1:25" ht="30" x14ac:dyDescent="0.25">
      <c r="A366" s="871"/>
      <c r="B366" s="872"/>
      <c r="C366" s="291" t="s">
        <v>2211</v>
      </c>
      <c r="D366" s="270" t="s">
        <v>37</v>
      </c>
      <c r="E366" s="301"/>
      <c r="F366" s="302"/>
      <c r="G366" s="82"/>
      <c r="H366" s="305"/>
      <c r="I366" s="155"/>
      <c r="J366" s="82"/>
      <c r="K366" s="302"/>
      <c r="L366" s="82"/>
      <c r="M366" s="303">
        <v>5</v>
      </c>
      <c r="N366" s="304"/>
      <c r="O366" s="153"/>
      <c r="P366" s="154"/>
      <c r="Q366" s="270"/>
      <c r="R366" s="45"/>
      <c r="S366" s="910"/>
      <c r="T366" s="49"/>
      <c r="U366" s="913"/>
      <c r="V366" s="151"/>
      <c r="W366" s="908"/>
      <c r="Y366" s="270"/>
    </row>
    <row r="367" spans="1:25" ht="30" x14ac:dyDescent="0.25">
      <c r="A367" s="871"/>
      <c r="B367" s="872"/>
      <c r="C367" s="291" t="s">
        <v>2212</v>
      </c>
      <c r="D367" s="270" t="s">
        <v>37</v>
      </c>
      <c r="E367" s="301"/>
      <c r="F367" s="302"/>
      <c r="G367" s="82"/>
      <c r="H367" s="305"/>
      <c r="I367" s="155"/>
      <c r="J367" s="82"/>
      <c r="K367" s="302"/>
      <c r="L367" s="82"/>
      <c r="M367" s="303">
        <v>3</v>
      </c>
      <c r="N367" s="304"/>
      <c r="O367" s="153"/>
      <c r="P367" s="154"/>
      <c r="Q367" s="270"/>
      <c r="R367" s="45"/>
      <c r="S367" s="910"/>
      <c r="T367" s="49"/>
      <c r="U367" s="913"/>
      <c r="V367" s="151"/>
      <c r="W367" s="908"/>
      <c r="Y367" s="270"/>
    </row>
    <row r="368" spans="1:25" ht="30" x14ac:dyDescent="0.25">
      <c r="A368" s="871"/>
      <c r="B368" s="872"/>
      <c r="C368" s="291" t="s">
        <v>2213</v>
      </c>
      <c r="D368" s="270" t="s">
        <v>37</v>
      </c>
      <c r="E368" s="301"/>
      <c r="F368" s="302"/>
      <c r="G368" s="82"/>
      <c r="H368" s="305"/>
      <c r="I368" s="155"/>
      <c r="J368" s="82"/>
      <c r="K368" s="302"/>
      <c r="L368" s="82"/>
      <c r="M368" s="303">
        <v>3</v>
      </c>
      <c r="N368" s="304"/>
      <c r="O368" s="153"/>
      <c r="P368" s="154"/>
      <c r="Q368" s="270"/>
      <c r="R368" s="45"/>
      <c r="S368" s="910"/>
      <c r="T368" s="49"/>
      <c r="U368" s="913"/>
      <c r="V368" s="151"/>
      <c r="W368" s="908"/>
      <c r="Y368" s="270"/>
    </row>
    <row r="369" spans="1:25" ht="30" x14ac:dyDescent="0.25">
      <c r="A369" s="871"/>
      <c r="B369" s="872"/>
      <c r="C369" s="291" t="s">
        <v>2214</v>
      </c>
      <c r="D369" s="270" t="s">
        <v>37</v>
      </c>
      <c r="E369" s="301"/>
      <c r="F369" s="302"/>
      <c r="G369" s="82"/>
      <c r="H369" s="305"/>
      <c r="I369" s="155"/>
      <c r="J369" s="82"/>
      <c r="K369" s="302"/>
      <c r="L369" s="82"/>
      <c r="M369" s="303">
        <v>10</v>
      </c>
      <c r="N369" s="304"/>
      <c r="O369" s="153"/>
      <c r="P369" s="154"/>
      <c r="Q369" s="270"/>
      <c r="R369" s="45"/>
      <c r="S369" s="910"/>
      <c r="T369" s="49"/>
      <c r="U369" s="913"/>
      <c r="V369" s="151"/>
      <c r="W369" s="908"/>
      <c r="Y369" s="270"/>
    </row>
    <row r="370" spans="1:25" x14ac:dyDescent="0.25">
      <c r="A370" s="871"/>
      <c r="B370" s="872"/>
      <c r="C370" s="291" t="s">
        <v>2215</v>
      </c>
      <c r="D370" s="270" t="s">
        <v>37</v>
      </c>
      <c r="E370" s="301"/>
      <c r="F370" s="302"/>
      <c r="G370" s="82"/>
      <c r="H370" s="305"/>
      <c r="I370" s="155"/>
      <c r="J370" s="82"/>
      <c r="K370" s="302"/>
      <c r="L370" s="82"/>
      <c r="M370" s="303">
        <v>10</v>
      </c>
      <c r="N370" s="304"/>
      <c r="O370" s="153"/>
      <c r="P370" s="154"/>
      <c r="Q370" s="270"/>
      <c r="R370" s="45"/>
      <c r="S370" s="910"/>
      <c r="T370" s="49"/>
      <c r="U370" s="913"/>
      <c r="V370" s="151"/>
      <c r="W370" s="908"/>
      <c r="Y370" s="270"/>
    </row>
    <row r="371" spans="1:25" ht="30" x14ac:dyDescent="0.25">
      <c r="A371" s="871"/>
      <c r="B371" s="872"/>
      <c r="C371" s="93" t="s">
        <v>1378</v>
      </c>
      <c r="D371" s="270" t="s">
        <v>37</v>
      </c>
      <c r="E371" s="301"/>
      <c r="F371" s="302">
        <v>60</v>
      </c>
      <c r="G371" s="82">
        <v>10</v>
      </c>
      <c r="H371" s="305"/>
      <c r="I371" s="155">
        <f t="shared" si="38"/>
        <v>70</v>
      </c>
      <c r="J371" s="82">
        <v>15</v>
      </c>
      <c r="K371" s="302">
        <v>60</v>
      </c>
      <c r="L371" s="82">
        <v>20</v>
      </c>
      <c r="M371" s="303">
        <v>45</v>
      </c>
      <c r="N371" s="304"/>
      <c r="O371" s="153">
        <f t="shared" ref="O371:O378" si="42">J371+K371+L371+M371</f>
        <v>140</v>
      </c>
      <c r="P371" s="154">
        <f t="shared" ref="P371:P378" si="43">I371+O371</f>
        <v>210</v>
      </c>
      <c r="Q371" s="270">
        <f t="shared" si="39"/>
        <v>12</v>
      </c>
      <c r="R371" s="45">
        <f t="shared" ref="R371:R378" si="44">Q371*I371</f>
        <v>840</v>
      </c>
      <c r="S371" s="910"/>
      <c r="T371" s="49">
        <f t="shared" si="41"/>
        <v>1680</v>
      </c>
      <c r="U371" s="913"/>
      <c r="V371" s="151">
        <f t="shared" si="40"/>
        <v>2520</v>
      </c>
      <c r="W371" s="908"/>
      <c r="Y371" s="270">
        <v>10</v>
      </c>
    </row>
    <row r="372" spans="1:25" ht="30" x14ac:dyDescent="0.25">
      <c r="A372" s="871"/>
      <c r="B372" s="872"/>
      <c r="C372" s="93" t="s">
        <v>1379</v>
      </c>
      <c r="D372" s="270" t="s">
        <v>37</v>
      </c>
      <c r="E372" s="301">
        <v>70</v>
      </c>
      <c r="F372" s="302"/>
      <c r="G372" s="82"/>
      <c r="H372" s="305">
        <v>9</v>
      </c>
      <c r="I372" s="155">
        <f t="shared" si="38"/>
        <v>79</v>
      </c>
      <c r="J372" s="82">
        <v>75</v>
      </c>
      <c r="K372" s="302"/>
      <c r="L372" s="82"/>
      <c r="M372" s="303">
        <v>4</v>
      </c>
      <c r="N372" s="304">
        <v>10</v>
      </c>
      <c r="O372" s="153">
        <f t="shared" si="42"/>
        <v>79</v>
      </c>
      <c r="P372" s="154">
        <f t="shared" si="43"/>
        <v>158</v>
      </c>
      <c r="Q372" s="270">
        <f t="shared" si="39"/>
        <v>12</v>
      </c>
      <c r="R372" s="45">
        <f t="shared" si="44"/>
        <v>948</v>
      </c>
      <c r="S372" s="910"/>
      <c r="T372" s="49">
        <f t="shared" si="41"/>
        <v>948</v>
      </c>
      <c r="U372" s="913"/>
      <c r="V372" s="151">
        <f t="shared" si="40"/>
        <v>1896</v>
      </c>
      <c r="W372" s="908"/>
      <c r="Y372" s="270">
        <v>10</v>
      </c>
    </row>
    <row r="373" spans="1:25" x14ac:dyDescent="0.25">
      <c r="A373" s="871"/>
      <c r="B373" s="872"/>
      <c r="C373" s="93" t="s">
        <v>1380</v>
      </c>
      <c r="D373" s="270" t="s">
        <v>716</v>
      </c>
      <c r="E373" s="301"/>
      <c r="F373" s="302"/>
      <c r="G373" s="82"/>
      <c r="H373" s="305"/>
      <c r="I373" s="155">
        <f t="shared" si="38"/>
        <v>0</v>
      </c>
      <c r="J373" s="82"/>
      <c r="K373" s="302"/>
      <c r="L373" s="82"/>
      <c r="M373" s="303"/>
      <c r="N373" s="304"/>
      <c r="O373" s="153">
        <f t="shared" si="42"/>
        <v>0</v>
      </c>
      <c r="P373" s="154">
        <f t="shared" si="43"/>
        <v>0</v>
      </c>
      <c r="Q373" s="270">
        <f t="shared" si="39"/>
        <v>6</v>
      </c>
      <c r="R373" s="45">
        <f t="shared" si="44"/>
        <v>0</v>
      </c>
      <c r="S373" s="910"/>
      <c r="T373" s="49">
        <f t="shared" si="41"/>
        <v>0</v>
      </c>
      <c r="U373" s="913"/>
      <c r="V373" s="151">
        <f t="shared" si="40"/>
        <v>0</v>
      </c>
      <c r="W373" s="908"/>
      <c r="Y373" s="270">
        <v>5</v>
      </c>
    </row>
    <row r="374" spans="1:25" x14ac:dyDescent="0.25">
      <c r="A374" s="871"/>
      <c r="B374" s="872"/>
      <c r="C374" s="93" t="s">
        <v>715</v>
      </c>
      <c r="D374" s="270" t="s">
        <v>37</v>
      </c>
      <c r="E374" s="301"/>
      <c r="F374" s="302"/>
      <c r="G374" s="82"/>
      <c r="H374" s="82">
        <v>2</v>
      </c>
      <c r="I374" s="155">
        <f t="shared" si="38"/>
        <v>2</v>
      </c>
      <c r="J374" s="82"/>
      <c r="K374" s="302"/>
      <c r="L374" s="82"/>
      <c r="M374" s="303"/>
      <c r="N374" s="304"/>
      <c r="O374" s="153">
        <f t="shared" si="42"/>
        <v>0</v>
      </c>
      <c r="P374" s="154">
        <f t="shared" si="43"/>
        <v>2</v>
      </c>
      <c r="Q374" s="270">
        <f t="shared" si="39"/>
        <v>6</v>
      </c>
      <c r="R374" s="45">
        <f t="shared" si="44"/>
        <v>12</v>
      </c>
      <c r="S374" s="910"/>
      <c r="T374" s="49">
        <f t="shared" si="41"/>
        <v>0</v>
      </c>
      <c r="U374" s="913"/>
      <c r="V374" s="151">
        <f t="shared" si="40"/>
        <v>12</v>
      </c>
      <c r="W374" s="908"/>
      <c r="Y374" s="270">
        <v>5</v>
      </c>
    </row>
    <row r="375" spans="1:25" x14ac:dyDescent="0.25">
      <c r="A375" s="871"/>
      <c r="B375" s="872"/>
      <c r="C375" s="93" t="s">
        <v>1381</v>
      </c>
      <c r="D375" s="270" t="s">
        <v>37</v>
      </c>
      <c r="E375" s="301"/>
      <c r="F375" s="302"/>
      <c r="G375" s="82"/>
      <c r="H375" s="305">
        <v>1</v>
      </c>
      <c r="I375" s="155">
        <f t="shared" si="38"/>
        <v>1</v>
      </c>
      <c r="J375" s="82"/>
      <c r="K375" s="302"/>
      <c r="L375" s="82">
        <v>5</v>
      </c>
      <c r="M375" s="303"/>
      <c r="N375" s="304"/>
      <c r="O375" s="153">
        <f t="shared" si="42"/>
        <v>5</v>
      </c>
      <c r="P375" s="154">
        <f t="shared" si="43"/>
        <v>6</v>
      </c>
      <c r="Q375" s="270">
        <f t="shared" si="39"/>
        <v>6</v>
      </c>
      <c r="R375" s="45">
        <f t="shared" si="44"/>
        <v>6</v>
      </c>
      <c r="S375" s="910"/>
      <c r="T375" s="49">
        <f t="shared" si="41"/>
        <v>30</v>
      </c>
      <c r="U375" s="913"/>
      <c r="V375" s="151">
        <f t="shared" si="40"/>
        <v>36</v>
      </c>
      <c r="W375" s="908"/>
      <c r="Y375" s="270">
        <v>5</v>
      </c>
    </row>
    <row r="376" spans="1:25" ht="30" x14ac:dyDescent="0.25">
      <c r="A376" s="871"/>
      <c r="B376" s="872"/>
      <c r="C376" s="93" t="s">
        <v>1382</v>
      </c>
      <c r="D376" s="270" t="s">
        <v>37</v>
      </c>
      <c r="E376" s="301"/>
      <c r="F376" s="302"/>
      <c r="G376" s="82"/>
      <c r="H376" s="305">
        <v>2</v>
      </c>
      <c r="I376" s="155">
        <f t="shared" si="38"/>
        <v>2</v>
      </c>
      <c r="J376" s="82"/>
      <c r="K376" s="302"/>
      <c r="L376" s="82"/>
      <c r="M376" s="303">
        <v>6</v>
      </c>
      <c r="N376" s="304"/>
      <c r="O376" s="153">
        <f t="shared" si="42"/>
        <v>6</v>
      </c>
      <c r="P376" s="154">
        <f t="shared" si="43"/>
        <v>8</v>
      </c>
      <c r="Q376" s="270">
        <f t="shared" si="39"/>
        <v>6</v>
      </c>
      <c r="R376" s="45">
        <f t="shared" si="44"/>
        <v>12</v>
      </c>
      <c r="S376" s="910"/>
      <c r="T376" s="49">
        <f t="shared" si="41"/>
        <v>36</v>
      </c>
      <c r="U376" s="913"/>
      <c r="V376" s="151">
        <f t="shared" si="40"/>
        <v>48</v>
      </c>
      <c r="W376" s="908"/>
      <c r="Y376" s="270">
        <v>5</v>
      </c>
    </row>
    <row r="377" spans="1:25" x14ac:dyDescent="0.25">
      <c r="A377" s="871"/>
      <c r="B377" s="872"/>
      <c r="C377" s="93" t="s">
        <v>1383</v>
      </c>
      <c r="D377" s="270" t="s">
        <v>37</v>
      </c>
      <c r="E377" s="301"/>
      <c r="F377" s="302"/>
      <c r="G377" s="82"/>
      <c r="H377" s="305"/>
      <c r="I377" s="155">
        <f t="shared" si="38"/>
        <v>0</v>
      </c>
      <c r="J377" s="82"/>
      <c r="K377" s="302"/>
      <c r="L377" s="82">
        <v>15</v>
      </c>
      <c r="M377" s="303"/>
      <c r="N377" s="304"/>
      <c r="O377" s="153">
        <f t="shared" si="42"/>
        <v>15</v>
      </c>
      <c r="P377" s="154">
        <f t="shared" si="43"/>
        <v>15</v>
      </c>
      <c r="Q377" s="270">
        <f>Y377*1.2</f>
        <v>6</v>
      </c>
      <c r="R377" s="45">
        <f t="shared" si="44"/>
        <v>0</v>
      </c>
      <c r="S377" s="910"/>
      <c r="T377" s="49">
        <f t="shared" si="41"/>
        <v>90</v>
      </c>
      <c r="U377" s="913"/>
      <c r="V377" s="151">
        <f t="shared" si="40"/>
        <v>90</v>
      </c>
      <c r="W377" s="908"/>
      <c r="Y377" s="270">
        <v>5</v>
      </c>
    </row>
    <row r="378" spans="1:25" x14ac:dyDescent="0.25">
      <c r="A378" s="871"/>
      <c r="B378" s="872"/>
      <c r="C378" s="93" t="s">
        <v>1384</v>
      </c>
      <c r="D378" s="270" t="s">
        <v>37</v>
      </c>
      <c r="E378" s="301"/>
      <c r="F378" s="302"/>
      <c r="G378" s="82"/>
      <c r="H378" s="305">
        <v>2</v>
      </c>
      <c r="I378" s="155">
        <f t="shared" si="38"/>
        <v>2</v>
      </c>
      <c r="J378" s="82"/>
      <c r="K378" s="302"/>
      <c r="L378" s="82">
        <v>5</v>
      </c>
      <c r="M378" s="303"/>
      <c r="N378" s="304"/>
      <c r="O378" s="153">
        <f t="shared" si="42"/>
        <v>5</v>
      </c>
      <c r="P378" s="154">
        <f t="shared" si="43"/>
        <v>7</v>
      </c>
      <c r="Q378" s="270">
        <f t="shared" si="39"/>
        <v>6</v>
      </c>
      <c r="R378" s="45">
        <f t="shared" si="44"/>
        <v>12</v>
      </c>
      <c r="S378" s="910"/>
      <c r="T378" s="49">
        <f t="shared" si="41"/>
        <v>30</v>
      </c>
      <c r="U378" s="913"/>
      <c r="V378" s="151">
        <f t="shared" si="40"/>
        <v>42</v>
      </c>
      <c r="W378" s="908"/>
      <c r="Y378" s="270">
        <v>5</v>
      </c>
    </row>
    <row r="379" spans="1:25" x14ac:dyDescent="0.25">
      <c r="A379" s="871"/>
      <c r="B379" s="872"/>
      <c r="C379" s="291" t="s">
        <v>2216</v>
      </c>
      <c r="D379" s="270" t="s">
        <v>37</v>
      </c>
      <c r="E379" s="301"/>
      <c r="F379" s="302"/>
      <c r="G379" s="82"/>
      <c r="H379" s="305"/>
      <c r="I379" s="155"/>
      <c r="J379" s="82"/>
      <c r="K379" s="302"/>
      <c r="L379" s="82"/>
      <c r="M379" s="303">
        <v>10</v>
      </c>
      <c r="N379" s="304"/>
      <c r="O379" s="153"/>
      <c r="P379" s="154"/>
      <c r="Q379" s="270"/>
      <c r="R379" s="45"/>
      <c r="S379" s="910"/>
      <c r="T379" s="49"/>
      <c r="U379" s="913"/>
      <c r="V379" s="151"/>
      <c r="W379" s="908"/>
      <c r="Y379" s="270"/>
    </row>
    <row r="380" spans="1:25" x14ac:dyDescent="0.25">
      <c r="A380" s="871"/>
      <c r="B380" s="872"/>
      <c r="C380" s="291" t="s">
        <v>2217</v>
      </c>
      <c r="D380" s="270" t="s">
        <v>37</v>
      </c>
      <c r="E380" s="301"/>
      <c r="F380" s="302"/>
      <c r="G380" s="82"/>
      <c r="H380" s="305"/>
      <c r="I380" s="155"/>
      <c r="J380" s="82"/>
      <c r="K380" s="302"/>
      <c r="L380" s="82"/>
      <c r="M380" s="303">
        <v>3</v>
      </c>
      <c r="N380" s="304"/>
      <c r="O380" s="153"/>
      <c r="P380" s="154"/>
      <c r="Q380" s="270"/>
      <c r="R380" s="45"/>
      <c r="S380" s="910"/>
      <c r="T380" s="49"/>
      <c r="U380" s="913"/>
      <c r="V380" s="151"/>
      <c r="W380" s="908"/>
      <c r="Y380" s="270"/>
    </row>
    <row r="381" spans="1:25" x14ac:dyDescent="0.25">
      <c r="A381" s="871"/>
      <c r="B381" s="872"/>
      <c r="C381" s="291" t="s">
        <v>2218</v>
      </c>
      <c r="D381" s="270" t="s">
        <v>37</v>
      </c>
      <c r="E381" s="301"/>
      <c r="F381" s="302"/>
      <c r="G381" s="82"/>
      <c r="H381" s="305"/>
      <c r="I381" s="155"/>
      <c r="J381" s="82"/>
      <c r="K381" s="302"/>
      <c r="L381" s="82"/>
      <c r="M381" s="303">
        <v>3</v>
      </c>
      <c r="N381" s="304"/>
      <c r="O381" s="153"/>
      <c r="P381" s="154"/>
      <c r="Q381" s="270"/>
      <c r="R381" s="45"/>
      <c r="S381" s="910"/>
      <c r="T381" s="49"/>
      <c r="U381" s="913"/>
      <c r="V381" s="151"/>
      <c r="W381" s="908"/>
      <c r="Y381" s="270"/>
    </row>
    <row r="382" spans="1:25" x14ac:dyDescent="0.25">
      <c r="A382" s="871"/>
      <c r="B382" s="872"/>
      <c r="C382" s="291" t="s">
        <v>2219</v>
      </c>
      <c r="D382" s="270"/>
      <c r="E382" s="301"/>
      <c r="F382" s="302"/>
      <c r="G382" s="82"/>
      <c r="H382" s="305"/>
      <c r="I382" s="155"/>
      <c r="J382" s="82"/>
      <c r="K382" s="302"/>
      <c r="L382" s="82"/>
      <c r="M382" s="303">
        <v>3</v>
      </c>
      <c r="N382" s="304"/>
      <c r="O382" s="153"/>
      <c r="P382" s="154"/>
      <c r="Q382" s="270"/>
      <c r="R382" s="45"/>
      <c r="S382" s="910"/>
      <c r="T382" s="49"/>
      <c r="U382" s="913"/>
      <c r="V382" s="151"/>
      <c r="W382" s="908"/>
      <c r="Y382" s="270"/>
    </row>
    <row r="383" spans="1:25" x14ac:dyDescent="0.25">
      <c r="A383" s="871"/>
      <c r="B383" s="872"/>
      <c r="C383" s="291" t="s">
        <v>2220</v>
      </c>
      <c r="D383" s="270"/>
      <c r="E383" s="301"/>
      <c r="F383" s="302"/>
      <c r="G383" s="82"/>
      <c r="H383" s="305"/>
      <c r="I383" s="155"/>
      <c r="J383" s="82"/>
      <c r="K383" s="302"/>
      <c r="L383" s="82"/>
      <c r="M383" s="303">
        <v>4</v>
      </c>
      <c r="N383" s="304"/>
      <c r="O383" s="153"/>
      <c r="P383" s="154"/>
      <c r="Q383" s="270"/>
      <c r="R383" s="45"/>
      <c r="S383" s="910"/>
      <c r="T383" s="49"/>
      <c r="U383" s="913"/>
      <c r="V383" s="151"/>
      <c r="W383" s="908"/>
      <c r="Y383" s="270"/>
    </row>
    <row r="384" spans="1:25" x14ac:dyDescent="0.25">
      <c r="A384" s="871"/>
      <c r="B384" s="872"/>
      <c r="C384" s="291" t="s">
        <v>2221</v>
      </c>
      <c r="D384" s="270" t="s">
        <v>716</v>
      </c>
      <c r="E384" s="301"/>
      <c r="F384" s="302"/>
      <c r="G384" s="82"/>
      <c r="H384" s="305">
        <v>30</v>
      </c>
      <c r="I384" s="155">
        <f t="shared" si="38"/>
        <v>30</v>
      </c>
      <c r="J384" s="82"/>
      <c r="K384" s="302"/>
      <c r="L384" s="82"/>
      <c r="M384" s="303">
        <v>40</v>
      </c>
      <c r="N384" s="304"/>
      <c r="O384" s="153">
        <f>J384+K384+L384+M384</f>
        <v>40</v>
      </c>
      <c r="P384" s="154">
        <f>I384+O384</f>
        <v>70</v>
      </c>
      <c r="Q384" s="270">
        <f t="shared" si="39"/>
        <v>6</v>
      </c>
      <c r="R384" s="45">
        <f>Q384*I384</f>
        <v>180</v>
      </c>
      <c r="S384" s="910"/>
      <c r="T384" s="49">
        <f t="shared" si="41"/>
        <v>240</v>
      </c>
      <c r="U384" s="913"/>
      <c r="V384" s="151">
        <f t="shared" si="40"/>
        <v>420</v>
      </c>
      <c r="W384" s="908"/>
      <c r="Y384" s="270">
        <v>5</v>
      </c>
    </row>
    <row r="385" spans="1:25" x14ac:dyDescent="0.25">
      <c r="A385" s="871"/>
      <c r="B385" s="872"/>
      <c r="C385" s="291" t="s">
        <v>2222</v>
      </c>
      <c r="D385" s="270" t="s">
        <v>37</v>
      </c>
      <c r="E385" s="301"/>
      <c r="F385" s="302"/>
      <c r="G385" s="82"/>
      <c r="H385" s="305"/>
      <c r="I385" s="155"/>
      <c r="J385" s="82"/>
      <c r="K385" s="302"/>
      <c r="L385" s="82"/>
      <c r="M385" s="303">
        <v>4</v>
      </c>
      <c r="N385" s="304"/>
      <c r="O385" s="153"/>
      <c r="P385" s="154"/>
      <c r="Q385" s="270"/>
      <c r="R385" s="45"/>
      <c r="S385" s="910"/>
      <c r="T385" s="49"/>
      <c r="U385" s="913"/>
      <c r="V385" s="151"/>
      <c r="W385" s="908"/>
      <c r="Y385" s="270"/>
    </row>
    <row r="386" spans="1:25" x14ac:dyDescent="0.25">
      <c r="A386" s="871"/>
      <c r="B386" s="872"/>
      <c r="C386" s="291" t="s">
        <v>2223</v>
      </c>
      <c r="D386" s="270" t="s">
        <v>37</v>
      </c>
      <c r="E386" s="301"/>
      <c r="F386" s="302"/>
      <c r="G386" s="82"/>
      <c r="H386" s="305"/>
      <c r="I386" s="155"/>
      <c r="J386" s="82"/>
      <c r="K386" s="302"/>
      <c r="L386" s="82"/>
      <c r="M386" s="303">
        <v>4</v>
      </c>
      <c r="N386" s="304"/>
      <c r="O386" s="153"/>
      <c r="P386" s="154"/>
      <c r="Q386" s="270"/>
      <c r="R386" s="45"/>
      <c r="S386" s="910"/>
      <c r="T386" s="49"/>
      <c r="U386" s="913"/>
      <c r="V386" s="151"/>
      <c r="W386" s="908"/>
      <c r="Y386" s="270"/>
    </row>
    <row r="387" spans="1:25" x14ac:dyDescent="0.25">
      <c r="A387" s="871"/>
      <c r="B387" s="872"/>
      <c r="C387" s="291" t="s">
        <v>2224</v>
      </c>
      <c r="D387" s="270" t="s">
        <v>37</v>
      </c>
      <c r="E387" s="301"/>
      <c r="F387" s="302"/>
      <c r="G387" s="82"/>
      <c r="H387" s="305">
        <v>6</v>
      </c>
      <c r="I387" s="155">
        <f t="shared" si="38"/>
        <v>6</v>
      </c>
      <c r="J387" s="82"/>
      <c r="K387" s="302"/>
      <c r="L387" s="82">
        <v>40</v>
      </c>
      <c r="M387" s="303">
        <v>8</v>
      </c>
      <c r="N387" s="304"/>
      <c r="O387" s="153">
        <f>J387+K387+L387+M387</f>
        <v>48</v>
      </c>
      <c r="P387" s="154">
        <f>I387+O387</f>
        <v>54</v>
      </c>
      <c r="Q387" s="270">
        <f t="shared" si="39"/>
        <v>6</v>
      </c>
      <c r="R387" s="45">
        <f>Q387*I387</f>
        <v>36</v>
      </c>
      <c r="S387" s="910"/>
      <c r="T387" s="49">
        <f t="shared" si="41"/>
        <v>288</v>
      </c>
      <c r="U387" s="913"/>
      <c r="V387" s="151">
        <f t="shared" si="40"/>
        <v>324</v>
      </c>
      <c r="W387" s="908"/>
      <c r="Y387" s="270">
        <v>5</v>
      </c>
    </row>
    <row r="388" spans="1:25" ht="30" x14ac:dyDescent="0.25">
      <c r="A388" s="871"/>
      <c r="B388" s="872"/>
      <c r="C388" s="291" t="s">
        <v>2225</v>
      </c>
      <c r="D388" s="270" t="s">
        <v>37</v>
      </c>
      <c r="E388" s="301"/>
      <c r="F388" s="302"/>
      <c r="G388" s="82"/>
      <c r="H388" s="305"/>
      <c r="I388" s="155"/>
      <c r="J388" s="82"/>
      <c r="K388" s="301"/>
      <c r="L388" s="82"/>
      <c r="M388" s="303">
        <v>4</v>
      </c>
      <c r="N388" s="304"/>
      <c r="O388" s="153"/>
      <c r="P388" s="154"/>
      <c r="Q388" s="270"/>
      <c r="R388" s="45"/>
      <c r="S388" s="910"/>
      <c r="T388" s="49"/>
      <c r="U388" s="913"/>
      <c r="V388" s="151"/>
      <c r="W388" s="908"/>
      <c r="Y388" s="270"/>
    </row>
    <row r="389" spans="1:25" x14ac:dyDescent="0.25">
      <c r="A389" s="871"/>
      <c r="B389" s="872"/>
      <c r="C389" s="93" t="s">
        <v>1386</v>
      </c>
      <c r="D389" s="270" t="s">
        <v>37</v>
      </c>
      <c r="E389" s="301"/>
      <c r="F389" s="302"/>
      <c r="G389" s="82"/>
      <c r="H389" s="305">
        <v>7</v>
      </c>
      <c r="I389" s="155">
        <f t="shared" si="38"/>
        <v>7</v>
      </c>
      <c r="J389" s="82"/>
      <c r="K389" s="267"/>
      <c r="L389" s="82"/>
      <c r="M389" s="303">
        <v>12</v>
      </c>
      <c r="N389" s="304"/>
      <c r="O389" s="153">
        <f t="shared" ref="O389:O452" si="45">J389+K389+L389+M389</f>
        <v>12</v>
      </c>
      <c r="P389" s="154">
        <f t="shared" ref="P389:P452" si="46">I389+O389</f>
        <v>19</v>
      </c>
      <c r="Q389" s="270">
        <f t="shared" si="39"/>
        <v>6</v>
      </c>
      <c r="R389" s="45">
        <f t="shared" ref="R389:R452" si="47">Q389*I389</f>
        <v>42</v>
      </c>
      <c r="S389" s="910"/>
      <c r="T389" s="49">
        <f t="shared" si="41"/>
        <v>72</v>
      </c>
      <c r="U389" s="913"/>
      <c r="V389" s="151">
        <f t="shared" si="40"/>
        <v>114</v>
      </c>
      <c r="W389" s="908"/>
      <c r="Y389" s="270">
        <v>5</v>
      </c>
    </row>
    <row r="390" spans="1:25" x14ac:dyDescent="0.25">
      <c r="A390" s="871"/>
      <c r="B390" s="872"/>
      <c r="C390" s="93" t="s">
        <v>1387</v>
      </c>
      <c r="D390" s="270" t="s">
        <v>32</v>
      </c>
      <c r="E390" s="301">
        <v>100</v>
      </c>
      <c r="F390" s="302"/>
      <c r="G390" s="82"/>
      <c r="H390" s="82"/>
      <c r="I390" s="155">
        <f t="shared" si="38"/>
        <v>100</v>
      </c>
      <c r="J390" s="301"/>
      <c r="K390" s="267"/>
      <c r="L390" s="82"/>
      <c r="M390" s="303"/>
      <c r="N390" s="304"/>
      <c r="O390" s="153">
        <f t="shared" si="45"/>
        <v>0</v>
      </c>
      <c r="P390" s="154">
        <f t="shared" si="46"/>
        <v>100</v>
      </c>
      <c r="Q390" s="270">
        <f t="shared" si="39"/>
        <v>4.8</v>
      </c>
      <c r="R390" s="45">
        <f t="shared" si="47"/>
        <v>480</v>
      </c>
      <c r="S390" s="910"/>
      <c r="T390" s="49">
        <f t="shared" si="41"/>
        <v>0</v>
      </c>
      <c r="U390" s="913"/>
      <c r="V390" s="151">
        <f t="shared" si="40"/>
        <v>480</v>
      </c>
      <c r="W390" s="908"/>
      <c r="Y390" s="270">
        <v>4</v>
      </c>
    </row>
    <row r="391" spans="1:25" x14ac:dyDescent="0.25">
      <c r="A391" s="871"/>
      <c r="B391" s="872"/>
      <c r="C391" s="93" t="s">
        <v>717</v>
      </c>
      <c r="D391" s="270" t="s">
        <v>32</v>
      </c>
      <c r="E391" s="301">
        <v>450</v>
      </c>
      <c r="F391" s="302"/>
      <c r="G391" s="82"/>
      <c r="H391" s="82"/>
      <c r="I391" s="155">
        <f t="shared" si="38"/>
        <v>450</v>
      </c>
      <c r="J391" s="301">
        <v>500</v>
      </c>
      <c r="K391" s="267"/>
      <c r="L391" s="82"/>
      <c r="M391" s="303"/>
      <c r="N391" s="304"/>
      <c r="O391" s="153">
        <f t="shared" si="45"/>
        <v>500</v>
      </c>
      <c r="P391" s="154">
        <f t="shared" si="46"/>
        <v>950</v>
      </c>
      <c r="Q391" s="270">
        <f t="shared" si="39"/>
        <v>7.1999999999999993</v>
      </c>
      <c r="R391" s="45">
        <f t="shared" si="47"/>
        <v>3239.9999999999995</v>
      </c>
      <c r="S391" s="910"/>
      <c r="T391" s="49">
        <f t="shared" si="41"/>
        <v>3599.9999999999995</v>
      </c>
      <c r="U391" s="913"/>
      <c r="V391" s="151">
        <f t="shared" si="40"/>
        <v>6839.9999999999991</v>
      </c>
      <c r="W391" s="908"/>
      <c r="Y391" s="270">
        <v>6</v>
      </c>
    </row>
    <row r="392" spans="1:25" x14ac:dyDescent="0.25">
      <c r="A392" s="871"/>
      <c r="B392" s="872"/>
      <c r="C392" s="93" t="s">
        <v>718</v>
      </c>
      <c r="D392" s="270" t="s">
        <v>32</v>
      </c>
      <c r="E392" s="301"/>
      <c r="F392" s="302"/>
      <c r="G392" s="82"/>
      <c r="H392" s="82"/>
      <c r="I392" s="155">
        <f t="shared" si="38"/>
        <v>0</v>
      </c>
      <c r="J392" s="301">
        <v>200</v>
      </c>
      <c r="K392" s="267"/>
      <c r="L392" s="82"/>
      <c r="M392" s="303"/>
      <c r="N392" s="304"/>
      <c r="O392" s="153">
        <f t="shared" si="45"/>
        <v>200</v>
      </c>
      <c r="P392" s="154">
        <f t="shared" si="46"/>
        <v>200</v>
      </c>
      <c r="Q392" s="270">
        <f t="shared" si="39"/>
        <v>6</v>
      </c>
      <c r="R392" s="45">
        <f t="shared" si="47"/>
        <v>0</v>
      </c>
      <c r="S392" s="910"/>
      <c r="T392" s="49">
        <f t="shared" si="41"/>
        <v>1200</v>
      </c>
      <c r="U392" s="913"/>
      <c r="V392" s="151">
        <f t="shared" si="40"/>
        <v>1200</v>
      </c>
      <c r="W392" s="908"/>
      <c r="Y392" s="270">
        <v>5</v>
      </c>
    </row>
    <row r="393" spans="1:25" x14ac:dyDescent="0.25">
      <c r="A393" s="871"/>
      <c r="B393" s="872"/>
      <c r="C393" s="93" t="s">
        <v>1388</v>
      </c>
      <c r="D393" s="270" t="s">
        <v>32</v>
      </c>
      <c r="E393" s="301"/>
      <c r="F393" s="302"/>
      <c r="G393" s="82"/>
      <c r="H393" s="82"/>
      <c r="I393" s="155">
        <f t="shared" si="38"/>
        <v>0</v>
      </c>
      <c r="J393" s="301">
        <v>200</v>
      </c>
      <c r="K393" s="267"/>
      <c r="L393" s="82"/>
      <c r="M393" s="303"/>
      <c r="N393" s="304"/>
      <c r="O393" s="153">
        <f t="shared" si="45"/>
        <v>200</v>
      </c>
      <c r="P393" s="154">
        <f t="shared" si="46"/>
        <v>200</v>
      </c>
      <c r="Q393" s="270">
        <f t="shared" si="39"/>
        <v>6</v>
      </c>
      <c r="R393" s="45">
        <f t="shared" si="47"/>
        <v>0</v>
      </c>
      <c r="S393" s="910"/>
      <c r="T393" s="49">
        <f t="shared" si="41"/>
        <v>1200</v>
      </c>
      <c r="U393" s="913"/>
      <c r="V393" s="151">
        <f t="shared" si="40"/>
        <v>1200</v>
      </c>
      <c r="W393" s="908"/>
      <c r="Y393" s="270">
        <v>5</v>
      </c>
    </row>
    <row r="394" spans="1:25" ht="15.75" thickBot="1" x14ac:dyDescent="0.3">
      <c r="A394" s="871"/>
      <c r="B394" s="872"/>
      <c r="C394" s="93" t="s">
        <v>1389</v>
      </c>
      <c r="D394" s="270" t="s">
        <v>32</v>
      </c>
      <c r="E394" s="306"/>
      <c r="F394" s="307"/>
      <c r="G394" s="83"/>
      <c r="H394" s="83"/>
      <c r="I394" s="155">
        <f t="shared" si="38"/>
        <v>0</v>
      </c>
      <c r="J394" s="306">
        <v>150</v>
      </c>
      <c r="K394" s="267"/>
      <c r="L394" s="83"/>
      <c r="M394" s="308"/>
      <c r="N394" s="309"/>
      <c r="O394" s="153">
        <f t="shared" si="45"/>
        <v>150</v>
      </c>
      <c r="P394" s="154">
        <f t="shared" si="46"/>
        <v>150</v>
      </c>
      <c r="Q394" s="270">
        <f t="shared" si="39"/>
        <v>6</v>
      </c>
      <c r="R394" s="45">
        <f t="shared" si="47"/>
        <v>0</v>
      </c>
      <c r="S394" s="911"/>
      <c r="T394" s="49">
        <f t="shared" si="41"/>
        <v>900</v>
      </c>
      <c r="U394" s="914"/>
      <c r="V394" s="151">
        <f t="shared" si="40"/>
        <v>900</v>
      </c>
      <c r="W394" s="908"/>
      <c r="Y394" s="270">
        <v>5</v>
      </c>
    </row>
    <row r="395" spans="1:25" x14ac:dyDescent="0.25">
      <c r="A395" s="871">
        <v>23</v>
      </c>
      <c r="B395" s="872" t="s">
        <v>10</v>
      </c>
      <c r="C395" s="93" t="s">
        <v>468</v>
      </c>
      <c r="D395" s="270" t="s">
        <v>37</v>
      </c>
      <c r="E395" s="270"/>
      <c r="F395" s="270"/>
      <c r="G395" s="270">
        <v>20</v>
      </c>
      <c r="H395" s="270"/>
      <c r="I395" s="155">
        <f t="shared" si="38"/>
        <v>20</v>
      </c>
      <c r="J395" s="270"/>
      <c r="K395" s="270"/>
      <c r="L395" s="270"/>
      <c r="M395" s="286"/>
      <c r="N395" s="287"/>
      <c r="O395" s="153">
        <f t="shared" si="45"/>
        <v>0</v>
      </c>
      <c r="P395" s="154">
        <f t="shared" si="46"/>
        <v>20</v>
      </c>
      <c r="Q395" s="270">
        <v>2.33</v>
      </c>
      <c r="R395" s="45">
        <f t="shared" si="47"/>
        <v>46.6</v>
      </c>
      <c r="S395" s="909">
        <f>SUM(R395:R403)</f>
        <v>4542.4400000000005</v>
      </c>
      <c r="T395" s="49">
        <f t="shared" si="41"/>
        <v>0</v>
      </c>
      <c r="U395" s="912">
        <f>SUM(T395:T403)</f>
        <v>0</v>
      </c>
      <c r="V395" s="151">
        <f t="shared" si="40"/>
        <v>46.6</v>
      </c>
      <c r="W395" s="908">
        <f>SUM(V395:V403)</f>
        <v>4542.4400000000005</v>
      </c>
    </row>
    <row r="396" spans="1:25" ht="15" customHeight="1" x14ac:dyDescent="0.25">
      <c r="A396" s="871"/>
      <c r="B396" s="872"/>
      <c r="C396" s="93" t="s">
        <v>790</v>
      </c>
      <c r="D396" s="270" t="s">
        <v>37</v>
      </c>
      <c r="E396" s="270"/>
      <c r="F396" s="270"/>
      <c r="G396" s="270">
        <v>1</v>
      </c>
      <c r="H396" s="270"/>
      <c r="I396" s="155">
        <f t="shared" si="38"/>
        <v>1</v>
      </c>
      <c r="J396" s="270"/>
      <c r="K396" s="270"/>
      <c r="L396" s="270"/>
      <c r="M396" s="286"/>
      <c r="N396" s="287"/>
      <c r="O396" s="153">
        <f t="shared" si="45"/>
        <v>0</v>
      </c>
      <c r="P396" s="154">
        <f t="shared" si="46"/>
        <v>1</v>
      </c>
      <c r="Q396" s="270">
        <v>1037.4000000000001</v>
      </c>
      <c r="R396" s="45">
        <f t="shared" si="47"/>
        <v>1037.4000000000001</v>
      </c>
      <c r="S396" s="910"/>
      <c r="T396" s="49">
        <f t="shared" si="41"/>
        <v>0</v>
      </c>
      <c r="U396" s="913"/>
      <c r="V396" s="151">
        <f t="shared" si="40"/>
        <v>1037.4000000000001</v>
      </c>
      <c r="W396" s="908"/>
    </row>
    <row r="397" spans="1:25" ht="15" customHeight="1" x14ac:dyDescent="0.25">
      <c r="A397" s="871"/>
      <c r="B397" s="872"/>
      <c r="C397" s="93" t="s">
        <v>464</v>
      </c>
      <c r="D397" s="270" t="s">
        <v>37</v>
      </c>
      <c r="E397" s="270"/>
      <c r="F397" s="270"/>
      <c r="G397" s="270">
        <v>2</v>
      </c>
      <c r="H397" s="270"/>
      <c r="I397" s="155">
        <f t="shared" si="38"/>
        <v>2</v>
      </c>
      <c r="J397" s="270"/>
      <c r="K397" s="270"/>
      <c r="L397" s="270"/>
      <c r="M397" s="286"/>
      <c r="N397" s="287"/>
      <c r="O397" s="153">
        <f t="shared" si="45"/>
        <v>0</v>
      </c>
      <c r="P397" s="154">
        <f t="shared" si="46"/>
        <v>2</v>
      </c>
      <c r="Q397" s="270">
        <v>83.9</v>
      </c>
      <c r="R397" s="45">
        <f t="shared" si="47"/>
        <v>167.8</v>
      </c>
      <c r="S397" s="910"/>
      <c r="T397" s="49">
        <f t="shared" si="41"/>
        <v>0</v>
      </c>
      <c r="U397" s="913"/>
      <c r="V397" s="151">
        <f t="shared" si="40"/>
        <v>167.8</v>
      </c>
      <c r="W397" s="908"/>
    </row>
    <row r="398" spans="1:25" ht="15" customHeight="1" x14ac:dyDescent="0.25">
      <c r="A398" s="871"/>
      <c r="B398" s="872"/>
      <c r="C398" s="93" t="s">
        <v>789</v>
      </c>
      <c r="D398" s="270" t="s">
        <v>37</v>
      </c>
      <c r="E398" s="270"/>
      <c r="F398" s="270"/>
      <c r="G398" s="270">
        <v>1</v>
      </c>
      <c r="H398" s="270"/>
      <c r="I398" s="155">
        <f t="shared" si="38"/>
        <v>1</v>
      </c>
      <c r="J398" s="270"/>
      <c r="K398" s="270"/>
      <c r="L398" s="270"/>
      <c r="M398" s="286"/>
      <c r="N398" s="287"/>
      <c r="O398" s="153">
        <f t="shared" si="45"/>
        <v>0</v>
      </c>
      <c r="P398" s="154">
        <f t="shared" si="46"/>
        <v>1</v>
      </c>
      <c r="Q398" s="270">
        <v>58.29</v>
      </c>
      <c r="R398" s="45">
        <f t="shared" si="47"/>
        <v>58.29</v>
      </c>
      <c r="S398" s="910"/>
      <c r="T398" s="49">
        <f t="shared" si="41"/>
        <v>0</v>
      </c>
      <c r="U398" s="913"/>
      <c r="V398" s="151">
        <f t="shared" si="40"/>
        <v>58.29</v>
      </c>
      <c r="W398" s="908"/>
    </row>
    <row r="399" spans="1:25" ht="15" customHeight="1" x14ac:dyDescent="0.25">
      <c r="A399" s="871"/>
      <c r="B399" s="872"/>
      <c r="C399" s="93" t="s">
        <v>788</v>
      </c>
      <c r="D399" s="270" t="s">
        <v>37</v>
      </c>
      <c r="E399" s="270"/>
      <c r="F399" s="270"/>
      <c r="G399" s="270">
        <v>1</v>
      </c>
      <c r="H399" s="270"/>
      <c r="I399" s="155">
        <f t="shared" si="38"/>
        <v>1</v>
      </c>
      <c r="J399" s="270"/>
      <c r="K399" s="270"/>
      <c r="L399" s="270"/>
      <c r="M399" s="286"/>
      <c r="N399" s="287"/>
      <c r="O399" s="153">
        <f t="shared" si="45"/>
        <v>0</v>
      </c>
      <c r="P399" s="154">
        <f t="shared" si="46"/>
        <v>1</v>
      </c>
      <c r="Q399" s="270">
        <v>313.95</v>
      </c>
      <c r="R399" s="45">
        <f t="shared" si="47"/>
        <v>313.95</v>
      </c>
      <c r="S399" s="910"/>
      <c r="T399" s="49">
        <f t="shared" si="41"/>
        <v>0</v>
      </c>
      <c r="U399" s="913"/>
      <c r="V399" s="151">
        <f t="shared" si="40"/>
        <v>313.95</v>
      </c>
      <c r="W399" s="908"/>
    </row>
    <row r="400" spans="1:25" ht="15" customHeight="1" x14ac:dyDescent="0.25">
      <c r="A400" s="871"/>
      <c r="B400" s="872"/>
      <c r="C400" s="93" t="s">
        <v>465</v>
      </c>
      <c r="D400" s="270" t="s">
        <v>37</v>
      </c>
      <c r="E400" s="270"/>
      <c r="F400" s="270"/>
      <c r="G400" s="270"/>
      <c r="H400" s="270"/>
      <c r="I400" s="155">
        <f t="shared" si="38"/>
        <v>0</v>
      </c>
      <c r="J400" s="270"/>
      <c r="K400" s="270"/>
      <c r="L400" s="270"/>
      <c r="M400" s="286"/>
      <c r="N400" s="287"/>
      <c r="O400" s="153">
        <f t="shared" si="45"/>
        <v>0</v>
      </c>
      <c r="P400" s="154">
        <f t="shared" si="46"/>
        <v>0</v>
      </c>
      <c r="Q400" s="270"/>
      <c r="R400" s="45">
        <f t="shared" si="47"/>
        <v>0</v>
      </c>
      <c r="S400" s="910"/>
      <c r="T400" s="49">
        <f t="shared" si="41"/>
        <v>0</v>
      </c>
      <c r="U400" s="913"/>
      <c r="V400" s="151">
        <f t="shared" si="40"/>
        <v>0</v>
      </c>
      <c r="W400" s="908"/>
    </row>
    <row r="401" spans="1:23" ht="15" customHeight="1" x14ac:dyDescent="0.25">
      <c r="A401" s="871"/>
      <c r="B401" s="872"/>
      <c r="C401" s="93" t="s">
        <v>1887</v>
      </c>
      <c r="D401" s="270" t="s">
        <v>37</v>
      </c>
      <c r="E401" s="270"/>
      <c r="F401" s="270"/>
      <c r="G401" s="270">
        <v>2</v>
      </c>
      <c r="H401" s="270"/>
      <c r="I401" s="155">
        <f t="shared" si="38"/>
        <v>2</v>
      </c>
      <c r="J401" s="270"/>
      <c r="K401" s="270"/>
      <c r="L401" s="270"/>
      <c r="M401" s="286"/>
      <c r="N401" s="287"/>
      <c r="O401" s="153">
        <f t="shared" si="45"/>
        <v>0</v>
      </c>
      <c r="P401" s="154">
        <f t="shared" si="46"/>
        <v>2</v>
      </c>
      <c r="Q401" s="270">
        <v>1459.2</v>
      </c>
      <c r="R401" s="45">
        <f t="shared" si="47"/>
        <v>2918.4</v>
      </c>
      <c r="S401" s="910"/>
      <c r="T401" s="49"/>
      <c r="U401" s="913"/>
      <c r="V401" s="151">
        <f t="shared" si="40"/>
        <v>2918.4</v>
      </c>
      <c r="W401" s="908"/>
    </row>
    <row r="402" spans="1:23" ht="39.75" customHeight="1" x14ac:dyDescent="0.25">
      <c r="A402" s="871"/>
      <c r="B402" s="872"/>
      <c r="C402" s="93" t="s">
        <v>2226</v>
      </c>
      <c r="D402" s="270" t="s">
        <v>37</v>
      </c>
      <c r="E402" s="270"/>
      <c r="F402" s="270"/>
      <c r="G402" s="270"/>
      <c r="H402" s="270"/>
      <c r="I402" s="155"/>
      <c r="J402" s="270"/>
      <c r="K402" s="270"/>
      <c r="L402" s="270"/>
      <c r="M402" s="286"/>
      <c r="N402" s="287">
        <v>40</v>
      </c>
      <c r="O402" s="153"/>
      <c r="P402" s="154"/>
      <c r="Q402" s="270"/>
      <c r="R402" s="45"/>
      <c r="S402" s="910"/>
      <c r="T402" s="49"/>
      <c r="U402" s="913"/>
      <c r="V402" s="151"/>
      <c r="W402" s="908"/>
    </row>
    <row r="403" spans="1:23" ht="15" customHeight="1" x14ac:dyDescent="0.25">
      <c r="A403" s="871"/>
      <c r="B403" s="872"/>
      <c r="C403" s="93" t="s">
        <v>466</v>
      </c>
      <c r="D403" s="270" t="s">
        <v>37</v>
      </c>
      <c r="E403" s="270"/>
      <c r="F403" s="270"/>
      <c r="G403" s="270"/>
      <c r="H403" s="270"/>
      <c r="I403" s="155">
        <f t="shared" si="38"/>
        <v>0</v>
      </c>
      <c r="J403" s="270"/>
      <c r="K403" s="270"/>
      <c r="L403" s="270"/>
      <c r="M403" s="286"/>
      <c r="N403" s="287"/>
      <c r="O403" s="153">
        <f t="shared" si="45"/>
        <v>0</v>
      </c>
      <c r="P403" s="154">
        <f t="shared" si="46"/>
        <v>0</v>
      </c>
      <c r="Q403" s="270"/>
      <c r="R403" s="45">
        <f t="shared" si="47"/>
        <v>0</v>
      </c>
      <c r="S403" s="911"/>
      <c r="T403" s="49">
        <f t="shared" si="41"/>
        <v>0</v>
      </c>
      <c r="U403" s="914"/>
      <c r="V403" s="151">
        <f t="shared" si="40"/>
        <v>0</v>
      </c>
      <c r="W403" s="908"/>
    </row>
    <row r="404" spans="1:23" ht="18" customHeight="1" x14ac:dyDescent="0.25">
      <c r="A404" s="871">
        <v>24</v>
      </c>
      <c r="B404" s="872" t="s">
        <v>11</v>
      </c>
      <c r="C404" s="93" t="s">
        <v>1581</v>
      </c>
      <c r="D404" s="274" t="s">
        <v>37</v>
      </c>
      <c r="E404" s="270"/>
      <c r="F404" s="270"/>
      <c r="G404" s="274">
        <v>8</v>
      </c>
      <c r="H404" s="270"/>
      <c r="I404" s="155">
        <f t="shared" si="38"/>
        <v>8</v>
      </c>
      <c r="J404" s="270"/>
      <c r="K404" s="270"/>
      <c r="L404" s="274">
        <v>10</v>
      </c>
      <c r="M404" s="286"/>
      <c r="N404" s="287"/>
      <c r="O404" s="153">
        <f t="shared" si="45"/>
        <v>10</v>
      </c>
      <c r="P404" s="154">
        <f t="shared" si="46"/>
        <v>18</v>
      </c>
      <c r="Q404" s="274">
        <v>231.8</v>
      </c>
      <c r="R404" s="45">
        <f t="shared" si="47"/>
        <v>1854.4</v>
      </c>
      <c r="S404" s="909">
        <f>SUM(R404:R431)</f>
        <v>31263.09</v>
      </c>
      <c r="T404" s="49">
        <f t="shared" si="41"/>
        <v>2318</v>
      </c>
      <c r="U404" s="912">
        <f>SUM(T404:T431)</f>
        <v>37183.799999999996</v>
      </c>
      <c r="V404" s="151">
        <f t="shared" si="40"/>
        <v>4172.3999999999996</v>
      </c>
      <c r="W404" s="908">
        <f>SUM(V404:V431)</f>
        <v>68446.889999999985</v>
      </c>
    </row>
    <row r="405" spans="1:23" x14ac:dyDescent="0.25">
      <c r="A405" s="871"/>
      <c r="B405" s="872"/>
      <c r="C405" s="93" t="s">
        <v>1582</v>
      </c>
      <c r="D405" s="274" t="s">
        <v>37</v>
      </c>
      <c r="E405" s="270"/>
      <c r="F405" s="270"/>
      <c r="G405" s="274">
        <v>2</v>
      </c>
      <c r="H405" s="270"/>
      <c r="I405" s="155">
        <f t="shared" si="38"/>
        <v>2</v>
      </c>
      <c r="J405" s="270"/>
      <c r="K405" s="270"/>
      <c r="L405" s="274">
        <v>2</v>
      </c>
      <c r="M405" s="286"/>
      <c r="N405" s="287"/>
      <c r="O405" s="153">
        <f t="shared" si="45"/>
        <v>2</v>
      </c>
      <c r="P405" s="154">
        <f t="shared" si="46"/>
        <v>4</v>
      </c>
      <c r="Q405" s="274">
        <v>2571</v>
      </c>
      <c r="R405" s="45">
        <f t="shared" si="47"/>
        <v>5142</v>
      </c>
      <c r="S405" s="910"/>
      <c r="T405" s="49">
        <f t="shared" si="41"/>
        <v>5142</v>
      </c>
      <c r="U405" s="913"/>
      <c r="V405" s="151">
        <f t="shared" si="40"/>
        <v>10284</v>
      </c>
      <c r="W405" s="908"/>
    </row>
    <row r="406" spans="1:23" x14ac:dyDescent="0.25">
      <c r="A406" s="871"/>
      <c r="B406" s="872"/>
      <c r="C406" s="92" t="s">
        <v>1583</v>
      </c>
      <c r="D406" s="274" t="s">
        <v>37</v>
      </c>
      <c r="E406" s="270"/>
      <c r="F406" s="270"/>
      <c r="G406" s="274">
        <v>1</v>
      </c>
      <c r="H406" s="270"/>
      <c r="I406" s="155">
        <f t="shared" si="38"/>
        <v>1</v>
      </c>
      <c r="J406" s="270"/>
      <c r="K406" s="270"/>
      <c r="L406" s="274">
        <v>1</v>
      </c>
      <c r="M406" s="286"/>
      <c r="N406" s="287"/>
      <c r="O406" s="153">
        <f t="shared" si="45"/>
        <v>1</v>
      </c>
      <c r="P406" s="154">
        <f t="shared" si="46"/>
        <v>2</v>
      </c>
      <c r="Q406" s="274">
        <v>2600</v>
      </c>
      <c r="R406" s="45">
        <f t="shared" si="47"/>
        <v>2600</v>
      </c>
      <c r="S406" s="910"/>
      <c r="T406" s="49">
        <f t="shared" si="41"/>
        <v>2600</v>
      </c>
      <c r="U406" s="913"/>
      <c r="V406" s="151">
        <f t="shared" si="40"/>
        <v>5200</v>
      </c>
      <c r="W406" s="908"/>
    </row>
    <row r="407" spans="1:23" x14ac:dyDescent="0.25">
      <c r="A407" s="871"/>
      <c r="B407" s="872"/>
      <c r="C407" s="93" t="s">
        <v>1584</v>
      </c>
      <c r="D407" s="274" t="s">
        <v>37</v>
      </c>
      <c r="E407" s="270"/>
      <c r="F407" s="270"/>
      <c r="G407" s="274">
        <v>1</v>
      </c>
      <c r="H407" s="270"/>
      <c r="I407" s="155">
        <f t="shared" si="38"/>
        <v>1</v>
      </c>
      <c r="J407" s="270"/>
      <c r="K407" s="270"/>
      <c r="L407" s="274">
        <v>2</v>
      </c>
      <c r="M407" s="286"/>
      <c r="N407" s="287"/>
      <c r="O407" s="153">
        <f t="shared" si="45"/>
        <v>2</v>
      </c>
      <c r="P407" s="154">
        <f t="shared" si="46"/>
        <v>3</v>
      </c>
      <c r="Q407" s="274">
        <v>4652.3999999999996</v>
      </c>
      <c r="R407" s="45">
        <f t="shared" si="47"/>
        <v>4652.3999999999996</v>
      </c>
      <c r="S407" s="910"/>
      <c r="T407" s="49">
        <f t="shared" si="41"/>
        <v>9304.7999999999993</v>
      </c>
      <c r="U407" s="913"/>
      <c r="V407" s="151">
        <f t="shared" si="40"/>
        <v>13957.199999999999</v>
      </c>
      <c r="W407" s="908"/>
    </row>
    <row r="408" spans="1:23" ht="30" x14ac:dyDescent="0.25">
      <c r="A408" s="871"/>
      <c r="B408" s="872"/>
      <c r="C408" s="93" t="s">
        <v>1585</v>
      </c>
      <c r="D408" s="274" t="s">
        <v>37</v>
      </c>
      <c r="E408" s="270"/>
      <c r="F408" s="270"/>
      <c r="G408" s="274">
        <v>1</v>
      </c>
      <c r="H408" s="270"/>
      <c r="I408" s="155">
        <f t="shared" si="38"/>
        <v>1</v>
      </c>
      <c r="J408" s="270"/>
      <c r="K408" s="270"/>
      <c r="L408" s="274">
        <v>2</v>
      </c>
      <c r="M408" s="286"/>
      <c r="N408" s="287"/>
      <c r="O408" s="153">
        <f t="shared" si="45"/>
        <v>2</v>
      </c>
      <c r="P408" s="154">
        <f t="shared" si="46"/>
        <v>3</v>
      </c>
      <c r="Q408" s="270">
        <v>5131.3599999999997</v>
      </c>
      <c r="R408" s="45">
        <f t="shared" si="47"/>
        <v>5131.3599999999997</v>
      </c>
      <c r="S408" s="910"/>
      <c r="T408" s="49">
        <f t="shared" si="41"/>
        <v>10262.719999999999</v>
      </c>
      <c r="U408" s="913"/>
      <c r="V408" s="151">
        <f t="shared" si="40"/>
        <v>15394.079999999998</v>
      </c>
      <c r="W408" s="908"/>
    </row>
    <row r="409" spans="1:23" x14ac:dyDescent="0.25">
      <c r="A409" s="871"/>
      <c r="B409" s="872"/>
      <c r="C409" s="93" t="s">
        <v>1586</v>
      </c>
      <c r="D409" s="274" t="s">
        <v>37</v>
      </c>
      <c r="E409" s="270"/>
      <c r="F409" s="270"/>
      <c r="G409" s="274">
        <v>3</v>
      </c>
      <c r="H409" s="270"/>
      <c r="I409" s="155">
        <f t="shared" si="38"/>
        <v>3</v>
      </c>
      <c r="J409" s="270"/>
      <c r="K409" s="270"/>
      <c r="L409" s="274">
        <v>6</v>
      </c>
      <c r="M409" s="286"/>
      <c r="N409" s="287"/>
      <c r="O409" s="153">
        <f t="shared" si="45"/>
        <v>6</v>
      </c>
      <c r="P409" s="154">
        <f t="shared" si="46"/>
        <v>9</v>
      </c>
      <c r="Q409" s="274">
        <v>98.29</v>
      </c>
      <c r="R409" s="45">
        <f t="shared" si="47"/>
        <v>294.87</v>
      </c>
      <c r="S409" s="910"/>
      <c r="T409" s="49">
        <f t="shared" si="41"/>
        <v>589.74</v>
      </c>
      <c r="U409" s="913"/>
      <c r="V409" s="151">
        <f t="shared" si="40"/>
        <v>884.61</v>
      </c>
      <c r="W409" s="908"/>
    </row>
    <row r="410" spans="1:23" x14ac:dyDescent="0.25">
      <c r="A410" s="871"/>
      <c r="B410" s="872"/>
      <c r="C410" s="93" t="s">
        <v>2227</v>
      </c>
      <c r="D410" s="274" t="s">
        <v>37</v>
      </c>
      <c r="E410" s="270"/>
      <c r="F410" s="270"/>
      <c r="G410" s="274">
        <v>32</v>
      </c>
      <c r="H410" s="270"/>
      <c r="I410" s="155">
        <f t="shared" si="38"/>
        <v>32</v>
      </c>
      <c r="J410" s="270"/>
      <c r="K410" s="270"/>
      <c r="L410" s="274">
        <v>32</v>
      </c>
      <c r="M410" s="286"/>
      <c r="N410" s="287"/>
      <c r="O410" s="153">
        <f t="shared" si="45"/>
        <v>32</v>
      </c>
      <c r="P410" s="154">
        <f t="shared" si="46"/>
        <v>64</v>
      </c>
      <c r="Q410" s="274">
        <v>2.72</v>
      </c>
      <c r="R410" s="45">
        <f t="shared" si="47"/>
        <v>87.04</v>
      </c>
      <c r="S410" s="910"/>
      <c r="T410" s="49">
        <f t="shared" si="41"/>
        <v>87.04</v>
      </c>
      <c r="U410" s="913"/>
      <c r="V410" s="151">
        <f t="shared" si="40"/>
        <v>174.08</v>
      </c>
      <c r="W410" s="908"/>
    </row>
    <row r="411" spans="1:23" x14ac:dyDescent="0.25">
      <c r="A411" s="871"/>
      <c r="B411" s="872"/>
      <c r="C411" s="93" t="s">
        <v>470</v>
      </c>
      <c r="D411" s="274" t="s">
        <v>37</v>
      </c>
      <c r="E411" s="270"/>
      <c r="F411" s="270"/>
      <c r="G411" s="274">
        <v>32</v>
      </c>
      <c r="H411" s="270"/>
      <c r="I411" s="155">
        <f t="shared" si="38"/>
        <v>32</v>
      </c>
      <c r="J411" s="270"/>
      <c r="K411" s="270"/>
      <c r="L411" s="274">
        <v>32</v>
      </c>
      <c r="M411" s="286"/>
      <c r="N411" s="287"/>
      <c r="O411" s="153">
        <f t="shared" si="45"/>
        <v>32</v>
      </c>
      <c r="P411" s="154">
        <f t="shared" si="46"/>
        <v>64</v>
      </c>
      <c r="Q411" s="274">
        <v>8.27</v>
      </c>
      <c r="R411" s="45">
        <f t="shared" si="47"/>
        <v>264.64</v>
      </c>
      <c r="S411" s="910"/>
      <c r="T411" s="49">
        <f t="shared" si="41"/>
        <v>264.64</v>
      </c>
      <c r="U411" s="913"/>
      <c r="V411" s="151">
        <f t="shared" ref="V411:V475" si="48">R411+T411</f>
        <v>529.28</v>
      </c>
      <c r="W411" s="908"/>
    </row>
    <row r="412" spans="1:23" x14ac:dyDescent="0.25">
      <c r="A412" s="871"/>
      <c r="B412" s="872"/>
      <c r="C412" s="92" t="s">
        <v>1587</v>
      </c>
      <c r="D412" s="274" t="s">
        <v>37</v>
      </c>
      <c r="E412" s="270"/>
      <c r="F412" s="270"/>
      <c r="G412" s="274">
        <v>15</v>
      </c>
      <c r="H412" s="270"/>
      <c r="I412" s="155">
        <f t="shared" si="38"/>
        <v>15</v>
      </c>
      <c r="J412" s="270"/>
      <c r="K412" s="270"/>
      <c r="L412" s="274">
        <v>5</v>
      </c>
      <c r="M412" s="286"/>
      <c r="N412" s="287"/>
      <c r="O412" s="153">
        <f t="shared" si="45"/>
        <v>5</v>
      </c>
      <c r="P412" s="154">
        <f t="shared" si="46"/>
        <v>20</v>
      </c>
      <c r="Q412" s="274">
        <v>12.91</v>
      </c>
      <c r="R412" s="45">
        <f t="shared" si="47"/>
        <v>193.65</v>
      </c>
      <c r="S412" s="910"/>
      <c r="T412" s="49">
        <f t="shared" si="41"/>
        <v>64.55</v>
      </c>
      <c r="U412" s="913"/>
      <c r="V412" s="151">
        <f t="shared" si="48"/>
        <v>258.2</v>
      </c>
      <c r="W412" s="908"/>
    </row>
    <row r="413" spans="1:23" x14ac:dyDescent="0.25">
      <c r="A413" s="871"/>
      <c r="B413" s="872"/>
      <c r="C413" s="92" t="s">
        <v>1588</v>
      </c>
      <c r="D413" s="274" t="s">
        <v>37</v>
      </c>
      <c r="E413" s="270"/>
      <c r="F413" s="270"/>
      <c r="G413" s="274">
        <v>20</v>
      </c>
      <c r="H413" s="270"/>
      <c r="I413" s="155">
        <f t="shared" si="38"/>
        <v>20</v>
      </c>
      <c r="J413" s="270"/>
      <c r="K413" s="270"/>
      <c r="L413" s="274"/>
      <c r="M413" s="286"/>
      <c r="N413" s="287"/>
      <c r="O413" s="153">
        <f t="shared" si="45"/>
        <v>0</v>
      </c>
      <c r="P413" s="154">
        <f t="shared" si="46"/>
        <v>20</v>
      </c>
      <c r="Q413" s="274">
        <v>11.27</v>
      </c>
      <c r="R413" s="45">
        <f t="shared" si="47"/>
        <v>225.39999999999998</v>
      </c>
      <c r="S413" s="910"/>
      <c r="T413" s="49">
        <f t="shared" si="41"/>
        <v>0</v>
      </c>
      <c r="U413" s="913"/>
      <c r="V413" s="151">
        <f t="shared" si="48"/>
        <v>225.39999999999998</v>
      </c>
      <c r="W413" s="908"/>
    </row>
    <row r="414" spans="1:23" x14ac:dyDescent="0.25">
      <c r="A414" s="871"/>
      <c r="B414" s="872"/>
      <c r="C414" s="92" t="s">
        <v>1589</v>
      </c>
      <c r="D414" s="274" t="s">
        <v>37</v>
      </c>
      <c r="E414" s="270"/>
      <c r="F414" s="270"/>
      <c r="G414" s="274">
        <v>5</v>
      </c>
      <c r="H414" s="270"/>
      <c r="I414" s="155">
        <f t="shared" si="38"/>
        <v>5</v>
      </c>
      <c r="J414" s="270"/>
      <c r="K414" s="270"/>
      <c r="L414" s="274">
        <v>5</v>
      </c>
      <c r="M414" s="286"/>
      <c r="N414" s="287"/>
      <c r="O414" s="153">
        <f>J414+K414+L414+M414+N414</f>
        <v>5</v>
      </c>
      <c r="P414" s="154">
        <f t="shared" si="46"/>
        <v>10</v>
      </c>
      <c r="Q414" s="274">
        <v>154.5</v>
      </c>
      <c r="R414" s="45">
        <f t="shared" si="47"/>
        <v>772.5</v>
      </c>
      <c r="S414" s="910"/>
      <c r="T414" s="49">
        <f t="shared" si="41"/>
        <v>772.5</v>
      </c>
      <c r="U414" s="913"/>
      <c r="V414" s="151">
        <f t="shared" si="48"/>
        <v>1545</v>
      </c>
      <c r="W414" s="908"/>
    </row>
    <row r="415" spans="1:23" x14ac:dyDescent="0.25">
      <c r="A415" s="871"/>
      <c r="B415" s="872"/>
      <c r="C415" s="93" t="s">
        <v>1590</v>
      </c>
      <c r="D415" s="274" t="s">
        <v>37</v>
      </c>
      <c r="E415" s="270"/>
      <c r="F415" s="270"/>
      <c r="G415" s="274">
        <v>3</v>
      </c>
      <c r="H415" s="270"/>
      <c r="I415" s="155">
        <f t="shared" si="38"/>
        <v>3</v>
      </c>
      <c r="J415" s="270"/>
      <c r="K415" s="270"/>
      <c r="L415" s="274">
        <v>4</v>
      </c>
      <c r="M415" s="286"/>
      <c r="N415" s="287"/>
      <c r="O415" s="153">
        <f t="shared" si="45"/>
        <v>4</v>
      </c>
      <c r="P415" s="154">
        <f t="shared" si="46"/>
        <v>7</v>
      </c>
      <c r="Q415" s="274">
        <v>230.4</v>
      </c>
      <c r="R415" s="45">
        <f t="shared" si="47"/>
        <v>691.2</v>
      </c>
      <c r="S415" s="910"/>
      <c r="T415" s="49">
        <f t="shared" si="41"/>
        <v>921.6</v>
      </c>
      <c r="U415" s="913"/>
      <c r="V415" s="151">
        <f t="shared" si="48"/>
        <v>1612.8000000000002</v>
      </c>
      <c r="W415" s="908"/>
    </row>
    <row r="416" spans="1:23" x14ac:dyDescent="0.25">
      <c r="A416" s="871"/>
      <c r="B416" s="872"/>
      <c r="C416" s="93" t="s">
        <v>1591</v>
      </c>
      <c r="D416" s="274" t="s">
        <v>37</v>
      </c>
      <c r="E416" s="270"/>
      <c r="F416" s="270"/>
      <c r="G416" s="274">
        <v>3</v>
      </c>
      <c r="H416" s="270"/>
      <c r="I416" s="155">
        <f t="shared" si="38"/>
        <v>3</v>
      </c>
      <c r="J416" s="270"/>
      <c r="K416" s="270"/>
      <c r="L416" s="274">
        <v>3</v>
      </c>
      <c r="M416" s="286"/>
      <c r="N416" s="287"/>
      <c r="O416" s="153">
        <f t="shared" si="45"/>
        <v>3</v>
      </c>
      <c r="P416" s="154">
        <f t="shared" si="46"/>
        <v>6</v>
      </c>
      <c r="Q416" s="274">
        <v>41.67</v>
      </c>
      <c r="R416" s="45">
        <f t="shared" si="47"/>
        <v>125.01</v>
      </c>
      <c r="S416" s="910"/>
      <c r="T416" s="49">
        <f t="shared" ref="T416:T480" si="49">Q416*O416</f>
        <v>125.01</v>
      </c>
      <c r="U416" s="913"/>
      <c r="V416" s="151">
        <f t="shared" si="48"/>
        <v>250.02</v>
      </c>
      <c r="W416" s="908"/>
    </row>
    <row r="417" spans="1:23" x14ac:dyDescent="0.25">
      <c r="A417" s="871"/>
      <c r="B417" s="872"/>
      <c r="C417" s="93" t="s">
        <v>495</v>
      </c>
      <c r="D417" s="274" t="s">
        <v>37</v>
      </c>
      <c r="E417" s="270"/>
      <c r="F417" s="270"/>
      <c r="G417" s="274">
        <v>32</v>
      </c>
      <c r="H417" s="270"/>
      <c r="I417" s="155">
        <f t="shared" si="38"/>
        <v>32</v>
      </c>
      <c r="J417" s="270"/>
      <c r="K417" s="270"/>
      <c r="L417" s="274">
        <v>32</v>
      </c>
      <c r="M417" s="286"/>
      <c r="N417" s="287"/>
      <c r="O417" s="153">
        <f t="shared" si="45"/>
        <v>32</v>
      </c>
      <c r="P417" s="154">
        <f t="shared" si="46"/>
        <v>64</v>
      </c>
      <c r="Q417" s="274">
        <v>72.81</v>
      </c>
      <c r="R417" s="45">
        <f t="shared" si="47"/>
        <v>2329.92</v>
      </c>
      <c r="S417" s="910"/>
      <c r="T417" s="49">
        <f t="shared" si="49"/>
        <v>2329.92</v>
      </c>
      <c r="U417" s="913"/>
      <c r="V417" s="151">
        <f t="shared" si="48"/>
        <v>4659.84</v>
      </c>
      <c r="W417" s="908"/>
    </row>
    <row r="418" spans="1:23" x14ac:dyDescent="0.25">
      <c r="A418" s="871"/>
      <c r="B418" s="872"/>
      <c r="C418" s="93" t="s">
        <v>1592</v>
      </c>
      <c r="D418" s="274" t="s">
        <v>37</v>
      </c>
      <c r="E418" s="270"/>
      <c r="F418" s="270"/>
      <c r="G418" s="274">
        <v>1</v>
      </c>
      <c r="H418" s="270"/>
      <c r="I418" s="155">
        <f t="shared" si="38"/>
        <v>1</v>
      </c>
      <c r="J418" s="270"/>
      <c r="K418" s="270"/>
      <c r="L418" s="274"/>
      <c r="M418" s="286"/>
      <c r="N418" s="287"/>
      <c r="O418" s="153">
        <f t="shared" si="45"/>
        <v>0</v>
      </c>
      <c r="P418" s="154">
        <f t="shared" si="46"/>
        <v>1</v>
      </c>
      <c r="Q418" s="274">
        <v>72.81</v>
      </c>
      <c r="R418" s="45">
        <f t="shared" si="47"/>
        <v>72.81</v>
      </c>
      <c r="S418" s="910"/>
      <c r="T418" s="49">
        <f t="shared" si="49"/>
        <v>0</v>
      </c>
      <c r="U418" s="913"/>
      <c r="V418" s="151">
        <f t="shared" si="48"/>
        <v>72.81</v>
      </c>
      <c r="W418" s="908"/>
    </row>
    <row r="419" spans="1:23" x14ac:dyDescent="0.25">
      <c r="A419" s="871"/>
      <c r="B419" s="872"/>
      <c r="C419" s="93" t="s">
        <v>1593</v>
      </c>
      <c r="D419" s="274" t="s">
        <v>37</v>
      </c>
      <c r="E419" s="270"/>
      <c r="F419" s="270"/>
      <c r="G419" s="274">
        <v>1</v>
      </c>
      <c r="H419" s="270"/>
      <c r="I419" s="155">
        <f t="shared" si="38"/>
        <v>1</v>
      </c>
      <c r="J419" s="270"/>
      <c r="K419" s="270"/>
      <c r="L419" s="274"/>
      <c r="M419" s="286"/>
      <c r="N419" s="287"/>
      <c r="O419" s="153">
        <f t="shared" si="45"/>
        <v>0</v>
      </c>
      <c r="P419" s="154">
        <f t="shared" si="46"/>
        <v>1</v>
      </c>
      <c r="Q419" s="274">
        <v>1399.2</v>
      </c>
      <c r="R419" s="45">
        <f t="shared" si="47"/>
        <v>1399.2</v>
      </c>
      <c r="S419" s="910"/>
      <c r="T419" s="49">
        <f t="shared" si="49"/>
        <v>0</v>
      </c>
      <c r="U419" s="913"/>
      <c r="V419" s="151">
        <f t="shared" si="48"/>
        <v>1399.2</v>
      </c>
      <c r="W419" s="908"/>
    </row>
    <row r="420" spans="1:23" x14ac:dyDescent="0.25">
      <c r="A420" s="871"/>
      <c r="B420" s="872"/>
      <c r="C420" s="93" t="s">
        <v>1594</v>
      </c>
      <c r="D420" s="274" t="s">
        <v>37</v>
      </c>
      <c r="E420" s="270"/>
      <c r="F420" s="270"/>
      <c r="G420" s="274">
        <v>1</v>
      </c>
      <c r="H420" s="270"/>
      <c r="I420" s="155">
        <f t="shared" si="38"/>
        <v>1</v>
      </c>
      <c r="J420" s="270"/>
      <c r="K420" s="270"/>
      <c r="L420" s="274"/>
      <c r="M420" s="286"/>
      <c r="N420" s="287"/>
      <c r="O420" s="153">
        <f t="shared" si="45"/>
        <v>0</v>
      </c>
      <c r="P420" s="154">
        <f t="shared" si="46"/>
        <v>1</v>
      </c>
      <c r="Q420" s="274">
        <v>617.1</v>
      </c>
      <c r="R420" s="45">
        <f t="shared" si="47"/>
        <v>617.1</v>
      </c>
      <c r="S420" s="910"/>
      <c r="T420" s="49">
        <f t="shared" si="49"/>
        <v>0</v>
      </c>
      <c r="U420" s="913"/>
      <c r="V420" s="151">
        <f t="shared" si="48"/>
        <v>617.1</v>
      </c>
      <c r="W420" s="908"/>
    </row>
    <row r="421" spans="1:23" x14ac:dyDescent="0.25">
      <c r="A421" s="871"/>
      <c r="B421" s="872"/>
      <c r="C421" s="93" t="s">
        <v>1595</v>
      </c>
      <c r="D421" s="274" t="s">
        <v>37</v>
      </c>
      <c r="E421" s="270"/>
      <c r="F421" s="270"/>
      <c r="G421" s="274">
        <v>1</v>
      </c>
      <c r="H421" s="270"/>
      <c r="I421" s="155">
        <f t="shared" si="38"/>
        <v>1</v>
      </c>
      <c r="J421" s="270"/>
      <c r="K421" s="270"/>
      <c r="L421" s="274"/>
      <c r="M421" s="286"/>
      <c r="N421" s="287"/>
      <c r="O421" s="153">
        <f t="shared" si="45"/>
        <v>0</v>
      </c>
      <c r="P421" s="154">
        <f t="shared" si="46"/>
        <v>1</v>
      </c>
      <c r="Q421" s="274">
        <v>742.94</v>
      </c>
      <c r="R421" s="45">
        <f t="shared" si="47"/>
        <v>742.94</v>
      </c>
      <c r="S421" s="910"/>
      <c r="T421" s="49">
        <f t="shared" si="49"/>
        <v>0</v>
      </c>
      <c r="U421" s="913"/>
      <c r="V421" s="151">
        <f t="shared" si="48"/>
        <v>742.94</v>
      </c>
      <c r="W421" s="908"/>
    </row>
    <row r="422" spans="1:23" x14ac:dyDescent="0.25">
      <c r="A422" s="871"/>
      <c r="B422" s="872"/>
      <c r="C422" s="93" t="s">
        <v>1596</v>
      </c>
      <c r="D422" s="274" t="s">
        <v>37</v>
      </c>
      <c r="E422" s="270"/>
      <c r="F422" s="270"/>
      <c r="G422" s="274">
        <v>1</v>
      </c>
      <c r="H422" s="270"/>
      <c r="I422" s="155">
        <f t="shared" si="38"/>
        <v>1</v>
      </c>
      <c r="J422" s="270"/>
      <c r="K422" s="270"/>
      <c r="L422" s="274"/>
      <c r="M422" s="286"/>
      <c r="N422" s="287"/>
      <c r="O422" s="153">
        <f t="shared" si="45"/>
        <v>0</v>
      </c>
      <c r="P422" s="154">
        <f t="shared" si="46"/>
        <v>1</v>
      </c>
      <c r="Q422" s="274">
        <v>97.29</v>
      </c>
      <c r="R422" s="45">
        <f t="shared" si="47"/>
        <v>97.29</v>
      </c>
      <c r="S422" s="910"/>
      <c r="T422" s="49">
        <f t="shared" si="49"/>
        <v>0</v>
      </c>
      <c r="U422" s="913"/>
      <c r="V422" s="151">
        <f t="shared" si="48"/>
        <v>97.29</v>
      </c>
      <c r="W422" s="908"/>
    </row>
    <row r="423" spans="1:23" x14ac:dyDescent="0.25">
      <c r="A423" s="871"/>
      <c r="B423" s="872"/>
      <c r="C423" s="93" t="s">
        <v>1597</v>
      </c>
      <c r="D423" s="274" t="s">
        <v>37</v>
      </c>
      <c r="E423" s="270"/>
      <c r="F423" s="270"/>
      <c r="G423" s="274">
        <v>1</v>
      </c>
      <c r="H423" s="270"/>
      <c r="I423" s="155">
        <f t="shared" si="38"/>
        <v>1</v>
      </c>
      <c r="J423" s="270"/>
      <c r="K423" s="270"/>
      <c r="L423" s="274"/>
      <c r="M423" s="286"/>
      <c r="N423" s="287"/>
      <c r="O423" s="153">
        <f t="shared" si="45"/>
        <v>0</v>
      </c>
      <c r="P423" s="154">
        <f t="shared" si="46"/>
        <v>1</v>
      </c>
      <c r="Q423" s="274">
        <v>400</v>
      </c>
      <c r="R423" s="45">
        <f t="shared" si="47"/>
        <v>400</v>
      </c>
      <c r="S423" s="910"/>
      <c r="T423" s="49">
        <f t="shared" si="49"/>
        <v>0</v>
      </c>
      <c r="U423" s="913"/>
      <c r="V423" s="151">
        <f t="shared" si="48"/>
        <v>400</v>
      </c>
      <c r="W423" s="908"/>
    </row>
    <row r="424" spans="1:23" x14ac:dyDescent="0.25">
      <c r="A424" s="871"/>
      <c r="B424" s="872"/>
      <c r="C424" s="93" t="s">
        <v>1598</v>
      </c>
      <c r="D424" s="274" t="s">
        <v>37</v>
      </c>
      <c r="E424" s="270"/>
      <c r="F424" s="270"/>
      <c r="G424" s="274"/>
      <c r="H424" s="270"/>
      <c r="I424" s="155">
        <f t="shared" si="38"/>
        <v>0</v>
      </c>
      <c r="J424" s="270"/>
      <c r="K424" s="270"/>
      <c r="L424" s="274">
        <v>1</v>
      </c>
      <c r="M424" s="286"/>
      <c r="N424" s="287"/>
      <c r="O424" s="153">
        <f t="shared" si="45"/>
        <v>1</v>
      </c>
      <c r="P424" s="154">
        <f t="shared" si="46"/>
        <v>1</v>
      </c>
      <c r="Q424" s="274">
        <v>1370.28</v>
      </c>
      <c r="R424" s="45">
        <f t="shared" si="47"/>
        <v>0</v>
      </c>
      <c r="S424" s="910"/>
      <c r="T424" s="49">
        <f t="shared" si="49"/>
        <v>1370.28</v>
      </c>
      <c r="U424" s="913"/>
      <c r="V424" s="151">
        <f t="shared" si="48"/>
        <v>1370.28</v>
      </c>
      <c r="W424" s="908"/>
    </row>
    <row r="425" spans="1:23" x14ac:dyDescent="0.25">
      <c r="A425" s="871"/>
      <c r="B425" s="872"/>
      <c r="C425" s="92" t="s">
        <v>1599</v>
      </c>
      <c r="D425" s="274" t="s">
        <v>37</v>
      </c>
      <c r="E425" s="270"/>
      <c r="F425" s="270"/>
      <c r="G425" s="274">
        <v>1</v>
      </c>
      <c r="H425" s="270"/>
      <c r="I425" s="155">
        <f t="shared" si="38"/>
        <v>1</v>
      </c>
      <c r="J425" s="270"/>
      <c r="K425" s="270"/>
      <c r="L425" s="274">
        <v>1</v>
      </c>
      <c r="M425" s="286"/>
      <c r="N425" s="287"/>
      <c r="O425" s="153">
        <f t="shared" si="45"/>
        <v>1</v>
      </c>
      <c r="P425" s="154">
        <f t="shared" si="46"/>
        <v>2</v>
      </c>
      <c r="Q425" s="274">
        <v>680</v>
      </c>
      <c r="R425" s="45">
        <f t="shared" si="47"/>
        <v>680</v>
      </c>
      <c r="S425" s="910"/>
      <c r="T425" s="49">
        <f t="shared" si="49"/>
        <v>680</v>
      </c>
      <c r="U425" s="913"/>
      <c r="V425" s="151">
        <f t="shared" si="48"/>
        <v>1360</v>
      </c>
      <c r="W425" s="908"/>
    </row>
    <row r="426" spans="1:23" x14ac:dyDescent="0.25">
      <c r="A426" s="871"/>
      <c r="B426" s="872"/>
      <c r="C426" s="93" t="s">
        <v>1600</v>
      </c>
      <c r="D426" s="274" t="s">
        <v>37</v>
      </c>
      <c r="E426" s="270"/>
      <c r="F426" s="270"/>
      <c r="G426" s="274">
        <v>1</v>
      </c>
      <c r="H426" s="270"/>
      <c r="I426" s="155">
        <f t="shared" si="38"/>
        <v>1</v>
      </c>
      <c r="J426" s="270"/>
      <c r="K426" s="270"/>
      <c r="L426" s="274"/>
      <c r="M426" s="286"/>
      <c r="N426" s="287"/>
      <c r="O426" s="153">
        <f t="shared" si="45"/>
        <v>0</v>
      </c>
      <c r="P426" s="154">
        <f t="shared" si="46"/>
        <v>1</v>
      </c>
      <c r="Q426" s="274">
        <v>417.95</v>
      </c>
      <c r="R426" s="45">
        <f t="shared" si="47"/>
        <v>417.95</v>
      </c>
      <c r="S426" s="910"/>
      <c r="T426" s="49">
        <f t="shared" si="49"/>
        <v>0</v>
      </c>
      <c r="U426" s="913"/>
      <c r="V426" s="151">
        <f t="shared" si="48"/>
        <v>417.95</v>
      </c>
      <c r="W426" s="908"/>
    </row>
    <row r="427" spans="1:23" x14ac:dyDescent="0.25">
      <c r="A427" s="871"/>
      <c r="B427" s="872"/>
      <c r="C427" s="93" t="s">
        <v>1601</v>
      </c>
      <c r="D427" s="274" t="s">
        <v>37</v>
      </c>
      <c r="E427" s="270"/>
      <c r="F427" s="270"/>
      <c r="G427" s="274">
        <v>1</v>
      </c>
      <c r="H427" s="270"/>
      <c r="I427" s="155">
        <f t="shared" si="38"/>
        <v>1</v>
      </c>
      <c r="J427" s="270"/>
      <c r="K427" s="270"/>
      <c r="L427" s="274"/>
      <c r="M427" s="286"/>
      <c r="N427" s="287"/>
      <c r="O427" s="153">
        <f t="shared" si="45"/>
        <v>0</v>
      </c>
      <c r="P427" s="154">
        <f t="shared" si="46"/>
        <v>1</v>
      </c>
      <c r="Q427" s="274">
        <v>995.83</v>
      </c>
      <c r="R427" s="45">
        <f t="shared" si="47"/>
        <v>995.83</v>
      </c>
      <c r="S427" s="910"/>
      <c r="T427" s="49">
        <f t="shared" si="49"/>
        <v>0</v>
      </c>
      <c r="U427" s="913"/>
      <c r="V427" s="151">
        <f t="shared" si="48"/>
        <v>995.83</v>
      </c>
      <c r="W427" s="908"/>
    </row>
    <row r="428" spans="1:23" x14ac:dyDescent="0.25">
      <c r="A428" s="871"/>
      <c r="B428" s="872"/>
      <c r="C428" s="93" t="s">
        <v>1602</v>
      </c>
      <c r="D428" s="274" t="s">
        <v>37</v>
      </c>
      <c r="E428" s="270"/>
      <c r="F428" s="270"/>
      <c r="G428" s="274">
        <v>1</v>
      </c>
      <c r="H428" s="270"/>
      <c r="I428" s="155">
        <f t="shared" si="38"/>
        <v>1</v>
      </c>
      <c r="J428" s="270"/>
      <c r="K428" s="270"/>
      <c r="L428" s="274"/>
      <c r="M428" s="286"/>
      <c r="N428" s="287"/>
      <c r="O428" s="153">
        <f t="shared" si="45"/>
        <v>0</v>
      </c>
      <c r="P428" s="154">
        <f t="shared" si="46"/>
        <v>1</v>
      </c>
      <c r="Q428" s="274">
        <v>178.8</v>
      </c>
      <c r="R428" s="45">
        <f t="shared" si="47"/>
        <v>178.8</v>
      </c>
      <c r="S428" s="910"/>
      <c r="T428" s="49">
        <f t="shared" si="49"/>
        <v>0</v>
      </c>
      <c r="U428" s="913"/>
      <c r="V428" s="151">
        <f t="shared" si="48"/>
        <v>178.8</v>
      </c>
      <c r="W428" s="908"/>
    </row>
    <row r="429" spans="1:23" x14ac:dyDescent="0.25">
      <c r="A429" s="871"/>
      <c r="B429" s="872"/>
      <c r="C429" s="92" t="s">
        <v>1603</v>
      </c>
      <c r="D429" s="274" t="s">
        <v>37</v>
      </c>
      <c r="E429" s="270"/>
      <c r="F429" s="270"/>
      <c r="G429" s="274">
        <v>1</v>
      </c>
      <c r="H429" s="270"/>
      <c r="I429" s="155">
        <f t="shared" si="38"/>
        <v>1</v>
      </c>
      <c r="J429" s="270"/>
      <c r="K429" s="270"/>
      <c r="L429" s="274"/>
      <c r="M429" s="286"/>
      <c r="N429" s="287"/>
      <c r="O429" s="153">
        <f t="shared" si="45"/>
        <v>0</v>
      </c>
      <c r="P429" s="154">
        <f t="shared" si="46"/>
        <v>1</v>
      </c>
      <c r="Q429" s="274">
        <v>868.78</v>
      </c>
      <c r="R429" s="45">
        <f t="shared" si="47"/>
        <v>868.78</v>
      </c>
      <c r="S429" s="910"/>
      <c r="T429" s="49">
        <f t="shared" si="49"/>
        <v>0</v>
      </c>
      <c r="U429" s="913"/>
      <c r="V429" s="151">
        <f t="shared" si="48"/>
        <v>868.78</v>
      </c>
      <c r="W429" s="908"/>
    </row>
    <row r="430" spans="1:23" x14ac:dyDescent="0.25">
      <c r="A430" s="871"/>
      <c r="B430" s="872"/>
      <c r="C430" s="92" t="s">
        <v>1604</v>
      </c>
      <c r="D430" s="274" t="s">
        <v>37</v>
      </c>
      <c r="E430" s="270"/>
      <c r="F430" s="270"/>
      <c r="G430" s="274">
        <v>1</v>
      </c>
      <c r="H430" s="270"/>
      <c r="I430" s="155">
        <f t="shared" si="38"/>
        <v>1</v>
      </c>
      <c r="J430" s="270"/>
      <c r="K430" s="270"/>
      <c r="L430" s="274">
        <v>1</v>
      </c>
      <c r="M430" s="286"/>
      <c r="N430" s="287"/>
      <c r="O430" s="153">
        <f t="shared" si="45"/>
        <v>1</v>
      </c>
      <c r="P430" s="154">
        <f t="shared" si="46"/>
        <v>2</v>
      </c>
      <c r="Q430" s="42">
        <v>351</v>
      </c>
      <c r="R430" s="45">
        <f t="shared" si="47"/>
        <v>351</v>
      </c>
      <c r="S430" s="910"/>
      <c r="T430" s="49">
        <f t="shared" si="49"/>
        <v>351</v>
      </c>
      <c r="U430" s="913"/>
      <c r="V430" s="151">
        <f t="shared" si="48"/>
        <v>702</v>
      </c>
      <c r="W430" s="908"/>
    </row>
    <row r="431" spans="1:23" x14ac:dyDescent="0.25">
      <c r="A431" s="871"/>
      <c r="B431" s="872"/>
      <c r="C431" s="92" t="s">
        <v>1605</v>
      </c>
      <c r="D431" s="274" t="s">
        <v>37</v>
      </c>
      <c r="E431" s="270"/>
      <c r="F431" s="270"/>
      <c r="G431" s="274">
        <v>1</v>
      </c>
      <c r="H431" s="270"/>
      <c r="I431" s="155">
        <f t="shared" si="38"/>
        <v>1</v>
      </c>
      <c r="J431" s="270"/>
      <c r="K431" s="270"/>
      <c r="L431" s="274"/>
      <c r="M431" s="286"/>
      <c r="N431" s="287"/>
      <c r="O431" s="153">
        <f t="shared" si="45"/>
        <v>0</v>
      </c>
      <c r="P431" s="154">
        <f t="shared" si="46"/>
        <v>1</v>
      </c>
      <c r="Q431" s="42">
        <v>77</v>
      </c>
      <c r="R431" s="45">
        <f t="shared" si="47"/>
        <v>77</v>
      </c>
      <c r="S431" s="911"/>
      <c r="T431" s="49">
        <f t="shared" si="49"/>
        <v>0</v>
      </c>
      <c r="U431" s="914"/>
      <c r="V431" s="151">
        <f t="shared" si="48"/>
        <v>77</v>
      </c>
      <c r="W431" s="908"/>
    </row>
    <row r="432" spans="1:23" ht="17.25" customHeight="1" x14ac:dyDescent="0.25">
      <c r="A432" s="871">
        <v>25</v>
      </c>
      <c r="B432" s="872" t="s">
        <v>892</v>
      </c>
      <c r="C432" s="97" t="s">
        <v>165</v>
      </c>
      <c r="D432" s="270" t="s">
        <v>37</v>
      </c>
      <c r="E432" s="270">
        <v>30</v>
      </c>
      <c r="F432" s="270">
        <v>4</v>
      </c>
      <c r="G432" s="270"/>
      <c r="H432" s="270"/>
      <c r="I432" s="155">
        <f t="shared" si="38"/>
        <v>34</v>
      </c>
      <c r="J432" s="270"/>
      <c r="K432" s="270">
        <v>2</v>
      </c>
      <c r="L432" s="270"/>
      <c r="M432" s="286"/>
      <c r="N432" s="287"/>
      <c r="O432" s="153">
        <f t="shared" si="45"/>
        <v>2</v>
      </c>
      <c r="P432" s="154">
        <f t="shared" si="46"/>
        <v>36</v>
      </c>
      <c r="Q432" s="270">
        <v>46.54</v>
      </c>
      <c r="R432" s="45">
        <f t="shared" si="47"/>
        <v>1582.36</v>
      </c>
      <c r="S432" s="909">
        <f>SUM(R432:R438)</f>
        <v>17674.43</v>
      </c>
      <c r="T432" s="49">
        <f t="shared" si="49"/>
        <v>93.08</v>
      </c>
      <c r="U432" s="912">
        <f>SUM(T432:T438)</f>
        <v>186.16</v>
      </c>
      <c r="V432" s="151">
        <f t="shared" si="48"/>
        <v>1675.4399999999998</v>
      </c>
      <c r="W432" s="908">
        <f>SUM(V432:V438)</f>
        <v>17860.59</v>
      </c>
    </row>
    <row r="433" spans="1:23" x14ac:dyDescent="0.25">
      <c r="A433" s="871"/>
      <c r="B433" s="872"/>
      <c r="C433" s="162" t="s">
        <v>164</v>
      </c>
      <c r="D433" s="220" t="s">
        <v>37</v>
      </c>
      <c r="E433" s="220">
        <v>90</v>
      </c>
      <c r="F433" s="270">
        <v>4</v>
      </c>
      <c r="G433" s="270">
        <v>5</v>
      </c>
      <c r="H433" s="270"/>
      <c r="I433" s="155">
        <f t="shared" si="38"/>
        <v>99</v>
      </c>
      <c r="J433" s="270"/>
      <c r="K433" s="270">
        <v>2</v>
      </c>
      <c r="L433" s="270"/>
      <c r="M433" s="286"/>
      <c r="N433" s="287"/>
      <c r="O433" s="153">
        <f t="shared" si="45"/>
        <v>2</v>
      </c>
      <c r="P433" s="154">
        <f t="shared" si="46"/>
        <v>101</v>
      </c>
      <c r="Q433" s="270">
        <v>46.54</v>
      </c>
      <c r="R433" s="45">
        <f t="shared" si="47"/>
        <v>4607.46</v>
      </c>
      <c r="S433" s="910"/>
      <c r="T433" s="49">
        <f t="shared" si="49"/>
        <v>93.08</v>
      </c>
      <c r="U433" s="913"/>
      <c r="V433" s="151">
        <f t="shared" si="48"/>
        <v>4700.54</v>
      </c>
      <c r="W433" s="908"/>
    </row>
    <row r="434" spans="1:23" x14ac:dyDescent="0.25">
      <c r="A434" s="871"/>
      <c r="B434" s="872"/>
      <c r="C434" s="97" t="s">
        <v>346</v>
      </c>
      <c r="D434" s="270" t="s">
        <v>37</v>
      </c>
      <c r="E434" s="270"/>
      <c r="F434" s="270"/>
      <c r="G434" s="270">
        <v>5</v>
      </c>
      <c r="H434" s="270"/>
      <c r="I434" s="155">
        <f t="shared" si="38"/>
        <v>5</v>
      </c>
      <c r="J434" s="270"/>
      <c r="K434" s="270"/>
      <c r="L434" s="270"/>
      <c r="M434" s="286"/>
      <c r="N434" s="287"/>
      <c r="O434" s="153">
        <f t="shared" si="45"/>
        <v>0</v>
      </c>
      <c r="P434" s="154">
        <f t="shared" si="46"/>
        <v>5</v>
      </c>
      <c r="Q434" s="270">
        <v>205.13</v>
      </c>
      <c r="R434" s="45">
        <f t="shared" si="47"/>
        <v>1025.6500000000001</v>
      </c>
      <c r="S434" s="910"/>
      <c r="T434" s="49">
        <f t="shared" si="49"/>
        <v>0</v>
      </c>
      <c r="U434" s="913"/>
      <c r="V434" s="151">
        <f t="shared" si="48"/>
        <v>1025.6500000000001</v>
      </c>
      <c r="W434" s="908"/>
    </row>
    <row r="435" spans="1:23" x14ac:dyDescent="0.25">
      <c r="A435" s="871"/>
      <c r="B435" s="872"/>
      <c r="C435" s="97" t="s">
        <v>1888</v>
      </c>
      <c r="D435" s="270" t="s">
        <v>37</v>
      </c>
      <c r="E435" s="270">
        <v>1</v>
      </c>
      <c r="F435" s="270"/>
      <c r="G435" s="270"/>
      <c r="H435" s="270"/>
      <c r="I435" s="155">
        <f t="shared" si="38"/>
        <v>1</v>
      </c>
      <c r="J435" s="270"/>
      <c r="K435" s="270"/>
      <c r="L435" s="270"/>
      <c r="M435" s="286"/>
      <c r="N435" s="287"/>
      <c r="O435" s="153">
        <f t="shared" si="45"/>
        <v>0</v>
      </c>
      <c r="P435" s="154">
        <f t="shared" si="46"/>
        <v>1</v>
      </c>
      <c r="Q435" s="270">
        <v>198.96</v>
      </c>
      <c r="R435" s="45">
        <f t="shared" si="47"/>
        <v>198.96</v>
      </c>
      <c r="S435" s="910"/>
      <c r="T435" s="49">
        <f t="shared" si="49"/>
        <v>0</v>
      </c>
      <c r="U435" s="913"/>
      <c r="V435" s="151">
        <f t="shared" si="48"/>
        <v>198.96</v>
      </c>
      <c r="W435" s="908"/>
    </row>
    <row r="436" spans="1:23" x14ac:dyDescent="0.25">
      <c r="A436" s="871"/>
      <c r="B436" s="872"/>
      <c r="C436" s="162" t="s">
        <v>347</v>
      </c>
      <c r="D436" s="220" t="s">
        <v>37</v>
      </c>
      <c r="E436" s="220">
        <v>80</v>
      </c>
      <c r="F436" s="270"/>
      <c r="G436" s="270">
        <v>10</v>
      </c>
      <c r="H436" s="270"/>
      <c r="I436" s="155">
        <f t="shared" si="38"/>
        <v>90</v>
      </c>
      <c r="J436" s="270"/>
      <c r="K436" s="270"/>
      <c r="L436" s="270"/>
      <c r="M436" s="286"/>
      <c r="N436" s="287"/>
      <c r="O436" s="153">
        <f t="shared" si="45"/>
        <v>0</v>
      </c>
      <c r="P436" s="154">
        <f t="shared" si="46"/>
        <v>90</v>
      </c>
      <c r="Q436" s="270">
        <v>38</v>
      </c>
      <c r="R436" s="45">
        <f t="shared" si="47"/>
        <v>3420</v>
      </c>
      <c r="S436" s="910"/>
      <c r="T436" s="49">
        <f t="shared" si="49"/>
        <v>0</v>
      </c>
      <c r="U436" s="913"/>
      <c r="V436" s="151">
        <f t="shared" si="48"/>
        <v>3420</v>
      </c>
      <c r="W436" s="908"/>
    </row>
    <row r="437" spans="1:23" x14ac:dyDescent="0.25">
      <c r="A437" s="871"/>
      <c r="B437" s="872"/>
      <c r="C437" s="162" t="s">
        <v>348</v>
      </c>
      <c r="D437" s="220" t="s">
        <v>37</v>
      </c>
      <c r="E437" s="220">
        <v>80</v>
      </c>
      <c r="F437" s="270"/>
      <c r="G437" s="270">
        <v>10</v>
      </c>
      <c r="H437" s="270"/>
      <c r="I437" s="155">
        <f t="shared" si="38"/>
        <v>90</v>
      </c>
      <c r="J437" s="270"/>
      <c r="K437" s="270"/>
      <c r="L437" s="270"/>
      <c r="M437" s="286"/>
      <c r="N437" s="287"/>
      <c r="O437" s="153">
        <f t="shared" si="45"/>
        <v>0</v>
      </c>
      <c r="P437" s="154">
        <f t="shared" si="46"/>
        <v>90</v>
      </c>
      <c r="Q437" s="270">
        <v>38</v>
      </c>
      <c r="R437" s="45">
        <f t="shared" si="47"/>
        <v>3420</v>
      </c>
      <c r="S437" s="910"/>
      <c r="T437" s="49">
        <f t="shared" si="49"/>
        <v>0</v>
      </c>
      <c r="U437" s="913"/>
      <c r="V437" s="151">
        <f t="shared" si="48"/>
        <v>3420</v>
      </c>
      <c r="W437" s="908"/>
    </row>
    <row r="438" spans="1:23" x14ac:dyDescent="0.25">
      <c r="A438" s="871"/>
      <c r="B438" s="872"/>
      <c r="C438" s="162" t="s">
        <v>349</v>
      </c>
      <c r="D438" s="220" t="s">
        <v>37</v>
      </c>
      <c r="E438" s="220">
        <v>80</v>
      </c>
      <c r="F438" s="270"/>
      <c r="G438" s="270">
        <v>10</v>
      </c>
      <c r="H438" s="270"/>
      <c r="I438" s="155">
        <f t="shared" si="38"/>
        <v>90</v>
      </c>
      <c r="J438" s="270"/>
      <c r="K438" s="270"/>
      <c r="L438" s="270"/>
      <c r="M438" s="286"/>
      <c r="N438" s="287"/>
      <c r="O438" s="153">
        <f t="shared" si="45"/>
        <v>0</v>
      </c>
      <c r="P438" s="154">
        <f t="shared" si="46"/>
        <v>90</v>
      </c>
      <c r="Q438" s="270">
        <v>38</v>
      </c>
      <c r="R438" s="45">
        <f t="shared" si="47"/>
        <v>3420</v>
      </c>
      <c r="S438" s="911"/>
      <c r="T438" s="49">
        <f t="shared" si="49"/>
        <v>0</v>
      </c>
      <c r="U438" s="914"/>
      <c r="V438" s="151">
        <f t="shared" si="48"/>
        <v>3420</v>
      </c>
      <c r="W438" s="908"/>
    </row>
    <row r="439" spans="1:23" x14ac:dyDescent="0.25">
      <c r="A439" s="871">
        <v>26</v>
      </c>
      <c r="B439" s="872" t="s">
        <v>1606</v>
      </c>
      <c r="C439" s="92" t="s">
        <v>245</v>
      </c>
      <c r="D439" s="270" t="s">
        <v>37</v>
      </c>
      <c r="E439" s="270">
        <v>300</v>
      </c>
      <c r="F439" s="270"/>
      <c r="G439" s="270"/>
      <c r="H439" s="270"/>
      <c r="I439" s="155">
        <f t="shared" si="38"/>
        <v>300</v>
      </c>
      <c r="J439" s="270"/>
      <c r="K439" s="270"/>
      <c r="L439" s="270"/>
      <c r="M439" s="286"/>
      <c r="N439" s="287"/>
      <c r="O439" s="153">
        <f t="shared" si="45"/>
        <v>0</v>
      </c>
      <c r="P439" s="154">
        <f t="shared" si="46"/>
        <v>300</v>
      </c>
      <c r="Q439" s="270">
        <v>12.19</v>
      </c>
      <c r="R439" s="45">
        <f t="shared" si="47"/>
        <v>3657</v>
      </c>
      <c r="S439" s="909">
        <f>SUM(R439:R450)</f>
        <v>22197.5</v>
      </c>
      <c r="T439" s="49">
        <f t="shared" si="49"/>
        <v>0</v>
      </c>
      <c r="U439" s="912">
        <f>SUM(T439:T450)</f>
        <v>0</v>
      </c>
      <c r="V439" s="151">
        <f t="shared" si="48"/>
        <v>3657</v>
      </c>
      <c r="W439" s="908">
        <f>SUM(V439:V450)</f>
        <v>22197.5</v>
      </c>
    </row>
    <row r="440" spans="1:23" x14ac:dyDescent="0.25">
      <c r="A440" s="871"/>
      <c r="B440" s="872"/>
      <c r="C440" s="92" t="s">
        <v>244</v>
      </c>
      <c r="D440" s="270" t="s">
        <v>37</v>
      </c>
      <c r="E440" s="270">
        <v>50</v>
      </c>
      <c r="F440" s="270"/>
      <c r="G440" s="270"/>
      <c r="H440" s="270"/>
      <c r="I440" s="155">
        <f t="shared" si="38"/>
        <v>50</v>
      </c>
      <c r="J440" s="270"/>
      <c r="K440" s="270"/>
      <c r="L440" s="270"/>
      <c r="M440" s="286"/>
      <c r="N440" s="287"/>
      <c r="O440" s="153">
        <f t="shared" si="45"/>
        <v>0</v>
      </c>
      <c r="P440" s="154">
        <f t="shared" si="46"/>
        <v>50</v>
      </c>
      <c r="Q440" s="270">
        <v>1.56</v>
      </c>
      <c r="R440" s="45">
        <f t="shared" si="47"/>
        <v>78</v>
      </c>
      <c r="S440" s="910"/>
      <c r="T440" s="49">
        <f t="shared" si="49"/>
        <v>0</v>
      </c>
      <c r="U440" s="913"/>
      <c r="V440" s="151">
        <f t="shared" si="48"/>
        <v>78</v>
      </c>
      <c r="W440" s="908"/>
    </row>
    <row r="441" spans="1:23" x14ac:dyDescent="0.25">
      <c r="A441" s="871"/>
      <c r="B441" s="872"/>
      <c r="C441" s="92" t="s">
        <v>246</v>
      </c>
      <c r="D441" s="270" t="s">
        <v>37</v>
      </c>
      <c r="E441" s="270">
        <v>200</v>
      </c>
      <c r="F441" s="270"/>
      <c r="G441" s="270"/>
      <c r="H441" s="270"/>
      <c r="I441" s="155">
        <f t="shared" si="38"/>
        <v>200</v>
      </c>
      <c r="J441" s="270"/>
      <c r="K441" s="270"/>
      <c r="L441" s="270"/>
      <c r="M441" s="286"/>
      <c r="N441" s="287"/>
      <c r="O441" s="153">
        <f t="shared" si="45"/>
        <v>0</v>
      </c>
      <c r="P441" s="154">
        <f t="shared" si="46"/>
        <v>200</v>
      </c>
      <c r="Q441" s="270">
        <v>7.18</v>
      </c>
      <c r="R441" s="45">
        <f t="shared" si="47"/>
        <v>1436</v>
      </c>
      <c r="S441" s="910"/>
      <c r="T441" s="49">
        <f t="shared" si="49"/>
        <v>0</v>
      </c>
      <c r="U441" s="913"/>
      <c r="V441" s="151">
        <f t="shared" si="48"/>
        <v>1436</v>
      </c>
      <c r="W441" s="908"/>
    </row>
    <row r="442" spans="1:23" x14ac:dyDescent="0.25">
      <c r="A442" s="871"/>
      <c r="B442" s="872"/>
      <c r="C442" s="92" t="s">
        <v>247</v>
      </c>
      <c r="D442" s="270" t="s">
        <v>37</v>
      </c>
      <c r="E442" s="270">
        <v>20</v>
      </c>
      <c r="F442" s="270"/>
      <c r="G442" s="270">
        <v>2</v>
      </c>
      <c r="H442" s="270"/>
      <c r="I442" s="155">
        <f t="shared" si="38"/>
        <v>22</v>
      </c>
      <c r="J442" s="270"/>
      <c r="K442" s="270"/>
      <c r="L442" s="270"/>
      <c r="M442" s="286"/>
      <c r="N442" s="287"/>
      <c r="O442" s="153">
        <f t="shared" si="45"/>
        <v>0</v>
      </c>
      <c r="P442" s="154">
        <f t="shared" si="46"/>
        <v>22</v>
      </c>
      <c r="Q442" s="270">
        <v>48.58</v>
      </c>
      <c r="R442" s="45">
        <f t="shared" si="47"/>
        <v>1068.76</v>
      </c>
      <c r="S442" s="910"/>
      <c r="T442" s="49">
        <f t="shared" si="49"/>
        <v>0</v>
      </c>
      <c r="U442" s="913"/>
      <c r="V442" s="151">
        <f t="shared" si="48"/>
        <v>1068.76</v>
      </c>
      <c r="W442" s="908"/>
    </row>
    <row r="443" spans="1:23" x14ac:dyDescent="0.25">
      <c r="A443" s="871"/>
      <c r="B443" s="872"/>
      <c r="C443" s="92" t="s">
        <v>248</v>
      </c>
      <c r="D443" s="270" t="s">
        <v>37</v>
      </c>
      <c r="E443" s="270">
        <v>500</v>
      </c>
      <c r="F443" s="270"/>
      <c r="G443" s="270"/>
      <c r="H443" s="270"/>
      <c r="I443" s="155">
        <f t="shared" si="38"/>
        <v>500</v>
      </c>
      <c r="J443" s="270"/>
      <c r="K443" s="270"/>
      <c r="L443" s="270"/>
      <c r="M443" s="286"/>
      <c r="N443" s="287"/>
      <c r="O443" s="153">
        <f t="shared" si="45"/>
        <v>0</v>
      </c>
      <c r="P443" s="154">
        <f t="shared" si="46"/>
        <v>500</v>
      </c>
      <c r="Q443" s="270">
        <v>10.62</v>
      </c>
      <c r="R443" s="45">
        <f t="shared" si="47"/>
        <v>5310</v>
      </c>
      <c r="S443" s="910"/>
      <c r="T443" s="49">
        <f t="shared" si="49"/>
        <v>0</v>
      </c>
      <c r="U443" s="913"/>
      <c r="V443" s="151">
        <f t="shared" si="48"/>
        <v>5310</v>
      </c>
      <c r="W443" s="908"/>
    </row>
    <row r="444" spans="1:23" x14ac:dyDescent="0.25">
      <c r="A444" s="871"/>
      <c r="B444" s="872"/>
      <c r="C444" s="92" t="s">
        <v>249</v>
      </c>
      <c r="D444" s="270" t="s">
        <v>37</v>
      </c>
      <c r="E444" s="270">
        <v>250</v>
      </c>
      <c r="F444" s="270"/>
      <c r="G444" s="270">
        <v>100</v>
      </c>
      <c r="H444" s="270"/>
      <c r="I444" s="155">
        <f t="shared" si="38"/>
        <v>350</v>
      </c>
      <c r="J444" s="270"/>
      <c r="K444" s="270"/>
      <c r="L444" s="270"/>
      <c r="M444" s="286"/>
      <c r="N444" s="287"/>
      <c r="O444" s="153">
        <f t="shared" si="45"/>
        <v>0</v>
      </c>
      <c r="P444" s="154">
        <f t="shared" si="46"/>
        <v>350</v>
      </c>
      <c r="Q444" s="270">
        <v>13.85</v>
      </c>
      <c r="R444" s="45">
        <f t="shared" si="47"/>
        <v>4847.5</v>
      </c>
      <c r="S444" s="910"/>
      <c r="T444" s="49">
        <f t="shared" si="49"/>
        <v>0</v>
      </c>
      <c r="U444" s="913"/>
      <c r="V444" s="151">
        <f t="shared" si="48"/>
        <v>4847.5</v>
      </c>
      <c r="W444" s="908"/>
    </row>
    <row r="445" spans="1:23" x14ac:dyDescent="0.25">
      <c r="A445" s="871"/>
      <c r="B445" s="872"/>
      <c r="C445" s="92" t="s">
        <v>250</v>
      </c>
      <c r="D445" s="270" t="s">
        <v>37</v>
      </c>
      <c r="E445" s="270">
        <v>300</v>
      </c>
      <c r="F445" s="270"/>
      <c r="G445" s="270"/>
      <c r="H445" s="270"/>
      <c r="I445" s="155">
        <f t="shared" si="38"/>
        <v>300</v>
      </c>
      <c r="J445" s="270"/>
      <c r="K445" s="270"/>
      <c r="L445" s="270"/>
      <c r="M445" s="286"/>
      <c r="N445" s="287"/>
      <c r="O445" s="153">
        <f t="shared" si="45"/>
        <v>0</v>
      </c>
      <c r="P445" s="154">
        <f t="shared" si="46"/>
        <v>300</v>
      </c>
      <c r="Q445" s="270">
        <v>6.06</v>
      </c>
      <c r="R445" s="45">
        <f t="shared" si="47"/>
        <v>1817.9999999999998</v>
      </c>
      <c r="S445" s="910"/>
      <c r="T445" s="49">
        <f t="shared" si="49"/>
        <v>0</v>
      </c>
      <c r="U445" s="913"/>
      <c r="V445" s="151">
        <f t="shared" si="48"/>
        <v>1817.9999999999998</v>
      </c>
      <c r="W445" s="908"/>
    </row>
    <row r="446" spans="1:23" x14ac:dyDescent="0.25">
      <c r="A446" s="871"/>
      <c r="B446" s="872"/>
      <c r="C446" s="92" t="s">
        <v>251</v>
      </c>
      <c r="D446" s="270" t="s">
        <v>37</v>
      </c>
      <c r="E446" s="270"/>
      <c r="F446" s="270"/>
      <c r="G446" s="270">
        <v>8</v>
      </c>
      <c r="H446" s="270"/>
      <c r="I446" s="155">
        <f t="shared" si="38"/>
        <v>8</v>
      </c>
      <c r="J446" s="270"/>
      <c r="K446" s="270"/>
      <c r="L446" s="270"/>
      <c r="M446" s="286"/>
      <c r="N446" s="287"/>
      <c r="O446" s="153">
        <f t="shared" si="45"/>
        <v>0</v>
      </c>
      <c r="P446" s="154">
        <f t="shared" si="46"/>
        <v>8</v>
      </c>
      <c r="Q446" s="270">
        <v>61.68</v>
      </c>
      <c r="R446" s="45">
        <f t="shared" si="47"/>
        <v>493.44</v>
      </c>
      <c r="S446" s="910"/>
      <c r="T446" s="49">
        <f t="shared" si="49"/>
        <v>0</v>
      </c>
      <c r="U446" s="913"/>
      <c r="V446" s="151">
        <f t="shared" si="48"/>
        <v>493.44</v>
      </c>
      <c r="W446" s="908"/>
    </row>
    <row r="447" spans="1:23" x14ac:dyDescent="0.25">
      <c r="A447" s="871"/>
      <c r="B447" s="872"/>
      <c r="C447" s="92" t="s">
        <v>252</v>
      </c>
      <c r="D447" s="270" t="s">
        <v>37</v>
      </c>
      <c r="E447" s="270"/>
      <c r="F447" s="270"/>
      <c r="G447" s="270">
        <v>220</v>
      </c>
      <c r="H447" s="270"/>
      <c r="I447" s="155">
        <f t="shared" si="38"/>
        <v>220</v>
      </c>
      <c r="J447" s="270"/>
      <c r="K447" s="270"/>
      <c r="L447" s="270"/>
      <c r="M447" s="286"/>
      <c r="N447" s="287"/>
      <c r="O447" s="153">
        <f t="shared" si="45"/>
        <v>0</v>
      </c>
      <c r="P447" s="154">
        <f t="shared" si="46"/>
        <v>220</v>
      </c>
      <c r="Q447" s="270">
        <v>14.04</v>
      </c>
      <c r="R447" s="45">
        <f t="shared" si="47"/>
        <v>3088.7999999999997</v>
      </c>
      <c r="S447" s="910"/>
      <c r="T447" s="49">
        <f t="shared" si="49"/>
        <v>0</v>
      </c>
      <c r="U447" s="913"/>
      <c r="V447" s="151">
        <f t="shared" si="48"/>
        <v>3088.7999999999997</v>
      </c>
      <c r="W447" s="908"/>
    </row>
    <row r="448" spans="1:23" x14ac:dyDescent="0.25">
      <c r="A448" s="871"/>
      <c r="B448" s="872"/>
      <c r="C448" s="92" t="s">
        <v>253</v>
      </c>
      <c r="D448" s="270" t="s">
        <v>37</v>
      </c>
      <c r="E448" s="270"/>
      <c r="F448" s="270"/>
      <c r="G448" s="270"/>
      <c r="H448" s="270"/>
      <c r="I448" s="155">
        <f t="shared" si="38"/>
        <v>0</v>
      </c>
      <c r="J448" s="270"/>
      <c r="K448" s="270"/>
      <c r="L448" s="270"/>
      <c r="M448" s="286"/>
      <c r="N448" s="287"/>
      <c r="O448" s="153">
        <f t="shared" si="45"/>
        <v>0</v>
      </c>
      <c r="P448" s="154">
        <f t="shared" si="46"/>
        <v>0</v>
      </c>
      <c r="Q448" s="270">
        <v>6.21</v>
      </c>
      <c r="R448" s="45">
        <f t="shared" si="47"/>
        <v>0</v>
      </c>
      <c r="S448" s="910"/>
      <c r="T448" s="49">
        <f t="shared" si="49"/>
        <v>0</v>
      </c>
      <c r="U448" s="913"/>
      <c r="V448" s="151">
        <f t="shared" si="48"/>
        <v>0</v>
      </c>
      <c r="W448" s="908"/>
    </row>
    <row r="449" spans="1:23" x14ac:dyDescent="0.25">
      <c r="A449" s="871"/>
      <c r="B449" s="872"/>
      <c r="C449" s="92" t="s">
        <v>254</v>
      </c>
      <c r="D449" s="270" t="s">
        <v>37</v>
      </c>
      <c r="E449" s="270"/>
      <c r="F449" s="270"/>
      <c r="G449" s="270"/>
      <c r="H449" s="270"/>
      <c r="I449" s="155">
        <f t="shared" si="38"/>
        <v>0</v>
      </c>
      <c r="J449" s="270"/>
      <c r="K449" s="270"/>
      <c r="L449" s="270"/>
      <c r="M449" s="286"/>
      <c r="N449" s="287"/>
      <c r="O449" s="153">
        <f t="shared" si="45"/>
        <v>0</v>
      </c>
      <c r="P449" s="154">
        <f t="shared" si="46"/>
        <v>0</v>
      </c>
      <c r="Q449" s="270">
        <v>7.74</v>
      </c>
      <c r="R449" s="45">
        <f t="shared" si="47"/>
        <v>0</v>
      </c>
      <c r="S449" s="910"/>
      <c r="T449" s="49">
        <f t="shared" si="49"/>
        <v>0</v>
      </c>
      <c r="U449" s="913"/>
      <c r="V449" s="151">
        <f t="shared" si="48"/>
        <v>0</v>
      </c>
      <c r="W449" s="908"/>
    </row>
    <row r="450" spans="1:23" x14ac:dyDescent="0.25">
      <c r="A450" s="871"/>
      <c r="B450" s="872"/>
      <c r="C450" s="92" t="s">
        <v>278</v>
      </c>
      <c r="D450" s="270" t="s">
        <v>37</v>
      </c>
      <c r="E450" s="270">
        <v>40</v>
      </c>
      <c r="F450" s="270"/>
      <c r="G450" s="270"/>
      <c r="H450" s="270"/>
      <c r="I450" s="155">
        <f t="shared" si="38"/>
        <v>40</v>
      </c>
      <c r="J450" s="270"/>
      <c r="K450" s="270"/>
      <c r="L450" s="270"/>
      <c r="M450" s="286"/>
      <c r="N450" s="287"/>
      <c r="O450" s="153">
        <f t="shared" si="45"/>
        <v>0</v>
      </c>
      <c r="P450" s="154">
        <f t="shared" si="46"/>
        <v>40</v>
      </c>
      <c r="Q450" s="270">
        <v>10</v>
      </c>
      <c r="R450" s="45">
        <f t="shared" si="47"/>
        <v>400</v>
      </c>
      <c r="S450" s="911"/>
      <c r="T450" s="49">
        <f t="shared" si="49"/>
        <v>0</v>
      </c>
      <c r="U450" s="914"/>
      <c r="V450" s="151">
        <f t="shared" si="48"/>
        <v>400</v>
      </c>
      <c r="W450" s="908"/>
    </row>
    <row r="451" spans="1:23" x14ac:dyDescent="0.25">
      <c r="A451" s="271">
        <v>27</v>
      </c>
      <c r="B451" s="272" t="s">
        <v>1609</v>
      </c>
      <c r="C451" s="93" t="s">
        <v>256</v>
      </c>
      <c r="D451" s="270" t="s">
        <v>37</v>
      </c>
      <c r="E451" s="270">
        <v>40</v>
      </c>
      <c r="F451" s="270"/>
      <c r="G451" s="270"/>
      <c r="H451" s="270"/>
      <c r="I451" s="155">
        <f t="shared" si="38"/>
        <v>40</v>
      </c>
      <c r="J451" s="270"/>
      <c r="K451" s="270"/>
      <c r="L451" s="270"/>
      <c r="M451" s="286"/>
      <c r="N451" s="287"/>
      <c r="O451" s="153">
        <f t="shared" si="45"/>
        <v>0</v>
      </c>
      <c r="P451" s="154">
        <f t="shared" si="46"/>
        <v>40</v>
      </c>
      <c r="Q451" s="270">
        <v>30</v>
      </c>
      <c r="R451" s="45">
        <f t="shared" si="47"/>
        <v>1200</v>
      </c>
      <c r="S451" s="172">
        <f>R451</f>
        <v>1200</v>
      </c>
      <c r="T451" s="49">
        <f t="shared" si="49"/>
        <v>0</v>
      </c>
      <c r="U451" s="173">
        <f>T451</f>
        <v>0</v>
      </c>
      <c r="V451" s="151">
        <f t="shared" si="48"/>
        <v>1200</v>
      </c>
      <c r="W451" s="182">
        <f>V451</f>
        <v>1200</v>
      </c>
    </row>
    <row r="452" spans="1:23" x14ac:dyDescent="0.25">
      <c r="A452" s="871">
        <v>28</v>
      </c>
      <c r="B452" s="871" t="s">
        <v>12</v>
      </c>
      <c r="C452" s="93" t="s">
        <v>1390</v>
      </c>
      <c r="D452" s="270" t="s">
        <v>669</v>
      </c>
      <c r="E452" s="118">
        <v>60</v>
      </c>
      <c r="F452" s="270"/>
      <c r="G452" s="274"/>
      <c r="H452" s="270">
        <v>170</v>
      </c>
      <c r="I452" s="155">
        <f t="shared" si="38"/>
        <v>230</v>
      </c>
      <c r="J452" s="274">
        <v>60</v>
      </c>
      <c r="K452" s="270"/>
      <c r="L452" s="274"/>
      <c r="M452" s="280">
        <v>800</v>
      </c>
      <c r="N452" s="281">
        <v>60</v>
      </c>
      <c r="O452" s="153">
        <f t="shared" si="45"/>
        <v>860</v>
      </c>
      <c r="P452" s="154">
        <f t="shared" si="46"/>
        <v>1090</v>
      </c>
      <c r="Q452" s="152">
        <v>1</v>
      </c>
      <c r="R452" s="45">
        <f t="shared" si="47"/>
        <v>230</v>
      </c>
      <c r="S452" s="909">
        <f>SUM(R452:R516)</f>
        <v>13561</v>
      </c>
      <c r="T452" s="49">
        <f t="shared" si="49"/>
        <v>860</v>
      </c>
      <c r="U452" s="912">
        <f>SUM(T452:T516)</f>
        <v>3851.5</v>
      </c>
      <c r="V452" s="151">
        <f t="shared" si="48"/>
        <v>1090</v>
      </c>
      <c r="W452" s="908">
        <f>SUM(V452:V516)</f>
        <v>17412.5</v>
      </c>
    </row>
    <row r="453" spans="1:23" x14ac:dyDescent="0.25">
      <c r="A453" s="871"/>
      <c r="B453" s="871"/>
      <c r="C453" s="93" t="s">
        <v>1391</v>
      </c>
      <c r="D453" s="270" t="s">
        <v>669</v>
      </c>
      <c r="E453" s="118"/>
      <c r="F453" s="270"/>
      <c r="G453" s="274">
        <v>50</v>
      </c>
      <c r="H453" s="270"/>
      <c r="I453" s="155">
        <f t="shared" si="38"/>
        <v>50</v>
      </c>
      <c r="J453" s="270"/>
      <c r="K453" s="270"/>
      <c r="L453" s="274">
        <v>50</v>
      </c>
      <c r="M453" s="283"/>
      <c r="N453" s="284"/>
      <c r="O453" s="153">
        <f t="shared" ref="O453:O512" si="50">J453+K453+L453+M453</f>
        <v>50</v>
      </c>
      <c r="P453" s="154">
        <f t="shared" ref="P453:P512" si="51">I453+O453</f>
        <v>100</v>
      </c>
      <c r="Q453" s="152">
        <v>3.5</v>
      </c>
      <c r="R453" s="45">
        <f t="shared" ref="R453:R512" si="52">Q453*I453</f>
        <v>175</v>
      </c>
      <c r="S453" s="910"/>
      <c r="T453" s="49">
        <f t="shared" si="49"/>
        <v>175</v>
      </c>
      <c r="U453" s="913"/>
      <c r="V453" s="151">
        <f t="shared" si="48"/>
        <v>350</v>
      </c>
      <c r="W453" s="908"/>
    </row>
    <row r="454" spans="1:23" x14ac:dyDescent="0.25">
      <c r="A454" s="871"/>
      <c r="B454" s="871"/>
      <c r="C454" s="93" t="s">
        <v>1392</v>
      </c>
      <c r="D454" s="270" t="s">
        <v>669</v>
      </c>
      <c r="E454" s="310"/>
      <c r="F454" s="270"/>
      <c r="G454" s="269"/>
      <c r="H454" s="285">
        <v>300</v>
      </c>
      <c r="I454" s="155">
        <f t="shared" si="38"/>
        <v>300</v>
      </c>
      <c r="J454" s="270"/>
      <c r="K454" s="270"/>
      <c r="L454" s="274"/>
      <c r="M454" s="283">
        <v>150</v>
      </c>
      <c r="N454" s="284">
        <v>1500</v>
      </c>
      <c r="O454" s="153">
        <f t="shared" si="50"/>
        <v>150</v>
      </c>
      <c r="P454" s="154">
        <f t="shared" si="51"/>
        <v>450</v>
      </c>
      <c r="Q454" s="152">
        <v>0.55000000000000004</v>
      </c>
      <c r="R454" s="45">
        <f t="shared" si="52"/>
        <v>165</v>
      </c>
      <c r="S454" s="910"/>
      <c r="T454" s="49">
        <f t="shared" si="49"/>
        <v>82.5</v>
      </c>
      <c r="U454" s="913"/>
      <c r="V454" s="151">
        <f t="shared" si="48"/>
        <v>247.5</v>
      </c>
      <c r="W454" s="908"/>
    </row>
    <row r="455" spans="1:23" x14ac:dyDescent="0.25">
      <c r="A455" s="871"/>
      <c r="B455" s="871"/>
      <c r="C455" s="93" t="s">
        <v>1393</v>
      </c>
      <c r="D455" s="270" t="s">
        <v>669</v>
      </c>
      <c r="E455" s="310"/>
      <c r="F455" s="270"/>
      <c r="G455" s="269"/>
      <c r="H455" s="270">
        <v>200</v>
      </c>
      <c r="I455" s="155">
        <f t="shared" si="38"/>
        <v>200</v>
      </c>
      <c r="J455" s="270"/>
      <c r="K455" s="270"/>
      <c r="L455" s="274"/>
      <c r="M455" s="283">
        <v>150</v>
      </c>
      <c r="N455" s="284">
        <v>1200</v>
      </c>
      <c r="O455" s="153">
        <f t="shared" si="50"/>
        <v>150</v>
      </c>
      <c r="P455" s="154">
        <f t="shared" si="51"/>
        <v>350</v>
      </c>
      <c r="Q455" s="152">
        <v>0.55000000000000004</v>
      </c>
      <c r="R455" s="45">
        <f t="shared" si="52"/>
        <v>110.00000000000001</v>
      </c>
      <c r="S455" s="910"/>
      <c r="T455" s="49">
        <f t="shared" si="49"/>
        <v>82.5</v>
      </c>
      <c r="U455" s="913"/>
      <c r="V455" s="151">
        <f t="shared" si="48"/>
        <v>192.5</v>
      </c>
      <c r="W455" s="908"/>
    </row>
    <row r="456" spans="1:23" x14ac:dyDescent="0.25">
      <c r="A456" s="871"/>
      <c r="B456" s="871"/>
      <c r="C456" s="93" t="s">
        <v>1394</v>
      </c>
      <c r="D456" s="270" t="s">
        <v>669</v>
      </c>
      <c r="E456" s="310"/>
      <c r="F456" s="270"/>
      <c r="G456" s="269"/>
      <c r="H456" s="270">
        <v>200</v>
      </c>
      <c r="I456" s="155">
        <f t="shared" si="38"/>
        <v>200</v>
      </c>
      <c r="J456" s="270"/>
      <c r="K456" s="270"/>
      <c r="L456" s="274"/>
      <c r="M456" s="283"/>
      <c r="N456" s="284">
        <v>1300</v>
      </c>
      <c r="O456" s="153">
        <f t="shared" si="50"/>
        <v>0</v>
      </c>
      <c r="P456" s="154">
        <f t="shared" si="51"/>
        <v>200</v>
      </c>
      <c r="Q456" s="152">
        <v>0.5</v>
      </c>
      <c r="R456" s="45">
        <f t="shared" si="52"/>
        <v>100</v>
      </c>
      <c r="S456" s="910"/>
      <c r="T456" s="49">
        <f t="shared" si="49"/>
        <v>0</v>
      </c>
      <c r="U456" s="913"/>
      <c r="V456" s="151">
        <f t="shared" si="48"/>
        <v>100</v>
      </c>
      <c r="W456" s="908"/>
    </row>
    <row r="457" spans="1:23" x14ac:dyDescent="0.25">
      <c r="A457" s="871"/>
      <c r="B457" s="871"/>
      <c r="C457" s="93" t="s">
        <v>1395</v>
      </c>
      <c r="D457" s="270" t="s">
        <v>669</v>
      </c>
      <c r="E457" s="310"/>
      <c r="F457" s="270"/>
      <c r="G457" s="269"/>
      <c r="H457" s="270">
        <v>200</v>
      </c>
      <c r="I457" s="155">
        <f t="shared" si="38"/>
        <v>200</v>
      </c>
      <c r="J457" s="270"/>
      <c r="K457" s="270"/>
      <c r="L457" s="274"/>
      <c r="M457" s="283"/>
      <c r="N457" s="284">
        <v>1000</v>
      </c>
      <c r="O457" s="153">
        <f t="shared" si="50"/>
        <v>0</v>
      </c>
      <c r="P457" s="154">
        <f t="shared" si="51"/>
        <v>200</v>
      </c>
      <c r="Q457" s="152">
        <v>0.8</v>
      </c>
      <c r="R457" s="45">
        <f t="shared" si="52"/>
        <v>160</v>
      </c>
      <c r="S457" s="910"/>
      <c r="T457" s="49">
        <f t="shared" si="49"/>
        <v>0</v>
      </c>
      <c r="U457" s="913"/>
      <c r="V457" s="151">
        <f t="shared" si="48"/>
        <v>160</v>
      </c>
      <c r="W457" s="908"/>
    </row>
    <row r="458" spans="1:23" x14ac:dyDescent="0.25">
      <c r="A458" s="871"/>
      <c r="B458" s="871"/>
      <c r="C458" s="93" t="s">
        <v>1396</v>
      </c>
      <c r="D458" s="270" t="s">
        <v>669</v>
      </c>
      <c r="E458" s="310"/>
      <c r="F458" s="270"/>
      <c r="G458" s="269"/>
      <c r="H458" s="270">
        <v>300</v>
      </c>
      <c r="I458" s="155">
        <f t="shared" si="38"/>
        <v>300</v>
      </c>
      <c r="J458" s="270"/>
      <c r="K458" s="270"/>
      <c r="L458" s="274"/>
      <c r="M458" s="283"/>
      <c r="N458" s="284">
        <v>1000</v>
      </c>
      <c r="O458" s="153">
        <f t="shared" si="50"/>
        <v>0</v>
      </c>
      <c r="P458" s="154">
        <f t="shared" si="51"/>
        <v>300</v>
      </c>
      <c r="Q458" s="152">
        <v>0.6</v>
      </c>
      <c r="R458" s="45">
        <f t="shared" si="52"/>
        <v>180</v>
      </c>
      <c r="S458" s="910"/>
      <c r="T458" s="49">
        <f t="shared" si="49"/>
        <v>0</v>
      </c>
      <c r="U458" s="913"/>
      <c r="V458" s="151">
        <f t="shared" si="48"/>
        <v>180</v>
      </c>
      <c r="W458" s="908"/>
    </row>
    <row r="459" spans="1:23" x14ac:dyDescent="0.25">
      <c r="A459" s="871"/>
      <c r="B459" s="871"/>
      <c r="C459" s="93" t="s">
        <v>1397</v>
      </c>
      <c r="D459" s="270" t="s">
        <v>669</v>
      </c>
      <c r="E459" s="310"/>
      <c r="F459" s="270"/>
      <c r="G459" s="269"/>
      <c r="H459" s="270">
        <v>60</v>
      </c>
      <c r="I459" s="155">
        <f t="shared" si="38"/>
        <v>60</v>
      </c>
      <c r="J459" s="270"/>
      <c r="K459" s="270"/>
      <c r="L459" s="274"/>
      <c r="M459" s="283"/>
      <c r="N459" s="284">
        <v>200</v>
      </c>
      <c r="O459" s="153">
        <f t="shared" si="50"/>
        <v>0</v>
      </c>
      <c r="P459" s="154">
        <f t="shared" si="51"/>
        <v>60</v>
      </c>
      <c r="Q459" s="152">
        <v>0.65</v>
      </c>
      <c r="R459" s="45">
        <f t="shared" si="52"/>
        <v>39</v>
      </c>
      <c r="S459" s="910"/>
      <c r="T459" s="49">
        <f t="shared" si="49"/>
        <v>0</v>
      </c>
      <c r="U459" s="913"/>
      <c r="V459" s="151">
        <f t="shared" si="48"/>
        <v>39</v>
      </c>
      <c r="W459" s="908"/>
    </row>
    <row r="460" spans="1:23" x14ac:dyDescent="0.25">
      <c r="A460" s="871"/>
      <c r="B460" s="871"/>
      <c r="C460" s="93" t="s">
        <v>1398</v>
      </c>
      <c r="D460" s="270" t="s">
        <v>669</v>
      </c>
      <c r="E460" s="310"/>
      <c r="F460" s="270"/>
      <c r="G460" s="270"/>
      <c r="H460" s="285"/>
      <c r="I460" s="155">
        <f t="shared" si="38"/>
        <v>0</v>
      </c>
      <c r="J460" s="270"/>
      <c r="K460" s="270"/>
      <c r="L460" s="274"/>
      <c r="M460" s="283"/>
      <c r="N460" s="284">
        <v>300</v>
      </c>
      <c r="O460" s="153">
        <f t="shared" si="50"/>
        <v>0</v>
      </c>
      <c r="P460" s="154">
        <f t="shared" si="51"/>
        <v>0</v>
      </c>
      <c r="Q460" s="152">
        <v>0.59</v>
      </c>
      <c r="R460" s="45">
        <f t="shared" si="52"/>
        <v>0</v>
      </c>
      <c r="S460" s="910"/>
      <c r="T460" s="49">
        <f t="shared" si="49"/>
        <v>0</v>
      </c>
      <c r="U460" s="913"/>
      <c r="V460" s="151">
        <f t="shared" si="48"/>
        <v>0</v>
      </c>
      <c r="W460" s="908"/>
    </row>
    <row r="461" spans="1:23" x14ac:dyDescent="0.25">
      <c r="A461" s="871"/>
      <c r="B461" s="871"/>
      <c r="C461" s="93" t="s">
        <v>1399</v>
      </c>
      <c r="D461" s="270" t="s">
        <v>669</v>
      </c>
      <c r="E461" s="310"/>
      <c r="F461" s="270"/>
      <c r="G461" s="270"/>
      <c r="H461" s="270"/>
      <c r="I461" s="155">
        <f t="shared" si="38"/>
        <v>0</v>
      </c>
      <c r="J461" s="270"/>
      <c r="K461" s="270"/>
      <c r="L461" s="274"/>
      <c r="M461" s="283"/>
      <c r="N461" s="284">
        <v>800</v>
      </c>
      <c r="O461" s="153">
        <f t="shared" si="50"/>
        <v>0</v>
      </c>
      <c r="P461" s="154">
        <f t="shared" si="51"/>
        <v>0</v>
      </c>
      <c r="Q461" s="152">
        <v>0.62</v>
      </c>
      <c r="R461" s="45">
        <f t="shared" si="52"/>
        <v>0</v>
      </c>
      <c r="S461" s="910"/>
      <c r="T461" s="49">
        <f t="shared" si="49"/>
        <v>0</v>
      </c>
      <c r="U461" s="913"/>
      <c r="V461" s="151">
        <f t="shared" si="48"/>
        <v>0</v>
      </c>
      <c r="W461" s="908"/>
    </row>
    <row r="462" spans="1:23" x14ac:dyDescent="0.25">
      <c r="A462" s="871"/>
      <c r="B462" s="871"/>
      <c r="C462" s="93" t="s">
        <v>1400</v>
      </c>
      <c r="D462" s="270" t="s">
        <v>669</v>
      </c>
      <c r="E462" s="310"/>
      <c r="F462" s="270"/>
      <c r="G462" s="270"/>
      <c r="H462" s="270">
        <v>300</v>
      </c>
      <c r="I462" s="155">
        <f t="shared" ref="I462:I620" si="53">E462+F462+G462+H462</f>
        <v>300</v>
      </c>
      <c r="J462" s="270"/>
      <c r="K462" s="270"/>
      <c r="L462" s="274"/>
      <c r="M462" s="283"/>
      <c r="N462" s="284">
        <v>1500</v>
      </c>
      <c r="O462" s="153">
        <f t="shared" si="50"/>
        <v>0</v>
      </c>
      <c r="P462" s="154">
        <f t="shared" si="51"/>
        <v>300</v>
      </c>
      <c r="Q462" s="152">
        <v>0.7</v>
      </c>
      <c r="R462" s="45">
        <f t="shared" si="52"/>
        <v>210</v>
      </c>
      <c r="S462" s="910"/>
      <c r="T462" s="49">
        <f t="shared" si="49"/>
        <v>0</v>
      </c>
      <c r="U462" s="913"/>
      <c r="V462" s="151">
        <f t="shared" si="48"/>
        <v>210</v>
      </c>
      <c r="W462" s="908"/>
    </row>
    <row r="463" spans="1:23" x14ac:dyDescent="0.25">
      <c r="A463" s="871"/>
      <c r="B463" s="871"/>
      <c r="C463" s="93" t="s">
        <v>1401</v>
      </c>
      <c r="D463" s="270" t="s">
        <v>669</v>
      </c>
      <c r="E463" s="310"/>
      <c r="F463" s="270"/>
      <c r="G463" s="270"/>
      <c r="H463" s="270"/>
      <c r="I463" s="155">
        <f t="shared" si="53"/>
        <v>0</v>
      </c>
      <c r="J463" s="270"/>
      <c r="K463" s="270"/>
      <c r="L463" s="274"/>
      <c r="M463" s="283"/>
      <c r="N463" s="284">
        <v>1500</v>
      </c>
      <c r="O463" s="153">
        <f t="shared" si="50"/>
        <v>0</v>
      </c>
      <c r="P463" s="154">
        <f t="shared" si="51"/>
        <v>0</v>
      </c>
      <c r="Q463" s="152">
        <v>0.75</v>
      </c>
      <c r="R463" s="45">
        <f t="shared" si="52"/>
        <v>0</v>
      </c>
      <c r="S463" s="910"/>
      <c r="T463" s="49">
        <f t="shared" si="49"/>
        <v>0</v>
      </c>
      <c r="U463" s="913"/>
      <c r="V463" s="151">
        <f t="shared" si="48"/>
        <v>0</v>
      </c>
      <c r="W463" s="908"/>
    </row>
    <row r="464" spans="1:23" x14ac:dyDescent="0.25">
      <c r="A464" s="871"/>
      <c r="B464" s="871"/>
      <c r="C464" s="93" t="s">
        <v>1402</v>
      </c>
      <c r="D464" s="270" t="s">
        <v>669</v>
      </c>
      <c r="E464" s="310"/>
      <c r="F464" s="270"/>
      <c r="G464" s="270"/>
      <c r="H464" s="270"/>
      <c r="I464" s="155">
        <f t="shared" si="53"/>
        <v>0</v>
      </c>
      <c r="J464" s="270"/>
      <c r="K464" s="270"/>
      <c r="L464" s="274"/>
      <c r="M464" s="283"/>
      <c r="N464" s="284">
        <v>150</v>
      </c>
      <c r="O464" s="153">
        <f t="shared" si="50"/>
        <v>0</v>
      </c>
      <c r="P464" s="154">
        <f t="shared" si="51"/>
        <v>0</v>
      </c>
      <c r="Q464" s="152">
        <v>3</v>
      </c>
      <c r="R464" s="45">
        <f t="shared" si="52"/>
        <v>0</v>
      </c>
      <c r="S464" s="910"/>
      <c r="T464" s="49">
        <f t="shared" si="49"/>
        <v>0</v>
      </c>
      <c r="U464" s="913"/>
      <c r="V464" s="151">
        <f t="shared" si="48"/>
        <v>0</v>
      </c>
      <c r="W464" s="908"/>
    </row>
    <row r="465" spans="1:23" x14ac:dyDescent="0.25">
      <c r="A465" s="871"/>
      <c r="B465" s="871"/>
      <c r="C465" s="93" t="s">
        <v>1403</v>
      </c>
      <c r="D465" s="270" t="s">
        <v>669</v>
      </c>
      <c r="E465" s="310"/>
      <c r="F465" s="270"/>
      <c r="G465" s="270"/>
      <c r="H465" s="270"/>
      <c r="I465" s="155">
        <f t="shared" si="53"/>
        <v>0</v>
      </c>
      <c r="J465" s="270"/>
      <c r="K465" s="270"/>
      <c r="L465" s="274"/>
      <c r="M465" s="283"/>
      <c r="N465" s="284">
        <v>200</v>
      </c>
      <c r="O465" s="153">
        <f t="shared" si="50"/>
        <v>0</v>
      </c>
      <c r="P465" s="154">
        <f t="shared" si="51"/>
        <v>0</v>
      </c>
      <c r="Q465" s="152">
        <v>3</v>
      </c>
      <c r="R465" s="45">
        <f t="shared" si="52"/>
        <v>0</v>
      </c>
      <c r="S465" s="910"/>
      <c r="T465" s="49">
        <f t="shared" si="49"/>
        <v>0</v>
      </c>
      <c r="U465" s="913"/>
      <c r="V465" s="151">
        <f t="shared" si="48"/>
        <v>0</v>
      </c>
      <c r="W465" s="908"/>
    </row>
    <row r="466" spans="1:23" x14ac:dyDescent="0.25">
      <c r="A466" s="871"/>
      <c r="B466" s="871"/>
      <c r="C466" s="93" t="s">
        <v>1404</v>
      </c>
      <c r="D466" s="270" t="s">
        <v>669</v>
      </c>
      <c r="E466" s="310"/>
      <c r="F466" s="270"/>
      <c r="G466" s="270"/>
      <c r="H466" s="270"/>
      <c r="I466" s="155">
        <f t="shared" si="53"/>
        <v>0</v>
      </c>
      <c r="J466" s="270"/>
      <c r="K466" s="270"/>
      <c r="L466" s="274"/>
      <c r="M466" s="283"/>
      <c r="N466" s="284">
        <v>200</v>
      </c>
      <c r="O466" s="153">
        <f t="shared" si="50"/>
        <v>0</v>
      </c>
      <c r="P466" s="154">
        <f t="shared" si="51"/>
        <v>0</v>
      </c>
      <c r="Q466" s="152">
        <v>3</v>
      </c>
      <c r="R466" s="45">
        <f t="shared" si="52"/>
        <v>0</v>
      </c>
      <c r="S466" s="910"/>
      <c r="T466" s="49">
        <f t="shared" si="49"/>
        <v>0</v>
      </c>
      <c r="U466" s="913"/>
      <c r="V466" s="151">
        <f t="shared" si="48"/>
        <v>0</v>
      </c>
      <c r="W466" s="908"/>
    </row>
    <row r="467" spans="1:23" x14ac:dyDescent="0.25">
      <c r="A467" s="871"/>
      <c r="B467" s="871"/>
      <c r="C467" s="93" t="s">
        <v>1405</v>
      </c>
      <c r="D467" s="270" t="s">
        <v>669</v>
      </c>
      <c r="E467" s="311"/>
      <c r="F467" s="270"/>
      <c r="G467" s="270"/>
      <c r="H467" s="270">
        <v>63</v>
      </c>
      <c r="I467" s="155">
        <f t="shared" si="53"/>
        <v>63</v>
      </c>
      <c r="J467" s="270"/>
      <c r="K467" s="270"/>
      <c r="L467" s="274"/>
      <c r="M467" s="286"/>
      <c r="N467" s="287">
        <v>300</v>
      </c>
      <c r="O467" s="153">
        <f t="shared" si="50"/>
        <v>0</v>
      </c>
      <c r="P467" s="154">
        <f t="shared" si="51"/>
        <v>63</v>
      </c>
      <c r="Q467" s="152">
        <v>3</v>
      </c>
      <c r="R467" s="45">
        <f t="shared" si="52"/>
        <v>189</v>
      </c>
      <c r="S467" s="910"/>
      <c r="T467" s="49">
        <f t="shared" si="49"/>
        <v>0</v>
      </c>
      <c r="U467" s="913"/>
      <c r="V467" s="151">
        <f t="shared" si="48"/>
        <v>189</v>
      </c>
      <c r="W467" s="908"/>
    </row>
    <row r="468" spans="1:23" x14ac:dyDescent="0.25">
      <c r="A468" s="871"/>
      <c r="B468" s="871"/>
      <c r="C468" s="93" t="s">
        <v>1406</v>
      </c>
      <c r="D468" s="270" t="s">
        <v>669</v>
      </c>
      <c r="E468" s="311"/>
      <c r="F468" s="270"/>
      <c r="G468" s="270"/>
      <c r="H468" s="270">
        <v>200</v>
      </c>
      <c r="I468" s="155">
        <f t="shared" si="53"/>
        <v>200</v>
      </c>
      <c r="J468" s="270"/>
      <c r="K468" s="270"/>
      <c r="L468" s="274"/>
      <c r="M468" s="286">
        <v>200</v>
      </c>
      <c r="N468" s="287">
        <v>1800</v>
      </c>
      <c r="O468" s="153">
        <f t="shared" si="50"/>
        <v>200</v>
      </c>
      <c r="P468" s="154">
        <f t="shared" si="51"/>
        <v>400</v>
      </c>
      <c r="Q468" s="152">
        <v>0.5</v>
      </c>
      <c r="R468" s="45">
        <f t="shared" si="52"/>
        <v>100</v>
      </c>
      <c r="S468" s="910"/>
      <c r="T468" s="49">
        <f t="shared" si="49"/>
        <v>100</v>
      </c>
      <c r="U468" s="913"/>
      <c r="V468" s="151">
        <f t="shared" si="48"/>
        <v>200</v>
      </c>
      <c r="W468" s="908"/>
    </row>
    <row r="469" spans="1:23" x14ac:dyDescent="0.25">
      <c r="A469" s="871"/>
      <c r="B469" s="871"/>
      <c r="C469" s="93" t="s">
        <v>1407</v>
      </c>
      <c r="D469" s="270" t="s">
        <v>669</v>
      </c>
      <c r="E469" s="311"/>
      <c r="F469" s="270"/>
      <c r="G469" s="270"/>
      <c r="H469" s="270"/>
      <c r="I469" s="155">
        <f t="shared" si="53"/>
        <v>0</v>
      </c>
      <c r="J469" s="270"/>
      <c r="K469" s="270"/>
      <c r="L469" s="274"/>
      <c r="M469" s="286"/>
      <c r="N469" s="287">
        <v>50</v>
      </c>
      <c r="O469" s="153">
        <f t="shared" si="50"/>
        <v>0</v>
      </c>
      <c r="P469" s="154">
        <f t="shared" si="51"/>
        <v>0</v>
      </c>
      <c r="Q469" s="152">
        <v>10</v>
      </c>
      <c r="R469" s="45">
        <f t="shared" si="52"/>
        <v>0</v>
      </c>
      <c r="S469" s="910"/>
      <c r="T469" s="49">
        <f t="shared" si="49"/>
        <v>0</v>
      </c>
      <c r="U469" s="913"/>
      <c r="V469" s="151">
        <f t="shared" si="48"/>
        <v>0</v>
      </c>
      <c r="W469" s="908"/>
    </row>
    <row r="470" spans="1:23" x14ac:dyDescent="0.25">
      <c r="A470" s="871"/>
      <c r="B470" s="871"/>
      <c r="C470" s="93" t="s">
        <v>1408</v>
      </c>
      <c r="D470" s="270" t="s">
        <v>669</v>
      </c>
      <c r="E470" s="311"/>
      <c r="F470" s="270"/>
      <c r="G470" s="270"/>
      <c r="H470" s="285"/>
      <c r="I470" s="155">
        <f t="shared" si="53"/>
        <v>0</v>
      </c>
      <c r="J470" s="270"/>
      <c r="K470" s="270"/>
      <c r="L470" s="274"/>
      <c r="M470" s="286"/>
      <c r="N470" s="287">
        <v>200</v>
      </c>
      <c r="O470" s="153">
        <f t="shared" si="50"/>
        <v>0</v>
      </c>
      <c r="P470" s="154">
        <f t="shared" si="51"/>
        <v>0</v>
      </c>
      <c r="Q470" s="152">
        <v>10</v>
      </c>
      <c r="R470" s="45">
        <f t="shared" si="52"/>
        <v>0</v>
      </c>
      <c r="S470" s="910"/>
      <c r="T470" s="49">
        <f t="shared" si="49"/>
        <v>0</v>
      </c>
      <c r="U470" s="913"/>
      <c r="V470" s="151">
        <f t="shared" si="48"/>
        <v>0</v>
      </c>
      <c r="W470" s="908"/>
    </row>
    <row r="471" spans="1:23" x14ac:dyDescent="0.25">
      <c r="A471" s="871"/>
      <c r="B471" s="871"/>
      <c r="C471" s="93" t="s">
        <v>1409</v>
      </c>
      <c r="D471" s="270" t="s">
        <v>669</v>
      </c>
      <c r="E471" s="311"/>
      <c r="F471" s="270"/>
      <c r="G471" s="270"/>
      <c r="H471" s="270">
        <v>57</v>
      </c>
      <c r="I471" s="155">
        <f t="shared" si="53"/>
        <v>57</v>
      </c>
      <c r="J471" s="270"/>
      <c r="K471" s="270"/>
      <c r="L471" s="274"/>
      <c r="M471" s="286"/>
      <c r="N471" s="287">
        <v>100</v>
      </c>
      <c r="O471" s="153">
        <f t="shared" si="50"/>
        <v>0</v>
      </c>
      <c r="P471" s="154">
        <f t="shared" si="51"/>
        <v>57</v>
      </c>
      <c r="Q471" s="152">
        <v>10</v>
      </c>
      <c r="R471" s="45">
        <f t="shared" si="52"/>
        <v>570</v>
      </c>
      <c r="S471" s="910"/>
      <c r="T471" s="49">
        <f t="shared" si="49"/>
        <v>0</v>
      </c>
      <c r="U471" s="913"/>
      <c r="V471" s="151">
        <f t="shared" si="48"/>
        <v>570</v>
      </c>
      <c r="W471" s="908"/>
    </row>
    <row r="472" spans="1:23" x14ac:dyDescent="0.25">
      <c r="A472" s="871"/>
      <c r="B472" s="871"/>
      <c r="C472" s="93" t="s">
        <v>1410</v>
      </c>
      <c r="D472" s="270" t="s">
        <v>669</v>
      </c>
      <c r="E472" s="310"/>
      <c r="F472" s="270"/>
      <c r="G472" s="270"/>
      <c r="H472" s="270">
        <v>200</v>
      </c>
      <c r="I472" s="155">
        <f t="shared" si="53"/>
        <v>200</v>
      </c>
      <c r="J472" s="270"/>
      <c r="K472" s="270"/>
      <c r="L472" s="274"/>
      <c r="M472" s="283"/>
      <c r="N472" s="284">
        <v>1000</v>
      </c>
      <c r="O472" s="153">
        <f t="shared" si="50"/>
        <v>0</v>
      </c>
      <c r="P472" s="154">
        <f t="shared" si="51"/>
        <v>200</v>
      </c>
      <c r="Q472" s="152">
        <v>0.7</v>
      </c>
      <c r="R472" s="45">
        <f t="shared" si="52"/>
        <v>140</v>
      </c>
      <c r="S472" s="910"/>
      <c r="T472" s="49">
        <f t="shared" si="49"/>
        <v>0</v>
      </c>
      <c r="U472" s="913"/>
      <c r="V472" s="151">
        <f t="shared" si="48"/>
        <v>140</v>
      </c>
      <c r="W472" s="908"/>
    </row>
    <row r="473" spans="1:23" x14ac:dyDescent="0.25">
      <c r="A473" s="871"/>
      <c r="B473" s="871"/>
      <c r="C473" s="93" t="s">
        <v>1411</v>
      </c>
      <c r="D473" s="270" t="s">
        <v>669</v>
      </c>
      <c r="E473" s="310"/>
      <c r="F473" s="270"/>
      <c r="G473" s="270"/>
      <c r="H473" s="270">
        <v>300</v>
      </c>
      <c r="I473" s="155">
        <f t="shared" si="53"/>
        <v>300</v>
      </c>
      <c r="J473" s="270"/>
      <c r="K473" s="270"/>
      <c r="L473" s="274"/>
      <c r="M473" s="283"/>
      <c r="N473" s="284">
        <v>1200</v>
      </c>
      <c r="O473" s="153">
        <f t="shared" si="50"/>
        <v>0</v>
      </c>
      <c r="P473" s="154">
        <f t="shared" si="51"/>
        <v>300</v>
      </c>
      <c r="Q473" s="152">
        <v>0.81</v>
      </c>
      <c r="R473" s="45">
        <f t="shared" si="52"/>
        <v>243.00000000000003</v>
      </c>
      <c r="S473" s="910"/>
      <c r="T473" s="49">
        <f t="shared" si="49"/>
        <v>0</v>
      </c>
      <c r="U473" s="913"/>
      <c r="V473" s="151">
        <f t="shared" si="48"/>
        <v>243.00000000000003</v>
      </c>
      <c r="W473" s="908"/>
    </row>
    <row r="474" spans="1:23" x14ac:dyDescent="0.25">
      <c r="A474" s="871"/>
      <c r="B474" s="871"/>
      <c r="C474" s="93" t="s">
        <v>1412</v>
      </c>
      <c r="D474" s="270" t="s">
        <v>669</v>
      </c>
      <c r="E474" s="310"/>
      <c r="F474" s="270"/>
      <c r="G474" s="270"/>
      <c r="H474" s="270">
        <v>500</v>
      </c>
      <c r="I474" s="155">
        <f t="shared" si="53"/>
        <v>500</v>
      </c>
      <c r="J474" s="270"/>
      <c r="K474" s="270"/>
      <c r="L474" s="274"/>
      <c r="M474" s="283"/>
      <c r="N474" s="284">
        <v>5000</v>
      </c>
      <c r="O474" s="153">
        <f t="shared" si="50"/>
        <v>0</v>
      </c>
      <c r="P474" s="154">
        <f t="shared" si="51"/>
        <v>500</v>
      </c>
      <c r="Q474" s="152">
        <v>0.7</v>
      </c>
      <c r="R474" s="45">
        <f t="shared" si="52"/>
        <v>350</v>
      </c>
      <c r="S474" s="910"/>
      <c r="T474" s="49">
        <f t="shared" si="49"/>
        <v>0</v>
      </c>
      <c r="U474" s="913"/>
      <c r="V474" s="151">
        <f t="shared" si="48"/>
        <v>350</v>
      </c>
      <c r="W474" s="908"/>
    </row>
    <row r="475" spans="1:23" x14ac:dyDescent="0.25">
      <c r="A475" s="871"/>
      <c r="B475" s="871"/>
      <c r="C475" s="93" t="s">
        <v>1413</v>
      </c>
      <c r="D475" s="270" t="s">
        <v>669</v>
      </c>
      <c r="E475" s="310"/>
      <c r="F475" s="270"/>
      <c r="G475" s="270"/>
      <c r="H475" s="285">
        <v>200</v>
      </c>
      <c r="I475" s="155">
        <f t="shared" si="53"/>
        <v>200</v>
      </c>
      <c r="J475" s="270"/>
      <c r="K475" s="270"/>
      <c r="L475" s="274"/>
      <c r="M475" s="283"/>
      <c r="N475" s="284">
        <v>4000</v>
      </c>
      <c r="O475" s="153">
        <f t="shared" si="50"/>
        <v>0</v>
      </c>
      <c r="P475" s="154">
        <f t="shared" si="51"/>
        <v>200</v>
      </c>
      <c r="Q475" s="152">
        <v>0.85</v>
      </c>
      <c r="R475" s="45">
        <f t="shared" si="52"/>
        <v>170</v>
      </c>
      <c r="S475" s="910"/>
      <c r="T475" s="49">
        <f t="shared" si="49"/>
        <v>0</v>
      </c>
      <c r="U475" s="913"/>
      <c r="V475" s="151">
        <f t="shared" si="48"/>
        <v>170</v>
      </c>
      <c r="W475" s="908"/>
    </row>
    <row r="476" spans="1:23" x14ac:dyDescent="0.25">
      <c r="A476" s="871"/>
      <c r="B476" s="871"/>
      <c r="C476" s="93" t="s">
        <v>1414</v>
      </c>
      <c r="D476" s="270" t="s">
        <v>669</v>
      </c>
      <c r="E476" s="310"/>
      <c r="F476" s="270"/>
      <c r="G476" s="270"/>
      <c r="H476" s="270">
        <v>300</v>
      </c>
      <c r="I476" s="155">
        <f t="shared" si="53"/>
        <v>300</v>
      </c>
      <c r="J476" s="270"/>
      <c r="K476" s="270"/>
      <c r="L476" s="274"/>
      <c r="M476" s="283"/>
      <c r="N476" s="284">
        <v>2000</v>
      </c>
      <c r="O476" s="153">
        <f t="shared" si="50"/>
        <v>0</v>
      </c>
      <c r="P476" s="154">
        <f t="shared" si="51"/>
        <v>300</v>
      </c>
      <c r="Q476" s="152">
        <v>0.85</v>
      </c>
      <c r="R476" s="45">
        <f t="shared" si="52"/>
        <v>255</v>
      </c>
      <c r="S476" s="910"/>
      <c r="T476" s="49">
        <f t="shared" si="49"/>
        <v>0</v>
      </c>
      <c r="U476" s="913"/>
      <c r="V476" s="151">
        <f t="shared" ref="V476:V541" si="54">R476+T476</f>
        <v>255</v>
      </c>
      <c r="W476" s="908"/>
    </row>
    <row r="477" spans="1:23" x14ac:dyDescent="0.25">
      <c r="A477" s="871"/>
      <c r="B477" s="871"/>
      <c r="C477" s="93" t="s">
        <v>1415</v>
      </c>
      <c r="D477" s="270" t="s">
        <v>669</v>
      </c>
      <c r="E477" s="310"/>
      <c r="F477" s="270"/>
      <c r="G477" s="270"/>
      <c r="H477" s="270">
        <v>500</v>
      </c>
      <c r="I477" s="155">
        <f t="shared" si="53"/>
        <v>500</v>
      </c>
      <c r="J477" s="270"/>
      <c r="K477" s="270"/>
      <c r="L477" s="274"/>
      <c r="M477" s="283"/>
      <c r="N477" s="284">
        <v>5000</v>
      </c>
      <c r="O477" s="153">
        <f t="shared" si="50"/>
        <v>0</v>
      </c>
      <c r="P477" s="154">
        <f t="shared" si="51"/>
        <v>500</v>
      </c>
      <c r="Q477" s="152">
        <v>0.85</v>
      </c>
      <c r="R477" s="45">
        <f t="shared" si="52"/>
        <v>425</v>
      </c>
      <c r="S477" s="910"/>
      <c r="T477" s="49">
        <f t="shared" si="49"/>
        <v>0</v>
      </c>
      <c r="U477" s="913"/>
      <c r="V477" s="151">
        <f t="shared" si="54"/>
        <v>425</v>
      </c>
      <c r="W477" s="908"/>
    </row>
    <row r="478" spans="1:23" x14ac:dyDescent="0.25">
      <c r="A478" s="871"/>
      <c r="B478" s="871"/>
      <c r="C478" s="93" t="s">
        <v>1416</v>
      </c>
      <c r="D478" s="270" t="s">
        <v>669</v>
      </c>
      <c r="E478" s="310"/>
      <c r="F478" s="270"/>
      <c r="G478" s="270"/>
      <c r="H478" s="270">
        <v>1000</v>
      </c>
      <c r="I478" s="155">
        <f t="shared" si="53"/>
        <v>1000</v>
      </c>
      <c r="J478" s="270"/>
      <c r="K478" s="270"/>
      <c r="L478" s="274"/>
      <c r="M478" s="283"/>
      <c r="N478" s="284">
        <v>4000</v>
      </c>
      <c r="O478" s="153">
        <f t="shared" si="50"/>
        <v>0</v>
      </c>
      <c r="P478" s="154">
        <f t="shared" si="51"/>
        <v>1000</v>
      </c>
      <c r="Q478" s="152">
        <v>0.85</v>
      </c>
      <c r="R478" s="45">
        <f t="shared" si="52"/>
        <v>850</v>
      </c>
      <c r="S478" s="910"/>
      <c r="T478" s="49">
        <f t="shared" si="49"/>
        <v>0</v>
      </c>
      <c r="U478" s="913"/>
      <c r="V478" s="151">
        <f t="shared" si="54"/>
        <v>850</v>
      </c>
      <c r="W478" s="908"/>
    </row>
    <row r="479" spans="1:23" x14ac:dyDescent="0.25">
      <c r="A479" s="871"/>
      <c r="B479" s="871"/>
      <c r="C479" s="93" t="s">
        <v>2167</v>
      </c>
      <c r="D479" s="270" t="s">
        <v>669</v>
      </c>
      <c r="E479" s="311"/>
      <c r="F479" s="270"/>
      <c r="G479" s="270"/>
      <c r="H479" s="285">
        <v>200</v>
      </c>
      <c r="I479" s="155">
        <f t="shared" si="53"/>
        <v>200</v>
      </c>
      <c r="J479" s="270"/>
      <c r="K479" s="270"/>
      <c r="L479" s="274"/>
      <c r="M479" s="286"/>
      <c r="N479" s="287">
        <v>5000</v>
      </c>
      <c r="O479" s="153">
        <f t="shared" si="50"/>
        <v>0</v>
      </c>
      <c r="P479" s="154">
        <f t="shared" si="51"/>
        <v>200</v>
      </c>
      <c r="Q479" s="152">
        <v>0.75</v>
      </c>
      <c r="R479" s="45">
        <f t="shared" si="52"/>
        <v>150</v>
      </c>
      <c r="S479" s="910"/>
      <c r="T479" s="49">
        <f t="shared" si="49"/>
        <v>0</v>
      </c>
      <c r="U479" s="913"/>
      <c r="V479" s="151">
        <f t="shared" si="54"/>
        <v>150</v>
      </c>
      <c r="W479" s="908"/>
    </row>
    <row r="480" spans="1:23" x14ac:dyDescent="0.25">
      <c r="A480" s="871"/>
      <c r="B480" s="871"/>
      <c r="C480" s="93" t="s">
        <v>1417</v>
      </c>
      <c r="D480" s="270" t="s">
        <v>669</v>
      </c>
      <c r="E480" s="311"/>
      <c r="F480" s="270"/>
      <c r="G480" s="270"/>
      <c r="H480" s="285"/>
      <c r="I480" s="155">
        <f t="shared" si="53"/>
        <v>0</v>
      </c>
      <c r="J480" s="270"/>
      <c r="K480" s="270"/>
      <c r="L480" s="274"/>
      <c r="M480" s="286"/>
      <c r="N480" s="287">
        <v>1000</v>
      </c>
      <c r="O480" s="153">
        <f t="shared" si="50"/>
        <v>0</v>
      </c>
      <c r="P480" s="154">
        <f t="shared" si="51"/>
        <v>0</v>
      </c>
      <c r="Q480" s="152">
        <v>0.77</v>
      </c>
      <c r="R480" s="45">
        <f t="shared" si="52"/>
        <v>0</v>
      </c>
      <c r="S480" s="910"/>
      <c r="T480" s="49">
        <f t="shared" si="49"/>
        <v>0</v>
      </c>
      <c r="U480" s="913"/>
      <c r="V480" s="151">
        <f t="shared" si="54"/>
        <v>0</v>
      </c>
      <c r="W480" s="908"/>
    </row>
    <row r="481" spans="1:23" x14ac:dyDescent="0.25">
      <c r="A481" s="871"/>
      <c r="B481" s="871"/>
      <c r="C481" s="93" t="s">
        <v>1418</v>
      </c>
      <c r="D481" s="270" t="s">
        <v>669</v>
      </c>
      <c r="E481" s="311"/>
      <c r="F481" s="270"/>
      <c r="G481" s="270"/>
      <c r="H481" s="285"/>
      <c r="I481" s="155">
        <f t="shared" si="53"/>
        <v>0</v>
      </c>
      <c r="J481" s="270"/>
      <c r="K481" s="270"/>
      <c r="L481" s="274"/>
      <c r="M481" s="286"/>
      <c r="N481" s="287">
        <v>2500</v>
      </c>
      <c r="O481" s="153">
        <f t="shared" si="50"/>
        <v>0</v>
      </c>
      <c r="P481" s="154">
        <f t="shared" si="51"/>
        <v>0</v>
      </c>
      <c r="Q481" s="152">
        <v>0.72</v>
      </c>
      <c r="R481" s="45">
        <f t="shared" si="52"/>
        <v>0</v>
      </c>
      <c r="S481" s="910"/>
      <c r="T481" s="49">
        <f t="shared" ref="T481:T546" si="55">Q481*O481</f>
        <v>0</v>
      </c>
      <c r="U481" s="913"/>
      <c r="V481" s="151">
        <f t="shared" si="54"/>
        <v>0</v>
      </c>
      <c r="W481" s="908"/>
    </row>
    <row r="482" spans="1:23" x14ac:dyDescent="0.25">
      <c r="A482" s="871"/>
      <c r="B482" s="871"/>
      <c r="C482" s="93" t="s">
        <v>1419</v>
      </c>
      <c r="D482" s="270" t="s">
        <v>669</v>
      </c>
      <c r="E482" s="311"/>
      <c r="F482" s="270"/>
      <c r="G482" s="270"/>
      <c r="H482" s="270">
        <v>200</v>
      </c>
      <c r="I482" s="155">
        <f t="shared" si="53"/>
        <v>200</v>
      </c>
      <c r="J482" s="270"/>
      <c r="K482" s="270"/>
      <c r="L482" s="274"/>
      <c r="M482" s="286"/>
      <c r="N482" s="287">
        <v>500</v>
      </c>
      <c r="O482" s="153">
        <f t="shared" si="50"/>
        <v>0</v>
      </c>
      <c r="P482" s="154">
        <f t="shared" si="51"/>
        <v>200</v>
      </c>
      <c r="Q482" s="152">
        <v>0.85</v>
      </c>
      <c r="R482" s="45">
        <f t="shared" si="52"/>
        <v>170</v>
      </c>
      <c r="S482" s="910"/>
      <c r="T482" s="49">
        <f t="shared" si="55"/>
        <v>0</v>
      </c>
      <c r="U482" s="913"/>
      <c r="V482" s="151">
        <f t="shared" si="54"/>
        <v>170</v>
      </c>
      <c r="W482" s="908"/>
    </row>
    <row r="483" spans="1:23" x14ac:dyDescent="0.25">
      <c r="A483" s="871"/>
      <c r="B483" s="871"/>
      <c r="C483" s="93" t="s">
        <v>1420</v>
      </c>
      <c r="D483" s="270" t="s">
        <v>669</v>
      </c>
      <c r="E483" s="311"/>
      <c r="F483" s="270"/>
      <c r="G483" s="270"/>
      <c r="H483" s="285"/>
      <c r="I483" s="155">
        <f t="shared" si="53"/>
        <v>0</v>
      </c>
      <c r="J483" s="270"/>
      <c r="K483" s="270"/>
      <c r="L483" s="270"/>
      <c r="M483" s="286"/>
      <c r="N483" s="287">
        <v>300</v>
      </c>
      <c r="O483" s="153">
        <f t="shared" si="50"/>
        <v>0</v>
      </c>
      <c r="P483" s="154">
        <f t="shared" si="51"/>
        <v>0</v>
      </c>
      <c r="Q483" s="152">
        <v>1</v>
      </c>
      <c r="R483" s="45">
        <f t="shared" si="52"/>
        <v>0</v>
      </c>
      <c r="S483" s="910"/>
      <c r="T483" s="49">
        <f t="shared" si="55"/>
        <v>0</v>
      </c>
      <c r="U483" s="913"/>
      <c r="V483" s="151">
        <f t="shared" si="54"/>
        <v>0</v>
      </c>
      <c r="W483" s="908"/>
    </row>
    <row r="484" spans="1:23" x14ac:dyDescent="0.25">
      <c r="A484" s="871"/>
      <c r="B484" s="871"/>
      <c r="C484" s="93" t="s">
        <v>1421</v>
      </c>
      <c r="D484" s="270" t="s">
        <v>669</v>
      </c>
      <c r="E484" s="311"/>
      <c r="F484" s="270"/>
      <c r="G484" s="270"/>
      <c r="H484" s="270"/>
      <c r="I484" s="155">
        <f t="shared" si="53"/>
        <v>0</v>
      </c>
      <c r="J484" s="270"/>
      <c r="K484" s="270"/>
      <c r="L484" s="270"/>
      <c r="M484" s="286"/>
      <c r="N484" s="287">
        <v>100</v>
      </c>
      <c r="O484" s="153">
        <f t="shared" si="50"/>
        <v>0</v>
      </c>
      <c r="P484" s="154">
        <f t="shared" si="51"/>
        <v>0</v>
      </c>
      <c r="Q484" s="152">
        <v>1</v>
      </c>
      <c r="R484" s="45">
        <f t="shared" si="52"/>
        <v>0</v>
      </c>
      <c r="S484" s="910"/>
      <c r="T484" s="49">
        <f t="shared" si="55"/>
        <v>0</v>
      </c>
      <c r="U484" s="913"/>
      <c r="V484" s="151">
        <f t="shared" si="54"/>
        <v>0</v>
      </c>
      <c r="W484" s="908"/>
    </row>
    <row r="485" spans="1:23" x14ac:dyDescent="0.25">
      <c r="A485" s="871"/>
      <c r="B485" s="871"/>
      <c r="C485" s="93" t="s">
        <v>1422</v>
      </c>
      <c r="D485" s="270" t="s">
        <v>669</v>
      </c>
      <c r="E485" s="311"/>
      <c r="F485" s="270"/>
      <c r="G485" s="270"/>
      <c r="H485" s="285">
        <v>500</v>
      </c>
      <c r="I485" s="155">
        <f t="shared" si="53"/>
        <v>500</v>
      </c>
      <c r="J485" s="270"/>
      <c r="K485" s="270"/>
      <c r="L485" s="270"/>
      <c r="M485" s="286"/>
      <c r="N485" s="287">
        <v>200</v>
      </c>
      <c r="O485" s="153">
        <f t="shared" si="50"/>
        <v>0</v>
      </c>
      <c r="P485" s="154">
        <f t="shared" si="51"/>
        <v>500</v>
      </c>
      <c r="Q485" s="152">
        <v>0.9</v>
      </c>
      <c r="R485" s="45">
        <f t="shared" si="52"/>
        <v>450</v>
      </c>
      <c r="S485" s="910"/>
      <c r="T485" s="49">
        <f t="shared" si="55"/>
        <v>0</v>
      </c>
      <c r="U485" s="913"/>
      <c r="V485" s="151">
        <f t="shared" si="54"/>
        <v>450</v>
      </c>
      <c r="W485" s="908"/>
    </row>
    <row r="486" spans="1:23" x14ac:dyDescent="0.25">
      <c r="A486" s="871"/>
      <c r="B486" s="871"/>
      <c r="C486" s="93" t="s">
        <v>1423</v>
      </c>
      <c r="D486" s="270" t="s">
        <v>669</v>
      </c>
      <c r="E486" s="311"/>
      <c r="F486" s="270"/>
      <c r="G486" s="270"/>
      <c r="H486" s="285">
        <v>200</v>
      </c>
      <c r="I486" s="155">
        <f t="shared" si="53"/>
        <v>200</v>
      </c>
      <c r="J486" s="270"/>
      <c r="K486" s="270"/>
      <c r="L486" s="270"/>
      <c r="M486" s="286"/>
      <c r="N486" s="287">
        <v>300</v>
      </c>
      <c r="O486" s="153">
        <f t="shared" si="50"/>
        <v>0</v>
      </c>
      <c r="P486" s="154">
        <f t="shared" si="51"/>
        <v>200</v>
      </c>
      <c r="Q486" s="152">
        <v>1</v>
      </c>
      <c r="R486" s="45">
        <f t="shared" si="52"/>
        <v>200</v>
      </c>
      <c r="S486" s="910"/>
      <c r="T486" s="49">
        <f t="shared" si="55"/>
        <v>0</v>
      </c>
      <c r="U486" s="913"/>
      <c r="V486" s="151">
        <f t="shared" si="54"/>
        <v>200</v>
      </c>
      <c r="W486" s="908"/>
    </row>
    <row r="487" spans="1:23" x14ac:dyDescent="0.25">
      <c r="A487" s="871"/>
      <c r="B487" s="871"/>
      <c r="C487" s="93" t="s">
        <v>1424</v>
      </c>
      <c r="D487" s="270" t="s">
        <v>669</v>
      </c>
      <c r="E487" s="311"/>
      <c r="F487" s="270"/>
      <c r="G487" s="270"/>
      <c r="H487" s="285"/>
      <c r="I487" s="155">
        <f t="shared" si="53"/>
        <v>0</v>
      </c>
      <c r="J487" s="270"/>
      <c r="K487" s="270"/>
      <c r="L487" s="270"/>
      <c r="M487" s="286"/>
      <c r="N487" s="287">
        <v>300</v>
      </c>
      <c r="O487" s="153">
        <f t="shared" si="50"/>
        <v>0</v>
      </c>
      <c r="P487" s="154">
        <f t="shared" si="51"/>
        <v>0</v>
      </c>
      <c r="Q487" s="152">
        <v>1.8</v>
      </c>
      <c r="R487" s="45">
        <f t="shared" si="52"/>
        <v>0</v>
      </c>
      <c r="S487" s="910"/>
      <c r="T487" s="49">
        <f t="shared" si="55"/>
        <v>0</v>
      </c>
      <c r="U487" s="913"/>
      <c r="V487" s="151">
        <f t="shared" si="54"/>
        <v>0</v>
      </c>
      <c r="W487" s="908"/>
    </row>
    <row r="488" spans="1:23" x14ac:dyDescent="0.25">
      <c r="A488" s="871"/>
      <c r="B488" s="871"/>
      <c r="C488" s="93" t="s">
        <v>1425</v>
      </c>
      <c r="D488" s="270" t="s">
        <v>669</v>
      </c>
      <c r="E488" s="311"/>
      <c r="F488" s="270"/>
      <c r="G488" s="270"/>
      <c r="H488" s="285"/>
      <c r="I488" s="155">
        <f t="shared" si="53"/>
        <v>0</v>
      </c>
      <c r="J488" s="270"/>
      <c r="K488" s="270"/>
      <c r="L488" s="270"/>
      <c r="M488" s="286"/>
      <c r="N488" s="287">
        <v>1000</v>
      </c>
      <c r="O488" s="153">
        <f t="shared" si="50"/>
        <v>0</v>
      </c>
      <c r="P488" s="154">
        <f t="shared" si="51"/>
        <v>0</v>
      </c>
      <c r="Q488" s="152">
        <v>1.8</v>
      </c>
      <c r="R488" s="45">
        <f t="shared" si="52"/>
        <v>0</v>
      </c>
      <c r="S488" s="910"/>
      <c r="T488" s="49">
        <f t="shared" si="55"/>
        <v>0</v>
      </c>
      <c r="U488" s="913"/>
      <c r="V488" s="151">
        <f t="shared" si="54"/>
        <v>0</v>
      </c>
      <c r="W488" s="908"/>
    </row>
    <row r="489" spans="1:23" x14ac:dyDescent="0.25">
      <c r="A489" s="871"/>
      <c r="B489" s="871"/>
      <c r="C489" s="93" t="s">
        <v>1426</v>
      </c>
      <c r="D489" s="270" t="s">
        <v>669</v>
      </c>
      <c r="E489" s="311"/>
      <c r="F489" s="270"/>
      <c r="G489" s="270"/>
      <c r="H489" s="270">
        <v>150</v>
      </c>
      <c r="I489" s="155">
        <f t="shared" si="53"/>
        <v>150</v>
      </c>
      <c r="J489" s="270"/>
      <c r="K489" s="270"/>
      <c r="L489" s="270"/>
      <c r="M489" s="286">
        <v>300</v>
      </c>
      <c r="N489" s="287">
        <v>300</v>
      </c>
      <c r="O489" s="153">
        <f t="shared" si="50"/>
        <v>300</v>
      </c>
      <c r="P489" s="154">
        <f t="shared" si="51"/>
        <v>450</v>
      </c>
      <c r="Q489" s="152">
        <v>1</v>
      </c>
      <c r="R489" s="45">
        <f t="shared" si="52"/>
        <v>150</v>
      </c>
      <c r="S489" s="910"/>
      <c r="T489" s="49">
        <f t="shared" si="55"/>
        <v>300</v>
      </c>
      <c r="U489" s="913"/>
      <c r="V489" s="151">
        <f t="shared" si="54"/>
        <v>450</v>
      </c>
      <c r="W489" s="908"/>
    </row>
    <row r="490" spans="1:23" x14ac:dyDescent="0.25">
      <c r="A490" s="871"/>
      <c r="B490" s="871"/>
      <c r="C490" s="93" t="s">
        <v>1427</v>
      </c>
      <c r="D490" s="270" t="s">
        <v>669</v>
      </c>
      <c r="E490" s="311"/>
      <c r="F490" s="270"/>
      <c r="G490" s="270"/>
      <c r="H490" s="270">
        <v>200</v>
      </c>
      <c r="I490" s="155">
        <f t="shared" si="53"/>
        <v>200</v>
      </c>
      <c r="J490" s="270"/>
      <c r="K490" s="270"/>
      <c r="L490" s="270"/>
      <c r="M490" s="286"/>
      <c r="N490" s="287"/>
      <c r="O490" s="153">
        <f t="shared" si="50"/>
        <v>0</v>
      </c>
      <c r="P490" s="154">
        <f t="shared" si="51"/>
        <v>200</v>
      </c>
      <c r="Q490" s="152">
        <v>1</v>
      </c>
      <c r="R490" s="45">
        <f t="shared" si="52"/>
        <v>200</v>
      </c>
      <c r="S490" s="910"/>
      <c r="T490" s="49">
        <f t="shared" si="55"/>
        <v>0</v>
      </c>
      <c r="U490" s="913"/>
      <c r="V490" s="151">
        <f t="shared" si="54"/>
        <v>200</v>
      </c>
      <c r="W490" s="908"/>
    </row>
    <row r="491" spans="1:23" x14ac:dyDescent="0.25">
      <c r="A491" s="871"/>
      <c r="B491" s="871"/>
      <c r="C491" s="94" t="s">
        <v>1428</v>
      </c>
      <c r="D491" s="270" t="s">
        <v>647</v>
      </c>
      <c r="E491" s="203"/>
      <c r="F491" s="270"/>
      <c r="G491" s="270"/>
      <c r="H491" s="270"/>
      <c r="I491" s="155">
        <f t="shared" si="53"/>
        <v>0</v>
      </c>
      <c r="J491" s="270"/>
      <c r="K491" s="270"/>
      <c r="L491" s="270"/>
      <c r="M491" s="286">
        <v>50</v>
      </c>
      <c r="N491" s="287">
        <v>120</v>
      </c>
      <c r="O491" s="153">
        <f t="shared" si="50"/>
        <v>50</v>
      </c>
      <c r="P491" s="154">
        <f t="shared" si="51"/>
        <v>50</v>
      </c>
      <c r="Q491" s="152">
        <v>12</v>
      </c>
      <c r="R491" s="45">
        <f t="shared" si="52"/>
        <v>0</v>
      </c>
      <c r="S491" s="910"/>
      <c r="T491" s="49">
        <f t="shared" si="55"/>
        <v>600</v>
      </c>
      <c r="U491" s="913"/>
      <c r="V491" s="151">
        <f t="shared" si="54"/>
        <v>600</v>
      </c>
      <c r="W491" s="908"/>
    </row>
    <row r="492" spans="1:23" x14ac:dyDescent="0.25">
      <c r="A492" s="871"/>
      <c r="B492" s="871"/>
      <c r="C492" s="94" t="s">
        <v>1429</v>
      </c>
      <c r="D492" s="270" t="s">
        <v>647</v>
      </c>
      <c r="E492" s="203"/>
      <c r="F492" s="270"/>
      <c r="G492" s="270"/>
      <c r="H492" s="270">
        <v>60</v>
      </c>
      <c r="I492" s="155">
        <f t="shared" si="53"/>
        <v>60</v>
      </c>
      <c r="J492" s="270"/>
      <c r="K492" s="270"/>
      <c r="L492" s="270"/>
      <c r="M492" s="286">
        <v>50</v>
      </c>
      <c r="N492" s="287">
        <v>50</v>
      </c>
      <c r="O492" s="153">
        <f t="shared" si="50"/>
        <v>50</v>
      </c>
      <c r="P492" s="154">
        <f t="shared" si="51"/>
        <v>110</v>
      </c>
      <c r="Q492" s="152">
        <v>12</v>
      </c>
      <c r="R492" s="45">
        <f t="shared" si="52"/>
        <v>720</v>
      </c>
      <c r="S492" s="910"/>
      <c r="T492" s="49">
        <f t="shared" si="55"/>
        <v>600</v>
      </c>
      <c r="U492" s="913"/>
      <c r="V492" s="151">
        <f t="shared" si="54"/>
        <v>1320</v>
      </c>
      <c r="W492" s="908"/>
    </row>
    <row r="493" spans="1:23" x14ac:dyDescent="0.25">
      <c r="A493" s="871"/>
      <c r="B493" s="871"/>
      <c r="C493" s="94" t="s">
        <v>1430</v>
      </c>
      <c r="D493" s="270" t="s">
        <v>647</v>
      </c>
      <c r="E493" s="203"/>
      <c r="F493" s="270"/>
      <c r="G493" s="270"/>
      <c r="H493" s="270">
        <v>60</v>
      </c>
      <c r="I493" s="155">
        <f t="shared" si="53"/>
        <v>60</v>
      </c>
      <c r="J493" s="270"/>
      <c r="K493" s="270"/>
      <c r="L493" s="270"/>
      <c r="M493" s="286">
        <v>50</v>
      </c>
      <c r="N493" s="287">
        <v>40</v>
      </c>
      <c r="O493" s="153">
        <f t="shared" si="50"/>
        <v>50</v>
      </c>
      <c r="P493" s="154">
        <f t="shared" si="51"/>
        <v>110</v>
      </c>
      <c r="Q493" s="152">
        <v>12</v>
      </c>
      <c r="R493" s="45">
        <f t="shared" si="52"/>
        <v>720</v>
      </c>
      <c r="S493" s="910"/>
      <c r="T493" s="49">
        <f t="shared" si="55"/>
        <v>600</v>
      </c>
      <c r="U493" s="913"/>
      <c r="V493" s="151">
        <f t="shared" si="54"/>
        <v>1320</v>
      </c>
      <c r="W493" s="908"/>
    </row>
    <row r="494" spans="1:23" x14ac:dyDescent="0.25">
      <c r="A494" s="871"/>
      <c r="B494" s="871"/>
      <c r="C494" s="94" t="s">
        <v>1431</v>
      </c>
      <c r="D494" s="270" t="s">
        <v>647</v>
      </c>
      <c r="E494" s="203"/>
      <c r="F494" s="270"/>
      <c r="G494" s="270"/>
      <c r="H494" s="270"/>
      <c r="I494" s="155">
        <f t="shared" si="53"/>
        <v>0</v>
      </c>
      <c r="J494" s="270"/>
      <c r="K494" s="270"/>
      <c r="L494" s="270"/>
      <c r="M494" s="286"/>
      <c r="N494" s="287">
        <v>120</v>
      </c>
      <c r="O494" s="153">
        <f t="shared" si="50"/>
        <v>0</v>
      </c>
      <c r="P494" s="154">
        <f t="shared" si="51"/>
        <v>0</v>
      </c>
      <c r="Q494" s="152">
        <v>8</v>
      </c>
      <c r="R494" s="45">
        <f t="shared" si="52"/>
        <v>0</v>
      </c>
      <c r="S494" s="910"/>
      <c r="T494" s="49">
        <f t="shared" si="55"/>
        <v>0</v>
      </c>
      <c r="U494" s="913"/>
      <c r="V494" s="151">
        <f t="shared" si="54"/>
        <v>0</v>
      </c>
      <c r="W494" s="908"/>
    </row>
    <row r="495" spans="1:23" x14ac:dyDescent="0.25">
      <c r="A495" s="871"/>
      <c r="B495" s="871"/>
      <c r="C495" s="94" t="s">
        <v>719</v>
      </c>
      <c r="D495" s="270" t="s">
        <v>647</v>
      </c>
      <c r="E495" s="203"/>
      <c r="F495" s="270"/>
      <c r="G495" s="270"/>
      <c r="H495" s="270">
        <v>60</v>
      </c>
      <c r="I495" s="155">
        <f t="shared" si="53"/>
        <v>60</v>
      </c>
      <c r="J495" s="270"/>
      <c r="K495" s="270"/>
      <c r="L495" s="270"/>
      <c r="M495" s="286"/>
      <c r="N495" s="287">
        <v>150</v>
      </c>
      <c r="O495" s="153">
        <f t="shared" si="50"/>
        <v>0</v>
      </c>
      <c r="P495" s="154">
        <f t="shared" si="51"/>
        <v>60</v>
      </c>
      <c r="Q495" s="152">
        <v>9</v>
      </c>
      <c r="R495" s="45">
        <f t="shared" si="52"/>
        <v>540</v>
      </c>
      <c r="S495" s="910"/>
      <c r="T495" s="49">
        <f t="shared" si="55"/>
        <v>0</v>
      </c>
      <c r="U495" s="913"/>
      <c r="V495" s="151">
        <f t="shared" si="54"/>
        <v>540</v>
      </c>
      <c r="W495" s="908"/>
    </row>
    <row r="496" spans="1:23" x14ac:dyDescent="0.25">
      <c r="A496" s="871"/>
      <c r="B496" s="871"/>
      <c r="C496" s="94" t="s">
        <v>720</v>
      </c>
      <c r="D496" s="270" t="s">
        <v>647</v>
      </c>
      <c r="E496" s="203"/>
      <c r="F496" s="270"/>
      <c r="G496" s="270"/>
      <c r="H496" s="285">
        <v>40</v>
      </c>
      <c r="I496" s="155">
        <f t="shared" si="53"/>
        <v>40</v>
      </c>
      <c r="J496" s="270"/>
      <c r="K496" s="270"/>
      <c r="L496" s="270"/>
      <c r="M496" s="286"/>
      <c r="N496" s="287">
        <v>150</v>
      </c>
      <c r="O496" s="153">
        <f t="shared" si="50"/>
        <v>0</v>
      </c>
      <c r="P496" s="154">
        <f t="shared" si="51"/>
        <v>40</v>
      </c>
      <c r="Q496" s="152">
        <v>12</v>
      </c>
      <c r="R496" s="45">
        <f t="shared" si="52"/>
        <v>480</v>
      </c>
      <c r="S496" s="910"/>
      <c r="T496" s="49">
        <f t="shared" si="55"/>
        <v>0</v>
      </c>
      <c r="U496" s="913"/>
      <c r="V496" s="151">
        <f t="shared" si="54"/>
        <v>480</v>
      </c>
      <c r="W496" s="908"/>
    </row>
    <row r="497" spans="1:23" x14ac:dyDescent="0.25">
      <c r="A497" s="871"/>
      <c r="B497" s="871"/>
      <c r="C497" s="94" t="s">
        <v>721</v>
      </c>
      <c r="D497" s="270" t="s">
        <v>647</v>
      </c>
      <c r="E497" s="203"/>
      <c r="F497" s="270"/>
      <c r="G497" s="270"/>
      <c r="H497" s="270">
        <v>40</v>
      </c>
      <c r="I497" s="155">
        <f t="shared" si="53"/>
        <v>40</v>
      </c>
      <c r="J497" s="270"/>
      <c r="K497" s="270"/>
      <c r="L497" s="270"/>
      <c r="M497" s="286"/>
      <c r="N497" s="287">
        <v>100</v>
      </c>
      <c r="O497" s="153">
        <f t="shared" si="50"/>
        <v>0</v>
      </c>
      <c r="P497" s="154">
        <f t="shared" si="51"/>
        <v>40</v>
      </c>
      <c r="Q497" s="152">
        <v>15</v>
      </c>
      <c r="R497" s="45">
        <f t="shared" si="52"/>
        <v>600</v>
      </c>
      <c r="S497" s="910"/>
      <c r="T497" s="49">
        <f t="shared" si="55"/>
        <v>0</v>
      </c>
      <c r="U497" s="913"/>
      <c r="V497" s="151">
        <f t="shared" si="54"/>
        <v>600</v>
      </c>
      <c r="W497" s="908"/>
    </row>
    <row r="498" spans="1:23" x14ac:dyDescent="0.25">
      <c r="A498" s="871"/>
      <c r="B498" s="871"/>
      <c r="C498" s="94" t="s">
        <v>722</v>
      </c>
      <c r="D498" s="270" t="s">
        <v>647</v>
      </c>
      <c r="E498" s="203"/>
      <c r="F498" s="270"/>
      <c r="G498" s="270"/>
      <c r="H498" s="270">
        <v>60</v>
      </c>
      <c r="I498" s="155">
        <f t="shared" si="53"/>
        <v>60</v>
      </c>
      <c r="J498" s="270"/>
      <c r="K498" s="270"/>
      <c r="L498" s="270"/>
      <c r="M498" s="286"/>
      <c r="N498" s="287">
        <v>80</v>
      </c>
      <c r="O498" s="153">
        <f t="shared" si="50"/>
        <v>0</v>
      </c>
      <c r="P498" s="154">
        <f t="shared" si="51"/>
        <v>60</v>
      </c>
      <c r="Q498" s="152">
        <v>16</v>
      </c>
      <c r="R498" s="45">
        <f t="shared" si="52"/>
        <v>960</v>
      </c>
      <c r="S498" s="910"/>
      <c r="T498" s="49">
        <f t="shared" si="55"/>
        <v>0</v>
      </c>
      <c r="U498" s="913"/>
      <c r="V498" s="151">
        <f t="shared" si="54"/>
        <v>960</v>
      </c>
      <c r="W498" s="908"/>
    </row>
    <row r="499" spans="1:23" x14ac:dyDescent="0.25">
      <c r="A499" s="871"/>
      <c r="B499" s="871"/>
      <c r="C499" s="94" t="s">
        <v>723</v>
      </c>
      <c r="D499" s="270" t="s">
        <v>647</v>
      </c>
      <c r="E499" s="203"/>
      <c r="F499" s="270"/>
      <c r="G499" s="270"/>
      <c r="H499" s="270">
        <v>30</v>
      </c>
      <c r="I499" s="155">
        <f t="shared" si="53"/>
        <v>30</v>
      </c>
      <c r="J499" s="270"/>
      <c r="K499" s="270"/>
      <c r="L499" s="270"/>
      <c r="M499" s="286"/>
      <c r="N499" s="287">
        <v>80</v>
      </c>
      <c r="O499" s="153">
        <f t="shared" si="50"/>
        <v>0</v>
      </c>
      <c r="P499" s="154">
        <f t="shared" si="51"/>
        <v>30</v>
      </c>
      <c r="Q499" s="152">
        <v>18</v>
      </c>
      <c r="R499" s="45">
        <f t="shared" si="52"/>
        <v>540</v>
      </c>
      <c r="S499" s="910"/>
      <c r="T499" s="49">
        <f t="shared" si="55"/>
        <v>0</v>
      </c>
      <c r="U499" s="913"/>
      <c r="V499" s="151">
        <f t="shared" si="54"/>
        <v>540</v>
      </c>
      <c r="W499" s="908"/>
    </row>
    <row r="500" spans="1:23" x14ac:dyDescent="0.25">
      <c r="A500" s="871"/>
      <c r="B500" s="871"/>
      <c r="C500" s="94" t="s">
        <v>724</v>
      </c>
      <c r="D500" s="270" t="s">
        <v>647</v>
      </c>
      <c r="E500" s="203"/>
      <c r="F500" s="270"/>
      <c r="G500" s="270"/>
      <c r="H500" s="270">
        <v>30</v>
      </c>
      <c r="I500" s="155">
        <f t="shared" si="53"/>
        <v>30</v>
      </c>
      <c r="J500" s="270"/>
      <c r="K500" s="270"/>
      <c r="L500" s="270"/>
      <c r="M500" s="286"/>
      <c r="N500" s="287">
        <v>80</v>
      </c>
      <c r="O500" s="153">
        <f t="shared" si="50"/>
        <v>0</v>
      </c>
      <c r="P500" s="154">
        <f t="shared" si="51"/>
        <v>30</v>
      </c>
      <c r="Q500" s="152">
        <v>19</v>
      </c>
      <c r="R500" s="45">
        <f t="shared" si="52"/>
        <v>570</v>
      </c>
      <c r="S500" s="910"/>
      <c r="T500" s="49">
        <f t="shared" si="55"/>
        <v>0</v>
      </c>
      <c r="U500" s="913"/>
      <c r="V500" s="151">
        <f t="shared" si="54"/>
        <v>570</v>
      </c>
      <c r="W500" s="908"/>
    </row>
    <row r="501" spans="1:23" x14ac:dyDescent="0.25">
      <c r="A501" s="871"/>
      <c r="B501" s="871"/>
      <c r="C501" s="94" t="s">
        <v>725</v>
      </c>
      <c r="D501" s="270" t="s">
        <v>647</v>
      </c>
      <c r="E501" s="203"/>
      <c r="F501" s="270"/>
      <c r="G501" s="270"/>
      <c r="H501" s="270">
        <v>60</v>
      </c>
      <c r="I501" s="155">
        <f t="shared" si="53"/>
        <v>60</v>
      </c>
      <c r="J501" s="270"/>
      <c r="K501" s="270"/>
      <c r="L501" s="270"/>
      <c r="M501" s="286"/>
      <c r="N501" s="287">
        <v>150</v>
      </c>
      <c r="O501" s="153">
        <f t="shared" si="50"/>
        <v>0</v>
      </c>
      <c r="P501" s="154">
        <f t="shared" si="51"/>
        <v>60</v>
      </c>
      <c r="Q501" s="152">
        <v>19</v>
      </c>
      <c r="R501" s="45">
        <f t="shared" si="52"/>
        <v>1140</v>
      </c>
      <c r="S501" s="910"/>
      <c r="T501" s="49">
        <f t="shared" si="55"/>
        <v>0</v>
      </c>
      <c r="U501" s="913"/>
      <c r="V501" s="151">
        <f t="shared" si="54"/>
        <v>1140</v>
      </c>
      <c r="W501" s="908"/>
    </row>
    <row r="502" spans="1:23" x14ac:dyDescent="0.25">
      <c r="A502" s="871"/>
      <c r="B502" s="871"/>
      <c r="C502" s="94" t="s">
        <v>726</v>
      </c>
      <c r="D502" s="270" t="s">
        <v>647</v>
      </c>
      <c r="E502" s="203"/>
      <c r="F502" s="270"/>
      <c r="G502" s="270"/>
      <c r="H502" s="270">
        <v>60</v>
      </c>
      <c r="I502" s="155">
        <f t="shared" si="53"/>
        <v>60</v>
      </c>
      <c r="J502" s="270"/>
      <c r="K502" s="270"/>
      <c r="L502" s="270"/>
      <c r="M502" s="286"/>
      <c r="N502" s="287">
        <v>100</v>
      </c>
      <c r="O502" s="153">
        <f t="shared" si="50"/>
        <v>0</v>
      </c>
      <c r="P502" s="154">
        <f t="shared" si="51"/>
        <v>60</v>
      </c>
      <c r="Q502" s="152">
        <v>19</v>
      </c>
      <c r="R502" s="45">
        <f t="shared" si="52"/>
        <v>1140</v>
      </c>
      <c r="S502" s="910"/>
      <c r="T502" s="49">
        <f t="shared" si="55"/>
        <v>0</v>
      </c>
      <c r="U502" s="913"/>
      <c r="V502" s="151">
        <f t="shared" si="54"/>
        <v>1140</v>
      </c>
      <c r="W502" s="908"/>
    </row>
    <row r="503" spans="1:23" x14ac:dyDescent="0.25">
      <c r="A503" s="871"/>
      <c r="B503" s="871"/>
      <c r="C503" s="94" t="s">
        <v>1432</v>
      </c>
      <c r="D503" s="270" t="s">
        <v>669</v>
      </c>
      <c r="E503" s="203"/>
      <c r="F503" s="270"/>
      <c r="G503" s="270"/>
      <c r="H503" s="270"/>
      <c r="I503" s="155">
        <f t="shared" si="53"/>
        <v>0</v>
      </c>
      <c r="J503" s="270"/>
      <c r="K503" s="270"/>
      <c r="L503" s="270"/>
      <c r="M503" s="286"/>
      <c r="N503" s="287">
        <v>30</v>
      </c>
      <c r="O503" s="153">
        <f t="shared" si="50"/>
        <v>0</v>
      </c>
      <c r="P503" s="154">
        <f t="shared" si="51"/>
        <v>0</v>
      </c>
      <c r="Q503" s="152">
        <v>7</v>
      </c>
      <c r="R503" s="45">
        <f t="shared" si="52"/>
        <v>0</v>
      </c>
      <c r="S503" s="910"/>
      <c r="T503" s="49">
        <f t="shared" si="55"/>
        <v>0</v>
      </c>
      <c r="U503" s="913"/>
      <c r="V503" s="151">
        <f t="shared" si="54"/>
        <v>0</v>
      </c>
      <c r="W503" s="908"/>
    </row>
    <row r="504" spans="1:23" x14ac:dyDescent="0.25">
      <c r="A504" s="871"/>
      <c r="B504" s="871"/>
      <c r="C504" s="94" t="s">
        <v>1433</v>
      </c>
      <c r="D504" s="270" t="s">
        <v>647</v>
      </c>
      <c r="E504" s="203"/>
      <c r="F504" s="270"/>
      <c r="G504" s="270"/>
      <c r="H504" s="270"/>
      <c r="I504" s="155">
        <f t="shared" si="53"/>
        <v>0</v>
      </c>
      <c r="J504" s="270"/>
      <c r="K504" s="270"/>
      <c r="L504" s="270"/>
      <c r="M504" s="286">
        <v>50</v>
      </c>
      <c r="N504" s="287">
        <v>50</v>
      </c>
      <c r="O504" s="153">
        <f t="shared" si="50"/>
        <v>50</v>
      </c>
      <c r="P504" s="154">
        <f t="shared" si="51"/>
        <v>50</v>
      </c>
      <c r="Q504" s="152">
        <v>0.75</v>
      </c>
      <c r="R504" s="45">
        <f t="shared" si="52"/>
        <v>0</v>
      </c>
      <c r="S504" s="910"/>
      <c r="T504" s="49">
        <f t="shared" si="55"/>
        <v>37.5</v>
      </c>
      <c r="U504" s="913"/>
      <c r="V504" s="151">
        <f t="shared" si="54"/>
        <v>37.5</v>
      </c>
      <c r="W504" s="908"/>
    </row>
    <row r="505" spans="1:23" x14ac:dyDescent="0.25">
      <c r="A505" s="871"/>
      <c r="B505" s="871"/>
      <c r="C505" s="94" t="s">
        <v>1434</v>
      </c>
      <c r="D505" s="270" t="s">
        <v>669</v>
      </c>
      <c r="E505" s="203"/>
      <c r="F505" s="270"/>
      <c r="G505" s="270"/>
      <c r="H505" s="270">
        <v>200</v>
      </c>
      <c r="I505" s="155">
        <f t="shared" si="53"/>
        <v>200</v>
      </c>
      <c r="J505" s="270"/>
      <c r="K505" s="270"/>
      <c r="L505" s="270"/>
      <c r="M505" s="286"/>
      <c r="N505" s="287">
        <v>400</v>
      </c>
      <c r="O505" s="153">
        <f t="shared" si="50"/>
        <v>0</v>
      </c>
      <c r="P505" s="154">
        <f t="shared" si="51"/>
        <v>200</v>
      </c>
      <c r="Q505" s="152">
        <v>0.85</v>
      </c>
      <c r="R505" s="45">
        <f t="shared" si="52"/>
        <v>170</v>
      </c>
      <c r="S505" s="910"/>
      <c r="T505" s="49">
        <f t="shared" si="55"/>
        <v>0</v>
      </c>
      <c r="U505" s="913"/>
      <c r="V505" s="151">
        <f t="shared" si="54"/>
        <v>170</v>
      </c>
      <c r="W505" s="908"/>
    </row>
    <row r="506" spans="1:23" x14ac:dyDescent="0.25">
      <c r="A506" s="871"/>
      <c r="B506" s="871"/>
      <c r="C506" s="94" t="s">
        <v>1435</v>
      </c>
      <c r="D506" s="270" t="s">
        <v>112</v>
      </c>
      <c r="E506" s="203"/>
      <c r="F506" s="270"/>
      <c r="G506" s="270"/>
      <c r="H506" s="285"/>
      <c r="I506" s="155">
        <f t="shared" si="53"/>
        <v>0</v>
      </c>
      <c r="J506" s="270"/>
      <c r="K506" s="270"/>
      <c r="L506" s="270"/>
      <c r="M506" s="286"/>
      <c r="N506" s="287"/>
      <c r="O506" s="153">
        <f t="shared" si="50"/>
        <v>0</v>
      </c>
      <c r="P506" s="154">
        <f t="shared" si="51"/>
        <v>0</v>
      </c>
      <c r="Q506" s="152">
        <v>12</v>
      </c>
      <c r="R506" s="45">
        <f t="shared" si="52"/>
        <v>0</v>
      </c>
      <c r="S506" s="910"/>
      <c r="T506" s="49">
        <f t="shared" si="55"/>
        <v>0</v>
      </c>
      <c r="U506" s="913"/>
      <c r="V506" s="151">
        <f t="shared" si="54"/>
        <v>0</v>
      </c>
      <c r="W506" s="908"/>
    </row>
    <row r="507" spans="1:23" x14ac:dyDescent="0.25">
      <c r="A507" s="871"/>
      <c r="B507" s="871"/>
      <c r="C507" s="94" t="s">
        <v>1436</v>
      </c>
      <c r="D507" s="270" t="s">
        <v>669</v>
      </c>
      <c r="E507" s="203"/>
      <c r="F507" s="270"/>
      <c r="G507" s="270"/>
      <c r="H507" s="270"/>
      <c r="I507" s="155">
        <f t="shared" si="53"/>
        <v>0</v>
      </c>
      <c r="J507" s="270"/>
      <c r="K507" s="270"/>
      <c r="L507" s="270"/>
      <c r="M507" s="286"/>
      <c r="N507" s="287"/>
      <c r="O507" s="153">
        <f t="shared" si="50"/>
        <v>0</v>
      </c>
      <c r="P507" s="154">
        <f t="shared" si="51"/>
        <v>0</v>
      </c>
      <c r="Q507" s="152">
        <v>1</v>
      </c>
      <c r="R507" s="45">
        <f t="shared" si="52"/>
        <v>0</v>
      </c>
      <c r="S507" s="910"/>
      <c r="T507" s="49">
        <f t="shared" si="55"/>
        <v>0</v>
      </c>
      <c r="U507" s="913"/>
      <c r="V507" s="151">
        <f t="shared" si="54"/>
        <v>0</v>
      </c>
      <c r="W507" s="908"/>
    </row>
    <row r="508" spans="1:23" x14ac:dyDescent="0.25">
      <c r="A508" s="871"/>
      <c r="B508" s="871"/>
      <c r="C508" s="94" t="s">
        <v>1437</v>
      </c>
      <c r="D508" s="270" t="s">
        <v>669</v>
      </c>
      <c r="E508" s="203"/>
      <c r="F508" s="270"/>
      <c r="G508" s="270"/>
      <c r="H508" s="270"/>
      <c r="I508" s="155">
        <f t="shared" si="53"/>
        <v>0</v>
      </c>
      <c r="J508" s="270"/>
      <c r="K508" s="270"/>
      <c r="L508" s="270"/>
      <c r="M508" s="286"/>
      <c r="N508" s="287">
        <v>500</v>
      </c>
      <c r="O508" s="153">
        <f t="shared" si="50"/>
        <v>0</v>
      </c>
      <c r="P508" s="154">
        <f t="shared" si="51"/>
        <v>0</v>
      </c>
      <c r="Q508" s="152">
        <v>1</v>
      </c>
      <c r="R508" s="45">
        <f t="shared" si="52"/>
        <v>0</v>
      </c>
      <c r="S508" s="910"/>
      <c r="T508" s="49">
        <f t="shared" si="55"/>
        <v>0</v>
      </c>
      <c r="U508" s="913"/>
      <c r="V508" s="151">
        <f t="shared" si="54"/>
        <v>0</v>
      </c>
      <c r="W508" s="908"/>
    </row>
    <row r="509" spans="1:23" x14ac:dyDescent="0.25">
      <c r="A509" s="871"/>
      <c r="B509" s="871"/>
      <c r="C509" s="94" t="s">
        <v>1438</v>
      </c>
      <c r="D509" s="270" t="s">
        <v>669</v>
      </c>
      <c r="E509" s="203"/>
      <c r="F509" s="270"/>
      <c r="G509" s="270"/>
      <c r="H509" s="270"/>
      <c r="I509" s="155">
        <f t="shared" si="53"/>
        <v>0</v>
      </c>
      <c r="J509" s="270"/>
      <c r="K509" s="270"/>
      <c r="L509" s="270"/>
      <c r="M509" s="286"/>
      <c r="N509" s="287"/>
      <c r="O509" s="153">
        <f t="shared" si="50"/>
        <v>0</v>
      </c>
      <c r="P509" s="154">
        <f t="shared" si="51"/>
        <v>0</v>
      </c>
      <c r="Q509" s="152">
        <v>6</v>
      </c>
      <c r="R509" s="45">
        <f t="shared" si="52"/>
        <v>0</v>
      </c>
      <c r="S509" s="910"/>
      <c r="T509" s="49">
        <f t="shared" si="55"/>
        <v>0</v>
      </c>
      <c r="U509" s="913"/>
      <c r="V509" s="151">
        <f t="shared" si="54"/>
        <v>0</v>
      </c>
      <c r="W509" s="908"/>
    </row>
    <row r="510" spans="1:23" x14ac:dyDescent="0.25">
      <c r="A510" s="871"/>
      <c r="B510" s="871"/>
      <c r="C510" s="94" t="s">
        <v>1439</v>
      </c>
      <c r="D510" s="270" t="s">
        <v>669</v>
      </c>
      <c r="E510" s="203"/>
      <c r="F510" s="270"/>
      <c r="G510" s="270"/>
      <c r="H510" s="270"/>
      <c r="I510" s="155">
        <f t="shared" si="53"/>
        <v>0</v>
      </c>
      <c r="J510" s="270"/>
      <c r="K510" s="270"/>
      <c r="L510" s="270"/>
      <c r="M510" s="286"/>
      <c r="N510" s="287"/>
      <c r="O510" s="153">
        <f t="shared" si="50"/>
        <v>0</v>
      </c>
      <c r="P510" s="154">
        <f t="shared" si="51"/>
        <v>0</v>
      </c>
      <c r="Q510" s="152">
        <v>6</v>
      </c>
      <c r="R510" s="45">
        <f t="shared" si="52"/>
        <v>0</v>
      </c>
      <c r="S510" s="910"/>
      <c r="T510" s="49">
        <f t="shared" si="55"/>
        <v>0</v>
      </c>
      <c r="U510" s="913"/>
      <c r="V510" s="151">
        <f t="shared" si="54"/>
        <v>0</v>
      </c>
      <c r="W510" s="908"/>
    </row>
    <row r="511" spans="1:23" x14ac:dyDescent="0.25">
      <c r="A511" s="871"/>
      <c r="B511" s="871"/>
      <c r="C511" s="94" t="s">
        <v>1440</v>
      </c>
      <c r="D511" s="270" t="s">
        <v>669</v>
      </c>
      <c r="E511" s="203"/>
      <c r="F511" s="270"/>
      <c r="G511" s="270"/>
      <c r="H511" s="270"/>
      <c r="I511" s="155">
        <f t="shared" si="53"/>
        <v>0</v>
      </c>
      <c r="J511" s="270"/>
      <c r="K511" s="270"/>
      <c r="L511" s="270"/>
      <c r="M511" s="286"/>
      <c r="N511" s="287"/>
      <c r="O511" s="153">
        <f t="shared" si="50"/>
        <v>0</v>
      </c>
      <c r="P511" s="154">
        <f t="shared" si="51"/>
        <v>0</v>
      </c>
      <c r="Q511" s="152">
        <v>6</v>
      </c>
      <c r="R511" s="45">
        <f t="shared" si="52"/>
        <v>0</v>
      </c>
      <c r="S511" s="910"/>
      <c r="T511" s="49">
        <f t="shared" si="55"/>
        <v>0</v>
      </c>
      <c r="U511" s="913"/>
      <c r="V511" s="151">
        <f t="shared" si="54"/>
        <v>0</v>
      </c>
      <c r="W511" s="908"/>
    </row>
    <row r="512" spans="1:23" x14ac:dyDescent="0.25">
      <c r="A512" s="871"/>
      <c r="B512" s="871"/>
      <c r="C512" s="94" t="s">
        <v>1441</v>
      </c>
      <c r="D512" s="270" t="s">
        <v>112</v>
      </c>
      <c r="E512" s="203"/>
      <c r="F512" s="270"/>
      <c r="G512" s="270"/>
      <c r="H512" s="270"/>
      <c r="I512" s="155">
        <f t="shared" si="53"/>
        <v>0</v>
      </c>
      <c r="J512" s="270"/>
      <c r="K512" s="270"/>
      <c r="L512" s="270"/>
      <c r="M512" s="286">
        <v>90</v>
      </c>
      <c r="N512" s="287">
        <v>28</v>
      </c>
      <c r="O512" s="153">
        <f t="shared" si="50"/>
        <v>90</v>
      </c>
      <c r="P512" s="154">
        <f t="shared" si="51"/>
        <v>90</v>
      </c>
      <c r="Q512" s="152">
        <v>3</v>
      </c>
      <c r="R512" s="45">
        <f t="shared" si="52"/>
        <v>0</v>
      </c>
      <c r="S512" s="910"/>
      <c r="T512" s="49">
        <f t="shared" si="55"/>
        <v>270</v>
      </c>
      <c r="U512" s="913"/>
      <c r="V512" s="151">
        <f t="shared" si="54"/>
        <v>270</v>
      </c>
      <c r="W512" s="908"/>
    </row>
    <row r="513" spans="1:23" x14ac:dyDescent="0.25">
      <c r="A513" s="871"/>
      <c r="B513" s="871"/>
      <c r="C513" s="94" t="s">
        <v>2228</v>
      </c>
      <c r="D513" s="270" t="s">
        <v>112</v>
      </c>
      <c r="E513" s="203"/>
      <c r="F513" s="270"/>
      <c r="G513" s="270"/>
      <c r="H513" s="270"/>
      <c r="I513" s="155"/>
      <c r="J513" s="270"/>
      <c r="K513" s="270"/>
      <c r="L513" s="270"/>
      <c r="M513" s="286">
        <v>60</v>
      </c>
      <c r="N513" s="287"/>
      <c r="O513" s="153"/>
      <c r="P513" s="154"/>
      <c r="Q513" s="152"/>
      <c r="R513" s="45"/>
      <c r="S513" s="910"/>
      <c r="T513" s="49"/>
      <c r="U513" s="913"/>
      <c r="V513" s="151"/>
      <c r="W513" s="908"/>
    </row>
    <row r="514" spans="1:23" x14ac:dyDescent="0.25">
      <c r="A514" s="871"/>
      <c r="B514" s="871"/>
      <c r="C514" s="94" t="s">
        <v>1442</v>
      </c>
      <c r="D514" s="270" t="s">
        <v>112</v>
      </c>
      <c r="E514" s="203"/>
      <c r="F514" s="270"/>
      <c r="G514" s="270"/>
      <c r="H514" s="270"/>
      <c r="I514" s="155">
        <f t="shared" si="53"/>
        <v>0</v>
      </c>
      <c r="J514" s="270"/>
      <c r="K514" s="270"/>
      <c r="L514" s="270"/>
      <c r="M514" s="286">
        <v>30</v>
      </c>
      <c r="N514" s="287"/>
      <c r="O514" s="153">
        <f t="shared" ref="O514:O554" si="56">J514+K514+L514+M514</f>
        <v>30</v>
      </c>
      <c r="P514" s="154">
        <f>I514+O514</f>
        <v>30</v>
      </c>
      <c r="Q514" s="152">
        <v>3</v>
      </c>
      <c r="R514" s="45">
        <f>Q514*I514</f>
        <v>0</v>
      </c>
      <c r="S514" s="910"/>
      <c r="T514" s="49">
        <f t="shared" si="55"/>
        <v>90</v>
      </c>
      <c r="U514" s="913"/>
      <c r="V514" s="151">
        <f t="shared" si="54"/>
        <v>90</v>
      </c>
      <c r="W514" s="908"/>
    </row>
    <row r="515" spans="1:23" x14ac:dyDescent="0.25">
      <c r="A515" s="871"/>
      <c r="B515" s="871"/>
      <c r="C515" s="94" t="s">
        <v>2229</v>
      </c>
      <c r="D515" s="270" t="s">
        <v>112</v>
      </c>
      <c r="E515" s="196"/>
      <c r="F515" s="270"/>
      <c r="G515" s="270"/>
      <c r="H515" s="270"/>
      <c r="I515" s="155"/>
      <c r="J515" s="270"/>
      <c r="K515" s="270"/>
      <c r="L515" s="270"/>
      <c r="M515" s="286">
        <v>24</v>
      </c>
      <c r="N515" s="287"/>
      <c r="O515" s="153">
        <f t="shared" si="56"/>
        <v>24</v>
      </c>
      <c r="P515" s="154"/>
      <c r="Q515" s="152"/>
      <c r="R515" s="45"/>
      <c r="S515" s="910"/>
      <c r="T515" s="49"/>
      <c r="U515" s="913"/>
      <c r="V515" s="151"/>
      <c r="W515" s="908"/>
    </row>
    <row r="516" spans="1:23" ht="15.75" thickBot="1" x14ac:dyDescent="0.3">
      <c r="A516" s="871"/>
      <c r="B516" s="871"/>
      <c r="C516" s="94" t="s">
        <v>1443</v>
      </c>
      <c r="D516" s="270" t="s">
        <v>112</v>
      </c>
      <c r="E516" s="312"/>
      <c r="F516" s="270"/>
      <c r="G516" s="270"/>
      <c r="H516" s="270"/>
      <c r="I516" s="155">
        <f t="shared" si="53"/>
        <v>0</v>
      </c>
      <c r="J516" s="270"/>
      <c r="K516" s="270"/>
      <c r="L516" s="270"/>
      <c r="M516" s="286">
        <v>60</v>
      </c>
      <c r="N516" s="287"/>
      <c r="O516" s="153">
        <f t="shared" si="56"/>
        <v>60</v>
      </c>
      <c r="P516" s="154">
        <f t="shared" ref="P516:P554" si="57">I516+O516</f>
        <v>60</v>
      </c>
      <c r="Q516" s="152">
        <v>0.9</v>
      </c>
      <c r="R516" s="45">
        <f t="shared" ref="R516:R554" si="58">Q516*I516</f>
        <v>0</v>
      </c>
      <c r="S516" s="911"/>
      <c r="T516" s="49">
        <f t="shared" si="55"/>
        <v>54</v>
      </c>
      <c r="U516" s="914"/>
      <c r="V516" s="151">
        <f t="shared" si="54"/>
        <v>54</v>
      </c>
      <c r="W516" s="908"/>
    </row>
    <row r="517" spans="1:23" x14ac:dyDescent="0.25">
      <c r="A517" s="871">
        <v>29</v>
      </c>
      <c r="B517" s="872" t="s">
        <v>1610</v>
      </c>
      <c r="C517" s="97" t="s">
        <v>97</v>
      </c>
      <c r="D517" s="270" t="s">
        <v>32</v>
      </c>
      <c r="E517" s="270"/>
      <c r="F517" s="270">
        <v>20</v>
      </c>
      <c r="G517" s="270"/>
      <c r="H517" s="270">
        <v>20</v>
      </c>
      <c r="I517" s="155">
        <f t="shared" si="53"/>
        <v>40</v>
      </c>
      <c r="J517" s="270"/>
      <c r="K517" s="270"/>
      <c r="L517" s="270"/>
      <c r="M517" s="286"/>
      <c r="N517" s="287">
        <v>40</v>
      </c>
      <c r="O517" s="153">
        <f t="shared" si="56"/>
        <v>0</v>
      </c>
      <c r="P517" s="154">
        <f t="shared" si="57"/>
        <v>40</v>
      </c>
      <c r="Q517" s="270">
        <v>2.2000000000000002</v>
      </c>
      <c r="R517" s="45">
        <f t="shared" si="58"/>
        <v>88</v>
      </c>
      <c r="S517" s="909">
        <f>SUM(R517:R540)</f>
        <v>2516.3000000000002</v>
      </c>
      <c r="T517" s="49">
        <f t="shared" si="55"/>
        <v>0</v>
      </c>
      <c r="U517" s="912">
        <f>SUM(T517:T540)</f>
        <v>315.5</v>
      </c>
      <c r="V517" s="151">
        <f t="shared" si="54"/>
        <v>88</v>
      </c>
      <c r="W517" s="908">
        <f>SUM(V517:V540)</f>
        <v>2831.8</v>
      </c>
    </row>
    <row r="518" spans="1:23" x14ac:dyDescent="0.25">
      <c r="A518" s="871"/>
      <c r="B518" s="872"/>
      <c r="C518" s="97" t="s">
        <v>96</v>
      </c>
      <c r="D518" s="270" t="s">
        <v>32</v>
      </c>
      <c r="E518" s="270"/>
      <c r="F518" s="270">
        <v>20</v>
      </c>
      <c r="G518" s="270"/>
      <c r="H518" s="270"/>
      <c r="I518" s="155">
        <f t="shared" si="53"/>
        <v>20</v>
      </c>
      <c r="J518" s="270"/>
      <c r="K518" s="270"/>
      <c r="L518" s="270"/>
      <c r="M518" s="286"/>
      <c r="N518" s="287"/>
      <c r="O518" s="153">
        <f t="shared" si="56"/>
        <v>0</v>
      </c>
      <c r="P518" s="154">
        <f t="shared" si="57"/>
        <v>20</v>
      </c>
      <c r="Q518" s="270">
        <v>1.7</v>
      </c>
      <c r="R518" s="45">
        <f t="shared" si="58"/>
        <v>34</v>
      </c>
      <c r="S518" s="910"/>
      <c r="T518" s="49">
        <f t="shared" si="55"/>
        <v>0</v>
      </c>
      <c r="U518" s="913"/>
      <c r="V518" s="151">
        <f t="shared" si="54"/>
        <v>34</v>
      </c>
      <c r="W518" s="908"/>
    </row>
    <row r="519" spans="1:23" x14ac:dyDescent="0.25">
      <c r="A519" s="871"/>
      <c r="B519" s="872"/>
      <c r="C519" s="97" t="s">
        <v>732</v>
      </c>
      <c r="D519" s="270"/>
      <c r="E519" s="270"/>
      <c r="F519" s="270"/>
      <c r="G519" s="270">
        <v>20</v>
      </c>
      <c r="H519" s="270">
        <v>50</v>
      </c>
      <c r="I519" s="155">
        <f t="shared" si="53"/>
        <v>70</v>
      </c>
      <c r="J519" s="270"/>
      <c r="K519" s="270"/>
      <c r="L519" s="270"/>
      <c r="M519" s="286"/>
      <c r="N519" s="287">
        <v>100</v>
      </c>
      <c r="O519" s="153">
        <f t="shared" si="56"/>
        <v>0</v>
      </c>
      <c r="P519" s="154">
        <f t="shared" si="57"/>
        <v>70</v>
      </c>
      <c r="Q519" s="270">
        <v>2.1</v>
      </c>
      <c r="R519" s="45">
        <f t="shared" si="58"/>
        <v>147</v>
      </c>
      <c r="S519" s="910"/>
      <c r="T519" s="49">
        <f t="shared" si="55"/>
        <v>0</v>
      </c>
      <c r="U519" s="913"/>
      <c r="V519" s="151">
        <f t="shared" si="54"/>
        <v>147</v>
      </c>
      <c r="W519" s="908"/>
    </row>
    <row r="520" spans="1:23" x14ac:dyDescent="0.25">
      <c r="A520" s="871"/>
      <c r="B520" s="872"/>
      <c r="C520" s="97" t="s">
        <v>98</v>
      </c>
      <c r="D520" s="270" t="s">
        <v>32</v>
      </c>
      <c r="E520" s="270"/>
      <c r="F520" s="270">
        <v>20</v>
      </c>
      <c r="G520" s="270">
        <v>8</v>
      </c>
      <c r="H520" s="270">
        <v>50</v>
      </c>
      <c r="I520" s="155">
        <f t="shared" si="53"/>
        <v>78</v>
      </c>
      <c r="J520" s="270"/>
      <c r="K520" s="270"/>
      <c r="L520" s="270"/>
      <c r="M520" s="286"/>
      <c r="N520" s="287">
        <v>100</v>
      </c>
      <c r="O520" s="153">
        <f t="shared" si="56"/>
        <v>0</v>
      </c>
      <c r="P520" s="154">
        <f t="shared" si="57"/>
        <v>78</v>
      </c>
      <c r="Q520" s="270">
        <v>2.1</v>
      </c>
      <c r="R520" s="45">
        <f t="shared" si="58"/>
        <v>163.80000000000001</v>
      </c>
      <c r="S520" s="910"/>
      <c r="T520" s="49">
        <f t="shared" si="55"/>
        <v>0</v>
      </c>
      <c r="U520" s="913"/>
      <c r="V520" s="151">
        <f t="shared" si="54"/>
        <v>163.80000000000001</v>
      </c>
      <c r="W520" s="908"/>
    </row>
    <row r="521" spans="1:23" x14ac:dyDescent="0.25">
      <c r="A521" s="871"/>
      <c r="B521" s="872"/>
      <c r="C521" s="93" t="s">
        <v>733</v>
      </c>
      <c r="D521" s="270" t="s">
        <v>669</v>
      </c>
      <c r="E521" s="270"/>
      <c r="F521" s="270"/>
      <c r="G521" s="270"/>
      <c r="H521" s="270">
        <v>50</v>
      </c>
      <c r="I521" s="155">
        <f t="shared" si="53"/>
        <v>50</v>
      </c>
      <c r="J521" s="270"/>
      <c r="K521" s="270"/>
      <c r="L521" s="270"/>
      <c r="M521" s="286"/>
      <c r="N521" s="287">
        <v>150</v>
      </c>
      <c r="O521" s="153">
        <f t="shared" si="56"/>
        <v>0</v>
      </c>
      <c r="P521" s="154">
        <f t="shared" si="57"/>
        <v>50</v>
      </c>
      <c r="Q521" s="270">
        <v>2.1</v>
      </c>
      <c r="R521" s="45">
        <f t="shared" si="58"/>
        <v>105</v>
      </c>
      <c r="S521" s="910"/>
      <c r="T521" s="49">
        <f t="shared" si="55"/>
        <v>0</v>
      </c>
      <c r="U521" s="913"/>
      <c r="V521" s="151">
        <f t="shared" si="54"/>
        <v>105</v>
      </c>
      <c r="W521" s="908"/>
    </row>
    <row r="522" spans="1:23" x14ac:dyDescent="0.25">
      <c r="A522" s="871"/>
      <c r="B522" s="872"/>
      <c r="C522" s="93" t="s">
        <v>734</v>
      </c>
      <c r="D522" s="270" t="s">
        <v>686</v>
      </c>
      <c r="E522" s="270"/>
      <c r="F522" s="270"/>
      <c r="G522" s="270"/>
      <c r="H522" s="270">
        <v>10</v>
      </c>
      <c r="I522" s="155">
        <f t="shared" si="53"/>
        <v>10</v>
      </c>
      <c r="J522" s="270"/>
      <c r="K522" s="270"/>
      <c r="L522" s="270"/>
      <c r="M522" s="286"/>
      <c r="N522" s="287">
        <v>10</v>
      </c>
      <c r="O522" s="153">
        <f t="shared" si="56"/>
        <v>0</v>
      </c>
      <c r="P522" s="154">
        <f t="shared" si="57"/>
        <v>10</v>
      </c>
      <c r="Q522" s="270">
        <v>5</v>
      </c>
      <c r="R522" s="45">
        <f t="shared" si="58"/>
        <v>50</v>
      </c>
      <c r="S522" s="910"/>
      <c r="T522" s="49">
        <f t="shared" si="55"/>
        <v>0</v>
      </c>
      <c r="U522" s="913"/>
      <c r="V522" s="151">
        <f t="shared" si="54"/>
        <v>50</v>
      </c>
      <c r="W522" s="908"/>
    </row>
    <row r="523" spans="1:23" x14ac:dyDescent="0.25">
      <c r="A523" s="871"/>
      <c r="B523" s="872"/>
      <c r="C523" s="93" t="s">
        <v>735</v>
      </c>
      <c r="D523" s="270" t="s">
        <v>669</v>
      </c>
      <c r="E523" s="270"/>
      <c r="F523" s="270"/>
      <c r="G523" s="270"/>
      <c r="H523" s="270">
        <v>50</v>
      </c>
      <c r="I523" s="155">
        <f t="shared" si="53"/>
        <v>50</v>
      </c>
      <c r="J523" s="270"/>
      <c r="K523" s="270"/>
      <c r="L523" s="270"/>
      <c r="M523" s="286">
        <v>20</v>
      </c>
      <c r="N523" s="287">
        <v>80</v>
      </c>
      <c r="O523" s="153">
        <f t="shared" si="56"/>
        <v>20</v>
      </c>
      <c r="P523" s="154">
        <f t="shared" si="57"/>
        <v>70</v>
      </c>
      <c r="Q523" s="270">
        <v>3.5</v>
      </c>
      <c r="R523" s="45">
        <f t="shared" si="58"/>
        <v>175</v>
      </c>
      <c r="S523" s="910"/>
      <c r="T523" s="49">
        <f t="shared" si="55"/>
        <v>70</v>
      </c>
      <c r="U523" s="913"/>
      <c r="V523" s="151">
        <f t="shared" si="54"/>
        <v>245</v>
      </c>
      <c r="W523" s="908"/>
    </row>
    <row r="524" spans="1:23" x14ac:dyDescent="0.25">
      <c r="A524" s="871"/>
      <c r="B524" s="872"/>
      <c r="C524" s="93" t="s">
        <v>736</v>
      </c>
      <c r="D524" s="270" t="s">
        <v>669</v>
      </c>
      <c r="E524" s="270"/>
      <c r="F524" s="270"/>
      <c r="G524" s="270"/>
      <c r="H524" s="270">
        <v>20</v>
      </c>
      <c r="I524" s="155">
        <f t="shared" si="53"/>
        <v>20</v>
      </c>
      <c r="J524" s="270"/>
      <c r="K524" s="270"/>
      <c r="L524" s="270"/>
      <c r="M524" s="286">
        <v>30</v>
      </c>
      <c r="N524" s="287">
        <v>60</v>
      </c>
      <c r="O524" s="153">
        <f t="shared" si="56"/>
        <v>30</v>
      </c>
      <c r="P524" s="154">
        <f t="shared" si="57"/>
        <v>50</v>
      </c>
      <c r="Q524" s="270">
        <v>3.5</v>
      </c>
      <c r="R524" s="45">
        <f t="shared" si="58"/>
        <v>70</v>
      </c>
      <c r="S524" s="910"/>
      <c r="T524" s="49">
        <f t="shared" si="55"/>
        <v>105</v>
      </c>
      <c r="U524" s="913"/>
      <c r="V524" s="151">
        <f t="shared" si="54"/>
        <v>175</v>
      </c>
      <c r="W524" s="908"/>
    </row>
    <row r="525" spans="1:23" x14ac:dyDescent="0.25">
      <c r="A525" s="871"/>
      <c r="B525" s="872"/>
      <c r="C525" s="93" t="s">
        <v>737</v>
      </c>
      <c r="D525" s="270" t="s">
        <v>669</v>
      </c>
      <c r="E525" s="270"/>
      <c r="F525" s="270"/>
      <c r="G525" s="270"/>
      <c r="H525" s="270">
        <v>20</v>
      </c>
      <c r="I525" s="155">
        <f t="shared" si="53"/>
        <v>20</v>
      </c>
      <c r="J525" s="270"/>
      <c r="K525" s="270"/>
      <c r="L525" s="270"/>
      <c r="M525" s="286"/>
      <c r="N525" s="287"/>
      <c r="O525" s="153">
        <f t="shared" si="56"/>
        <v>0</v>
      </c>
      <c r="P525" s="154">
        <f t="shared" si="57"/>
        <v>20</v>
      </c>
      <c r="Q525" s="270">
        <v>3.5</v>
      </c>
      <c r="R525" s="45">
        <f t="shared" si="58"/>
        <v>70</v>
      </c>
      <c r="S525" s="910"/>
      <c r="T525" s="49">
        <f t="shared" si="55"/>
        <v>0</v>
      </c>
      <c r="U525" s="913"/>
      <c r="V525" s="151">
        <f t="shared" si="54"/>
        <v>70</v>
      </c>
      <c r="W525" s="908"/>
    </row>
    <row r="526" spans="1:23" x14ac:dyDescent="0.25">
      <c r="A526" s="871"/>
      <c r="B526" s="872"/>
      <c r="C526" s="93" t="s">
        <v>738</v>
      </c>
      <c r="D526" s="270" t="s">
        <v>669</v>
      </c>
      <c r="E526" s="270"/>
      <c r="F526" s="270"/>
      <c r="G526" s="270"/>
      <c r="H526" s="270">
        <v>25</v>
      </c>
      <c r="I526" s="155">
        <f t="shared" si="53"/>
        <v>25</v>
      </c>
      <c r="J526" s="270"/>
      <c r="K526" s="270"/>
      <c r="L526" s="270"/>
      <c r="M526" s="286"/>
      <c r="N526" s="287">
        <v>80</v>
      </c>
      <c r="O526" s="153">
        <f t="shared" si="56"/>
        <v>0</v>
      </c>
      <c r="P526" s="154">
        <f t="shared" si="57"/>
        <v>25</v>
      </c>
      <c r="Q526" s="270">
        <v>3</v>
      </c>
      <c r="R526" s="45">
        <f t="shared" si="58"/>
        <v>75</v>
      </c>
      <c r="S526" s="910"/>
      <c r="T526" s="49">
        <f t="shared" si="55"/>
        <v>0</v>
      </c>
      <c r="U526" s="913"/>
      <c r="V526" s="151">
        <f t="shared" si="54"/>
        <v>75</v>
      </c>
      <c r="W526" s="908"/>
    </row>
    <row r="527" spans="1:23" x14ac:dyDescent="0.25">
      <c r="A527" s="871"/>
      <c r="B527" s="872"/>
      <c r="C527" s="93" t="s">
        <v>739</v>
      </c>
      <c r="D527" s="270" t="s">
        <v>669</v>
      </c>
      <c r="E527" s="270"/>
      <c r="F527" s="270"/>
      <c r="G527" s="270"/>
      <c r="H527" s="270">
        <v>30</v>
      </c>
      <c r="I527" s="155">
        <f t="shared" si="53"/>
        <v>30</v>
      </c>
      <c r="J527" s="270"/>
      <c r="K527" s="270"/>
      <c r="L527" s="270"/>
      <c r="M527" s="286"/>
      <c r="N527" s="287">
        <v>80</v>
      </c>
      <c r="O527" s="153">
        <f t="shared" si="56"/>
        <v>0</v>
      </c>
      <c r="P527" s="154">
        <f t="shared" si="57"/>
        <v>30</v>
      </c>
      <c r="Q527" s="270">
        <v>3</v>
      </c>
      <c r="R527" s="45">
        <f t="shared" si="58"/>
        <v>90</v>
      </c>
      <c r="S527" s="910"/>
      <c r="T527" s="49">
        <f t="shared" si="55"/>
        <v>0</v>
      </c>
      <c r="U527" s="913"/>
      <c r="V527" s="151">
        <f t="shared" si="54"/>
        <v>90</v>
      </c>
      <c r="W527" s="908"/>
    </row>
    <row r="528" spans="1:23" x14ac:dyDescent="0.25">
      <c r="A528" s="871"/>
      <c r="B528" s="872"/>
      <c r="C528" s="93" t="s">
        <v>740</v>
      </c>
      <c r="D528" s="270" t="s">
        <v>686</v>
      </c>
      <c r="E528" s="270"/>
      <c r="F528" s="270"/>
      <c r="G528" s="270"/>
      <c r="H528" s="270"/>
      <c r="I528" s="155">
        <f t="shared" si="53"/>
        <v>0</v>
      </c>
      <c r="J528" s="270"/>
      <c r="K528" s="270"/>
      <c r="L528" s="270"/>
      <c r="M528" s="286"/>
      <c r="N528" s="287">
        <v>150</v>
      </c>
      <c r="O528" s="153">
        <f t="shared" si="56"/>
        <v>0</v>
      </c>
      <c r="P528" s="154">
        <f t="shared" si="57"/>
        <v>0</v>
      </c>
      <c r="Q528" s="270">
        <v>1.1000000000000001</v>
      </c>
      <c r="R528" s="45">
        <f t="shared" si="58"/>
        <v>0</v>
      </c>
      <c r="S528" s="910"/>
      <c r="T528" s="49">
        <f t="shared" si="55"/>
        <v>0</v>
      </c>
      <c r="U528" s="913"/>
      <c r="V528" s="151">
        <f t="shared" si="54"/>
        <v>0</v>
      </c>
      <c r="W528" s="908"/>
    </row>
    <row r="529" spans="1:23" x14ac:dyDescent="0.25">
      <c r="A529" s="871"/>
      <c r="B529" s="872"/>
      <c r="C529" s="93" t="s">
        <v>741</v>
      </c>
      <c r="D529" s="270" t="s">
        <v>669</v>
      </c>
      <c r="E529" s="270"/>
      <c r="F529" s="270"/>
      <c r="G529" s="270"/>
      <c r="H529" s="270">
        <v>6</v>
      </c>
      <c r="I529" s="155">
        <f t="shared" si="53"/>
        <v>6</v>
      </c>
      <c r="J529" s="270"/>
      <c r="K529" s="270"/>
      <c r="L529" s="270"/>
      <c r="M529" s="286"/>
      <c r="N529" s="287">
        <v>18</v>
      </c>
      <c r="O529" s="153">
        <f t="shared" si="56"/>
        <v>0</v>
      </c>
      <c r="P529" s="154">
        <f t="shared" si="57"/>
        <v>6</v>
      </c>
      <c r="Q529" s="270">
        <v>100</v>
      </c>
      <c r="R529" s="45">
        <f t="shared" si="58"/>
        <v>600</v>
      </c>
      <c r="S529" s="910"/>
      <c r="T529" s="49">
        <f t="shared" si="55"/>
        <v>0</v>
      </c>
      <c r="U529" s="913"/>
      <c r="V529" s="151">
        <f t="shared" si="54"/>
        <v>600</v>
      </c>
      <c r="W529" s="908"/>
    </row>
    <row r="530" spans="1:23" x14ac:dyDescent="0.25">
      <c r="A530" s="871"/>
      <c r="B530" s="872"/>
      <c r="C530" s="93" t="s">
        <v>742</v>
      </c>
      <c r="D530" s="270" t="s">
        <v>669</v>
      </c>
      <c r="E530" s="270"/>
      <c r="F530" s="270"/>
      <c r="G530" s="270"/>
      <c r="H530" s="270">
        <v>10</v>
      </c>
      <c r="I530" s="155">
        <f t="shared" si="53"/>
        <v>10</v>
      </c>
      <c r="J530" s="270"/>
      <c r="K530" s="270"/>
      <c r="L530" s="270"/>
      <c r="M530" s="286"/>
      <c r="N530" s="287">
        <v>20</v>
      </c>
      <c r="O530" s="153">
        <f t="shared" si="56"/>
        <v>0</v>
      </c>
      <c r="P530" s="154">
        <f t="shared" si="57"/>
        <v>10</v>
      </c>
      <c r="Q530" s="270">
        <v>11</v>
      </c>
      <c r="R530" s="45">
        <f t="shared" si="58"/>
        <v>110</v>
      </c>
      <c r="S530" s="910"/>
      <c r="T530" s="49">
        <f t="shared" si="55"/>
        <v>0</v>
      </c>
      <c r="U530" s="913"/>
      <c r="V530" s="151">
        <f t="shared" si="54"/>
        <v>110</v>
      </c>
      <c r="W530" s="908"/>
    </row>
    <row r="531" spans="1:23" x14ac:dyDescent="0.25">
      <c r="A531" s="871"/>
      <c r="B531" s="872"/>
      <c r="C531" s="93" t="s">
        <v>743</v>
      </c>
      <c r="D531" s="270" t="s">
        <v>669</v>
      </c>
      <c r="E531" s="270"/>
      <c r="F531" s="270"/>
      <c r="G531" s="270"/>
      <c r="H531" s="270">
        <v>5</v>
      </c>
      <c r="I531" s="155">
        <f t="shared" si="53"/>
        <v>5</v>
      </c>
      <c r="J531" s="270"/>
      <c r="K531" s="270"/>
      <c r="L531" s="270"/>
      <c r="M531" s="286"/>
      <c r="N531" s="287">
        <v>15</v>
      </c>
      <c r="O531" s="153">
        <f t="shared" si="56"/>
        <v>0</v>
      </c>
      <c r="P531" s="154">
        <f t="shared" si="57"/>
        <v>5</v>
      </c>
      <c r="Q531" s="270">
        <v>11</v>
      </c>
      <c r="R531" s="45">
        <f t="shared" si="58"/>
        <v>55</v>
      </c>
      <c r="S531" s="910"/>
      <c r="T531" s="49">
        <f t="shared" si="55"/>
        <v>0</v>
      </c>
      <c r="U531" s="913"/>
      <c r="V531" s="151">
        <f t="shared" si="54"/>
        <v>55</v>
      </c>
      <c r="W531" s="908"/>
    </row>
    <row r="532" spans="1:23" x14ac:dyDescent="0.25">
      <c r="A532" s="871"/>
      <c r="B532" s="872"/>
      <c r="C532" s="93" t="s">
        <v>744</v>
      </c>
      <c r="D532" s="270" t="s">
        <v>669</v>
      </c>
      <c r="E532" s="270"/>
      <c r="F532" s="270"/>
      <c r="G532" s="270"/>
      <c r="H532" s="270">
        <v>100</v>
      </c>
      <c r="I532" s="155">
        <f t="shared" si="53"/>
        <v>100</v>
      </c>
      <c r="J532" s="270"/>
      <c r="K532" s="270"/>
      <c r="L532" s="270"/>
      <c r="M532" s="286"/>
      <c r="N532" s="287">
        <v>500</v>
      </c>
      <c r="O532" s="153">
        <f t="shared" si="56"/>
        <v>0</v>
      </c>
      <c r="P532" s="154">
        <f t="shared" si="57"/>
        <v>100</v>
      </c>
      <c r="Q532" s="270">
        <v>1.7</v>
      </c>
      <c r="R532" s="45">
        <f t="shared" si="58"/>
        <v>170</v>
      </c>
      <c r="S532" s="910"/>
      <c r="T532" s="49">
        <f t="shared" si="55"/>
        <v>0</v>
      </c>
      <c r="U532" s="913"/>
      <c r="V532" s="151">
        <f t="shared" si="54"/>
        <v>170</v>
      </c>
      <c r="W532" s="908"/>
    </row>
    <row r="533" spans="1:23" x14ac:dyDescent="0.25">
      <c r="A533" s="871"/>
      <c r="B533" s="872"/>
      <c r="C533" s="93" t="s">
        <v>745</v>
      </c>
      <c r="D533" s="270" t="s">
        <v>669</v>
      </c>
      <c r="E533" s="270"/>
      <c r="F533" s="270"/>
      <c r="G533" s="270"/>
      <c r="H533" s="270">
        <v>30</v>
      </c>
      <c r="I533" s="155">
        <f t="shared" si="53"/>
        <v>30</v>
      </c>
      <c r="J533" s="270"/>
      <c r="K533" s="270"/>
      <c r="L533" s="270"/>
      <c r="M533" s="286"/>
      <c r="N533" s="287">
        <v>45</v>
      </c>
      <c r="O533" s="153">
        <f t="shared" si="56"/>
        <v>0</v>
      </c>
      <c r="P533" s="154">
        <f t="shared" si="57"/>
        <v>30</v>
      </c>
      <c r="Q533" s="270">
        <v>1.7</v>
      </c>
      <c r="R533" s="45">
        <f t="shared" si="58"/>
        <v>51</v>
      </c>
      <c r="S533" s="910"/>
      <c r="T533" s="49">
        <f t="shared" si="55"/>
        <v>0</v>
      </c>
      <c r="U533" s="913"/>
      <c r="V533" s="151">
        <f t="shared" si="54"/>
        <v>51</v>
      </c>
      <c r="W533" s="908"/>
    </row>
    <row r="534" spans="1:23" x14ac:dyDescent="0.25">
      <c r="A534" s="871"/>
      <c r="B534" s="872"/>
      <c r="C534" s="93" t="s">
        <v>746</v>
      </c>
      <c r="D534" s="270" t="s">
        <v>669</v>
      </c>
      <c r="E534" s="270"/>
      <c r="F534" s="270"/>
      <c r="G534" s="270"/>
      <c r="H534" s="270">
        <v>150</v>
      </c>
      <c r="I534" s="155">
        <f t="shared" si="53"/>
        <v>150</v>
      </c>
      <c r="J534" s="270"/>
      <c r="K534" s="270"/>
      <c r="L534" s="270"/>
      <c r="M534" s="286"/>
      <c r="N534" s="287">
        <v>600</v>
      </c>
      <c r="O534" s="153">
        <f t="shared" si="56"/>
        <v>0</v>
      </c>
      <c r="P534" s="154">
        <f t="shared" si="57"/>
        <v>150</v>
      </c>
      <c r="Q534" s="270">
        <v>1.3</v>
      </c>
      <c r="R534" s="45">
        <f t="shared" si="58"/>
        <v>195</v>
      </c>
      <c r="S534" s="910"/>
      <c r="T534" s="49">
        <f t="shared" si="55"/>
        <v>0</v>
      </c>
      <c r="U534" s="913"/>
      <c r="V534" s="151">
        <f t="shared" si="54"/>
        <v>195</v>
      </c>
      <c r="W534" s="908"/>
    </row>
    <row r="535" spans="1:23" x14ac:dyDescent="0.25">
      <c r="A535" s="871"/>
      <c r="B535" s="872"/>
      <c r="C535" s="93" t="s">
        <v>747</v>
      </c>
      <c r="D535" s="270" t="s">
        <v>669</v>
      </c>
      <c r="E535" s="270"/>
      <c r="F535" s="270"/>
      <c r="G535" s="270"/>
      <c r="H535" s="270">
        <v>10</v>
      </c>
      <c r="I535" s="155">
        <f t="shared" si="53"/>
        <v>10</v>
      </c>
      <c r="J535" s="270"/>
      <c r="K535" s="270"/>
      <c r="L535" s="270"/>
      <c r="M535" s="286">
        <v>3</v>
      </c>
      <c r="N535" s="287">
        <v>10</v>
      </c>
      <c r="O535" s="153">
        <f t="shared" si="56"/>
        <v>3</v>
      </c>
      <c r="P535" s="154">
        <f t="shared" si="57"/>
        <v>13</v>
      </c>
      <c r="Q535" s="270">
        <v>11</v>
      </c>
      <c r="R535" s="45">
        <f t="shared" si="58"/>
        <v>110</v>
      </c>
      <c r="S535" s="910"/>
      <c r="T535" s="49">
        <f t="shared" si="55"/>
        <v>33</v>
      </c>
      <c r="U535" s="913"/>
      <c r="V535" s="151">
        <f t="shared" si="54"/>
        <v>143</v>
      </c>
      <c r="W535" s="908"/>
    </row>
    <row r="536" spans="1:23" x14ac:dyDescent="0.25">
      <c r="A536" s="871"/>
      <c r="B536" s="872"/>
      <c r="C536" s="93" t="s">
        <v>729</v>
      </c>
      <c r="D536" s="270" t="s">
        <v>647</v>
      </c>
      <c r="E536" s="270"/>
      <c r="F536" s="270"/>
      <c r="G536" s="270"/>
      <c r="H536" s="270"/>
      <c r="I536" s="155">
        <f t="shared" si="53"/>
        <v>0</v>
      </c>
      <c r="J536" s="270"/>
      <c r="K536" s="270"/>
      <c r="L536" s="270"/>
      <c r="M536" s="286"/>
      <c r="N536" s="287">
        <v>60</v>
      </c>
      <c r="O536" s="153">
        <f t="shared" si="56"/>
        <v>0</v>
      </c>
      <c r="P536" s="154">
        <f t="shared" si="57"/>
        <v>0</v>
      </c>
      <c r="Q536" s="270">
        <v>0.55000000000000004</v>
      </c>
      <c r="R536" s="45">
        <f t="shared" si="58"/>
        <v>0</v>
      </c>
      <c r="S536" s="910"/>
      <c r="T536" s="49">
        <f t="shared" si="55"/>
        <v>0</v>
      </c>
      <c r="U536" s="913"/>
      <c r="V536" s="151">
        <f t="shared" si="54"/>
        <v>0</v>
      </c>
      <c r="W536" s="908"/>
    </row>
    <row r="537" spans="1:23" x14ac:dyDescent="0.25">
      <c r="A537" s="871"/>
      <c r="B537" s="872"/>
      <c r="C537" s="93" t="s">
        <v>730</v>
      </c>
      <c r="D537" s="270" t="s">
        <v>647</v>
      </c>
      <c r="E537" s="270"/>
      <c r="F537" s="270"/>
      <c r="G537" s="270"/>
      <c r="H537" s="270">
        <v>100</v>
      </c>
      <c r="I537" s="155">
        <f t="shared" si="53"/>
        <v>100</v>
      </c>
      <c r="J537" s="270"/>
      <c r="K537" s="270"/>
      <c r="L537" s="270"/>
      <c r="M537" s="286">
        <v>100</v>
      </c>
      <c r="N537" s="287">
        <v>100</v>
      </c>
      <c r="O537" s="153">
        <f t="shared" si="56"/>
        <v>100</v>
      </c>
      <c r="P537" s="154">
        <f t="shared" si="57"/>
        <v>200</v>
      </c>
      <c r="Q537" s="270">
        <v>0.8</v>
      </c>
      <c r="R537" s="45">
        <f t="shared" si="58"/>
        <v>80</v>
      </c>
      <c r="S537" s="910"/>
      <c r="T537" s="49">
        <f t="shared" si="55"/>
        <v>80</v>
      </c>
      <c r="U537" s="913"/>
      <c r="V537" s="151">
        <f t="shared" si="54"/>
        <v>160</v>
      </c>
      <c r="W537" s="908"/>
    </row>
    <row r="538" spans="1:23" x14ac:dyDescent="0.25">
      <c r="A538" s="871"/>
      <c r="B538" s="872"/>
      <c r="C538" s="93" t="s">
        <v>731</v>
      </c>
      <c r="D538" s="270" t="s">
        <v>647</v>
      </c>
      <c r="E538" s="270"/>
      <c r="F538" s="270"/>
      <c r="G538" s="270"/>
      <c r="H538" s="270"/>
      <c r="I538" s="155">
        <f t="shared" si="53"/>
        <v>0</v>
      </c>
      <c r="J538" s="270"/>
      <c r="K538" s="270"/>
      <c r="L538" s="270"/>
      <c r="M538" s="286"/>
      <c r="N538" s="287"/>
      <c r="O538" s="153">
        <f t="shared" si="56"/>
        <v>0</v>
      </c>
      <c r="P538" s="154">
        <f t="shared" si="57"/>
        <v>0</v>
      </c>
      <c r="Q538" s="270">
        <v>1.1000000000000001</v>
      </c>
      <c r="R538" s="45">
        <f t="shared" si="58"/>
        <v>0</v>
      </c>
      <c r="S538" s="910"/>
      <c r="T538" s="49">
        <f t="shared" si="55"/>
        <v>0</v>
      </c>
      <c r="U538" s="913"/>
      <c r="V538" s="151">
        <f t="shared" si="54"/>
        <v>0</v>
      </c>
      <c r="W538" s="908"/>
    </row>
    <row r="539" spans="1:23" x14ac:dyDescent="0.25">
      <c r="A539" s="871"/>
      <c r="B539" s="872"/>
      <c r="C539" s="93" t="s">
        <v>727</v>
      </c>
      <c r="D539" s="270" t="s">
        <v>669</v>
      </c>
      <c r="E539" s="270"/>
      <c r="F539" s="270"/>
      <c r="G539" s="270"/>
      <c r="H539" s="270">
        <v>25</v>
      </c>
      <c r="I539" s="155">
        <f t="shared" si="53"/>
        <v>25</v>
      </c>
      <c r="J539" s="270"/>
      <c r="K539" s="270"/>
      <c r="L539" s="270"/>
      <c r="M539" s="286">
        <v>25</v>
      </c>
      <c r="N539" s="287"/>
      <c r="O539" s="153">
        <f t="shared" si="56"/>
        <v>25</v>
      </c>
      <c r="P539" s="154">
        <f t="shared" si="57"/>
        <v>50</v>
      </c>
      <c r="Q539" s="270">
        <v>1.1000000000000001</v>
      </c>
      <c r="R539" s="45">
        <f t="shared" si="58"/>
        <v>27.500000000000004</v>
      </c>
      <c r="S539" s="910"/>
      <c r="T539" s="49">
        <f t="shared" si="55"/>
        <v>27.500000000000004</v>
      </c>
      <c r="U539" s="913"/>
      <c r="V539" s="151">
        <f t="shared" si="54"/>
        <v>55.000000000000007</v>
      </c>
      <c r="W539" s="908"/>
    </row>
    <row r="540" spans="1:23" x14ac:dyDescent="0.25">
      <c r="A540" s="871"/>
      <c r="B540" s="872"/>
      <c r="C540" s="93" t="s">
        <v>728</v>
      </c>
      <c r="D540" s="270" t="s">
        <v>669</v>
      </c>
      <c r="E540" s="270"/>
      <c r="F540" s="270"/>
      <c r="G540" s="270"/>
      <c r="H540" s="270">
        <v>25</v>
      </c>
      <c r="I540" s="155">
        <f t="shared" si="53"/>
        <v>25</v>
      </c>
      <c r="J540" s="270"/>
      <c r="K540" s="270"/>
      <c r="L540" s="270"/>
      <c r="M540" s="286"/>
      <c r="N540" s="287"/>
      <c r="O540" s="153">
        <f t="shared" si="56"/>
        <v>0</v>
      </c>
      <c r="P540" s="154">
        <f t="shared" si="57"/>
        <v>25</v>
      </c>
      <c r="Q540" s="270">
        <v>2</v>
      </c>
      <c r="R540" s="45">
        <f t="shared" si="58"/>
        <v>50</v>
      </c>
      <c r="S540" s="911"/>
      <c r="T540" s="49">
        <f t="shared" si="55"/>
        <v>0</v>
      </c>
      <c r="U540" s="914"/>
      <c r="V540" s="151">
        <f t="shared" si="54"/>
        <v>50</v>
      </c>
      <c r="W540" s="908"/>
    </row>
    <row r="541" spans="1:23" x14ac:dyDescent="0.25">
      <c r="A541" s="868">
        <v>30</v>
      </c>
      <c r="B541" s="856" t="s">
        <v>13</v>
      </c>
      <c r="C541" s="93" t="s">
        <v>425</v>
      </c>
      <c r="D541" s="270" t="s">
        <v>37</v>
      </c>
      <c r="E541" s="270">
        <v>80</v>
      </c>
      <c r="F541" s="270"/>
      <c r="G541" s="270"/>
      <c r="H541" s="270"/>
      <c r="I541" s="155">
        <f t="shared" si="53"/>
        <v>80</v>
      </c>
      <c r="J541" s="270"/>
      <c r="K541" s="270"/>
      <c r="L541" s="270"/>
      <c r="M541" s="286"/>
      <c r="N541" s="287"/>
      <c r="O541" s="153">
        <f t="shared" si="56"/>
        <v>0</v>
      </c>
      <c r="P541" s="154">
        <f t="shared" si="57"/>
        <v>80</v>
      </c>
      <c r="Q541" s="270">
        <v>2.1</v>
      </c>
      <c r="R541" s="45">
        <f t="shared" si="58"/>
        <v>168</v>
      </c>
      <c r="S541" s="909">
        <f>SUM(R541:R554)</f>
        <v>12011.78</v>
      </c>
      <c r="T541" s="49">
        <f t="shared" si="55"/>
        <v>0</v>
      </c>
      <c r="U541" s="912">
        <f>SUM(T541:T554)</f>
        <v>0</v>
      </c>
      <c r="V541" s="151">
        <f t="shared" si="54"/>
        <v>168</v>
      </c>
      <c r="W541" s="908">
        <f>SUM(V541:V554)</f>
        <v>12011.78</v>
      </c>
    </row>
    <row r="542" spans="1:23" x14ac:dyDescent="0.25">
      <c r="A542" s="869"/>
      <c r="B542" s="857"/>
      <c r="C542" s="97" t="s">
        <v>99</v>
      </c>
      <c r="D542" s="270" t="s">
        <v>37</v>
      </c>
      <c r="E542" s="270"/>
      <c r="F542" s="270">
        <v>1000</v>
      </c>
      <c r="G542" s="270"/>
      <c r="H542" s="270"/>
      <c r="I542" s="155">
        <f t="shared" si="53"/>
        <v>1000</v>
      </c>
      <c r="J542" s="270"/>
      <c r="K542" s="270"/>
      <c r="L542" s="270"/>
      <c r="M542" s="286"/>
      <c r="N542" s="287"/>
      <c r="O542" s="153">
        <f t="shared" si="56"/>
        <v>0</v>
      </c>
      <c r="P542" s="154">
        <f t="shared" si="57"/>
        <v>1000</v>
      </c>
      <c r="Q542" s="270">
        <v>2.5</v>
      </c>
      <c r="R542" s="45">
        <f t="shared" si="58"/>
        <v>2500</v>
      </c>
      <c r="S542" s="910"/>
      <c r="T542" s="49">
        <f t="shared" si="55"/>
        <v>0</v>
      </c>
      <c r="U542" s="913"/>
      <c r="V542" s="151">
        <f t="shared" ref="V542:V607" si="59">R542+T542</f>
        <v>2500</v>
      </c>
      <c r="W542" s="908"/>
    </row>
    <row r="543" spans="1:23" x14ac:dyDescent="0.25">
      <c r="A543" s="869"/>
      <c r="B543" s="857"/>
      <c r="C543" s="93" t="s">
        <v>426</v>
      </c>
      <c r="D543" s="270" t="s">
        <v>37</v>
      </c>
      <c r="E543" s="270"/>
      <c r="F543" s="270"/>
      <c r="G543" s="270"/>
      <c r="H543" s="270"/>
      <c r="I543" s="155">
        <f t="shared" si="53"/>
        <v>0</v>
      </c>
      <c r="J543" s="270"/>
      <c r="K543" s="270"/>
      <c r="L543" s="270"/>
      <c r="M543" s="286"/>
      <c r="N543" s="287"/>
      <c r="O543" s="153">
        <f t="shared" si="56"/>
        <v>0</v>
      </c>
      <c r="P543" s="154">
        <f t="shared" si="57"/>
        <v>0</v>
      </c>
      <c r="Q543" s="270">
        <v>0.40699999999999997</v>
      </c>
      <c r="R543" s="45">
        <f t="shared" si="58"/>
        <v>0</v>
      </c>
      <c r="S543" s="910"/>
      <c r="T543" s="49">
        <f t="shared" si="55"/>
        <v>0</v>
      </c>
      <c r="U543" s="913"/>
      <c r="V543" s="151">
        <f t="shared" si="59"/>
        <v>0</v>
      </c>
      <c r="W543" s="908"/>
    </row>
    <row r="544" spans="1:23" x14ac:dyDescent="0.25">
      <c r="A544" s="869"/>
      <c r="B544" s="857"/>
      <c r="C544" s="93" t="s">
        <v>427</v>
      </c>
      <c r="D544" s="270" t="s">
        <v>37</v>
      </c>
      <c r="E544" s="270"/>
      <c r="F544" s="270"/>
      <c r="G544" s="270"/>
      <c r="H544" s="270"/>
      <c r="I544" s="155">
        <f t="shared" si="53"/>
        <v>0</v>
      </c>
      <c r="J544" s="270"/>
      <c r="K544" s="270"/>
      <c r="L544" s="270"/>
      <c r="M544" s="286"/>
      <c r="N544" s="287"/>
      <c r="O544" s="153">
        <f t="shared" si="56"/>
        <v>0</v>
      </c>
      <c r="P544" s="154">
        <f t="shared" si="57"/>
        <v>0</v>
      </c>
      <c r="Q544" s="270">
        <v>0.55000000000000004</v>
      </c>
      <c r="R544" s="45">
        <f t="shared" si="58"/>
        <v>0</v>
      </c>
      <c r="S544" s="910"/>
      <c r="T544" s="49">
        <f t="shared" si="55"/>
        <v>0</v>
      </c>
      <c r="U544" s="913"/>
      <c r="V544" s="151">
        <f t="shared" si="59"/>
        <v>0</v>
      </c>
      <c r="W544" s="908"/>
    </row>
    <row r="545" spans="1:23" x14ac:dyDescent="0.25">
      <c r="A545" s="869"/>
      <c r="B545" s="857"/>
      <c r="C545" s="97" t="s">
        <v>100</v>
      </c>
      <c r="D545" s="270" t="s">
        <v>37</v>
      </c>
      <c r="E545" s="270"/>
      <c r="F545" s="270">
        <v>300</v>
      </c>
      <c r="G545" s="270"/>
      <c r="H545" s="270"/>
      <c r="I545" s="155">
        <f t="shared" si="53"/>
        <v>300</v>
      </c>
      <c r="J545" s="270"/>
      <c r="K545" s="270"/>
      <c r="L545" s="270"/>
      <c r="M545" s="286"/>
      <c r="N545" s="287"/>
      <c r="O545" s="153">
        <f t="shared" si="56"/>
        <v>0</v>
      </c>
      <c r="P545" s="154">
        <f t="shared" si="57"/>
        <v>300</v>
      </c>
      <c r="Q545" s="270">
        <v>1.8</v>
      </c>
      <c r="R545" s="45">
        <f t="shared" si="58"/>
        <v>540</v>
      </c>
      <c r="S545" s="910"/>
      <c r="T545" s="49">
        <f t="shared" si="55"/>
        <v>0</v>
      </c>
      <c r="U545" s="913"/>
      <c r="V545" s="151">
        <f t="shared" si="59"/>
        <v>540</v>
      </c>
      <c r="W545" s="908"/>
    </row>
    <row r="546" spans="1:23" x14ac:dyDescent="0.25">
      <c r="A546" s="869"/>
      <c r="B546" s="857"/>
      <c r="C546" s="99" t="s">
        <v>428</v>
      </c>
      <c r="D546" s="270" t="s">
        <v>37</v>
      </c>
      <c r="E546" s="270">
        <v>20</v>
      </c>
      <c r="F546" s="270"/>
      <c r="G546" s="270"/>
      <c r="H546" s="270"/>
      <c r="I546" s="155">
        <f t="shared" si="53"/>
        <v>20</v>
      </c>
      <c r="J546" s="270"/>
      <c r="K546" s="270"/>
      <c r="L546" s="270"/>
      <c r="M546" s="286"/>
      <c r="N546" s="287"/>
      <c r="O546" s="153">
        <f t="shared" si="56"/>
        <v>0</v>
      </c>
      <c r="P546" s="154">
        <f t="shared" si="57"/>
        <v>20</v>
      </c>
      <c r="Q546" s="270">
        <v>1.6</v>
      </c>
      <c r="R546" s="45">
        <f t="shared" si="58"/>
        <v>32</v>
      </c>
      <c r="S546" s="910"/>
      <c r="T546" s="49">
        <f t="shared" si="55"/>
        <v>0</v>
      </c>
      <c r="U546" s="913"/>
      <c r="V546" s="151">
        <f t="shared" si="59"/>
        <v>32</v>
      </c>
      <c r="W546" s="908"/>
    </row>
    <row r="547" spans="1:23" x14ac:dyDescent="0.25">
      <c r="A547" s="869"/>
      <c r="B547" s="857"/>
      <c r="C547" s="97" t="s">
        <v>429</v>
      </c>
      <c r="D547" s="270" t="s">
        <v>37</v>
      </c>
      <c r="E547" s="270">
        <v>70</v>
      </c>
      <c r="F547" s="270"/>
      <c r="G547" s="270"/>
      <c r="H547" s="270"/>
      <c r="I547" s="155">
        <f t="shared" si="53"/>
        <v>70</v>
      </c>
      <c r="J547" s="270"/>
      <c r="K547" s="270"/>
      <c r="L547" s="270"/>
      <c r="M547" s="286"/>
      <c r="N547" s="287"/>
      <c r="O547" s="153">
        <f t="shared" si="56"/>
        <v>0</v>
      </c>
      <c r="P547" s="154">
        <f t="shared" si="57"/>
        <v>70</v>
      </c>
      <c r="Q547" s="270">
        <v>1.18</v>
      </c>
      <c r="R547" s="45">
        <f t="shared" si="58"/>
        <v>82.6</v>
      </c>
      <c r="S547" s="910"/>
      <c r="T547" s="49">
        <f t="shared" ref="T547:T612" si="60">Q547*O547</f>
        <v>0</v>
      </c>
      <c r="U547" s="913"/>
      <c r="V547" s="151">
        <f t="shared" si="59"/>
        <v>82.6</v>
      </c>
      <c r="W547" s="908"/>
    </row>
    <row r="548" spans="1:23" x14ac:dyDescent="0.25">
      <c r="A548" s="869"/>
      <c r="B548" s="857"/>
      <c r="C548" s="97" t="s">
        <v>101</v>
      </c>
      <c r="D548" s="270" t="s">
        <v>37</v>
      </c>
      <c r="E548" s="270">
        <v>40</v>
      </c>
      <c r="F548" s="270">
        <v>300</v>
      </c>
      <c r="G548" s="270"/>
      <c r="H548" s="270"/>
      <c r="I548" s="155">
        <f t="shared" si="53"/>
        <v>340</v>
      </c>
      <c r="J548" s="270"/>
      <c r="K548" s="270"/>
      <c r="L548" s="270"/>
      <c r="M548" s="286"/>
      <c r="N548" s="287"/>
      <c r="O548" s="153">
        <f t="shared" si="56"/>
        <v>0</v>
      </c>
      <c r="P548" s="154">
        <f t="shared" si="57"/>
        <v>340</v>
      </c>
      <c r="Q548" s="270">
        <v>1.1259999999999999</v>
      </c>
      <c r="R548" s="45">
        <f t="shared" si="58"/>
        <v>382.84</v>
      </c>
      <c r="S548" s="910"/>
      <c r="T548" s="49">
        <f t="shared" si="60"/>
        <v>0</v>
      </c>
      <c r="U548" s="913"/>
      <c r="V548" s="151">
        <f t="shared" si="59"/>
        <v>382.84</v>
      </c>
      <c r="W548" s="908"/>
    </row>
    <row r="549" spans="1:23" x14ac:dyDescent="0.25">
      <c r="A549" s="869"/>
      <c r="B549" s="857"/>
      <c r="C549" s="97" t="s">
        <v>430</v>
      </c>
      <c r="D549" s="270" t="s">
        <v>37</v>
      </c>
      <c r="E549" s="270">
        <v>70</v>
      </c>
      <c r="F549" s="270"/>
      <c r="G549" s="270"/>
      <c r="H549" s="270"/>
      <c r="I549" s="155">
        <f t="shared" si="53"/>
        <v>70</v>
      </c>
      <c r="J549" s="270"/>
      <c r="K549" s="270"/>
      <c r="L549" s="270"/>
      <c r="M549" s="286"/>
      <c r="N549" s="287"/>
      <c r="O549" s="153">
        <f t="shared" si="56"/>
        <v>0</v>
      </c>
      <c r="P549" s="154">
        <f t="shared" si="57"/>
        <v>70</v>
      </c>
      <c r="Q549" s="270">
        <v>1.38</v>
      </c>
      <c r="R549" s="45">
        <f t="shared" si="58"/>
        <v>96.6</v>
      </c>
      <c r="S549" s="910"/>
      <c r="T549" s="49">
        <f t="shared" si="60"/>
        <v>0</v>
      </c>
      <c r="U549" s="913"/>
      <c r="V549" s="151">
        <f t="shared" si="59"/>
        <v>96.6</v>
      </c>
      <c r="W549" s="908"/>
    </row>
    <row r="550" spans="1:23" x14ac:dyDescent="0.25">
      <c r="A550" s="869"/>
      <c r="B550" s="857"/>
      <c r="C550" s="97" t="s">
        <v>102</v>
      </c>
      <c r="D550" s="270" t="s">
        <v>37</v>
      </c>
      <c r="E550" s="270"/>
      <c r="F550" s="270">
        <v>300</v>
      </c>
      <c r="G550" s="270"/>
      <c r="H550" s="270"/>
      <c r="I550" s="155">
        <f t="shared" si="53"/>
        <v>300</v>
      </c>
      <c r="J550" s="270"/>
      <c r="K550" s="270"/>
      <c r="L550" s="270"/>
      <c r="M550" s="286"/>
      <c r="N550" s="287"/>
      <c r="O550" s="153">
        <f t="shared" si="56"/>
        <v>0</v>
      </c>
      <c r="P550" s="154">
        <f t="shared" si="57"/>
        <v>300</v>
      </c>
      <c r="Q550" s="270">
        <v>0.7</v>
      </c>
      <c r="R550" s="45">
        <f t="shared" si="58"/>
        <v>210</v>
      </c>
      <c r="S550" s="910"/>
      <c r="T550" s="49">
        <f t="shared" si="60"/>
        <v>0</v>
      </c>
      <c r="U550" s="913"/>
      <c r="V550" s="151">
        <f t="shared" si="59"/>
        <v>210</v>
      </c>
      <c r="W550" s="908"/>
    </row>
    <row r="551" spans="1:23" x14ac:dyDescent="0.25">
      <c r="A551" s="869"/>
      <c r="B551" s="857"/>
      <c r="C551" s="97" t="s">
        <v>103</v>
      </c>
      <c r="D551" s="270" t="s">
        <v>37</v>
      </c>
      <c r="E551" s="270">
        <v>100</v>
      </c>
      <c r="F551" s="270">
        <v>1000</v>
      </c>
      <c r="G551" s="270"/>
      <c r="H551" s="270"/>
      <c r="I551" s="155">
        <f t="shared" si="53"/>
        <v>1100</v>
      </c>
      <c r="J551" s="270"/>
      <c r="K551" s="270"/>
      <c r="L551" s="270"/>
      <c r="M551" s="286"/>
      <c r="N551" s="287"/>
      <c r="O551" s="153">
        <f t="shared" si="56"/>
        <v>0</v>
      </c>
      <c r="P551" s="154">
        <f t="shared" si="57"/>
        <v>1100</v>
      </c>
      <c r="Q551" s="270">
        <v>1.1499999999999999</v>
      </c>
      <c r="R551" s="45">
        <f t="shared" si="58"/>
        <v>1265</v>
      </c>
      <c r="S551" s="910"/>
      <c r="T551" s="49">
        <f t="shared" si="60"/>
        <v>0</v>
      </c>
      <c r="U551" s="913"/>
      <c r="V551" s="151">
        <f t="shared" si="59"/>
        <v>1265</v>
      </c>
      <c r="W551" s="908"/>
    </row>
    <row r="552" spans="1:23" x14ac:dyDescent="0.25">
      <c r="A552" s="869"/>
      <c r="B552" s="857"/>
      <c r="C552" s="97" t="s">
        <v>104</v>
      </c>
      <c r="D552" s="270" t="s">
        <v>37</v>
      </c>
      <c r="E552" s="270">
        <v>100</v>
      </c>
      <c r="F552" s="270">
        <v>1000</v>
      </c>
      <c r="G552" s="270"/>
      <c r="H552" s="270"/>
      <c r="I552" s="155">
        <f t="shared" si="53"/>
        <v>1100</v>
      </c>
      <c r="J552" s="270"/>
      <c r="K552" s="270"/>
      <c r="L552" s="270"/>
      <c r="M552" s="286"/>
      <c r="N552" s="287"/>
      <c r="O552" s="153">
        <f t="shared" si="56"/>
        <v>0</v>
      </c>
      <c r="P552" s="154">
        <f t="shared" si="57"/>
        <v>1100</v>
      </c>
      <c r="Q552" s="270">
        <v>1.45</v>
      </c>
      <c r="R552" s="45">
        <f t="shared" si="58"/>
        <v>1595</v>
      </c>
      <c r="S552" s="910"/>
      <c r="T552" s="49">
        <f t="shared" si="60"/>
        <v>0</v>
      </c>
      <c r="U552" s="913"/>
      <c r="V552" s="151">
        <f t="shared" si="59"/>
        <v>1595</v>
      </c>
      <c r="W552" s="908"/>
    </row>
    <row r="553" spans="1:23" x14ac:dyDescent="0.25">
      <c r="A553" s="869"/>
      <c r="B553" s="857"/>
      <c r="C553" s="97" t="s">
        <v>105</v>
      </c>
      <c r="D553" s="270" t="s">
        <v>37</v>
      </c>
      <c r="E553" s="270">
        <v>500</v>
      </c>
      <c r="F553" s="270">
        <v>2000</v>
      </c>
      <c r="G553" s="270"/>
      <c r="H553" s="270"/>
      <c r="I553" s="155">
        <f t="shared" si="53"/>
        <v>2500</v>
      </c>
      <c r="J553" s="270"/>
      <c r="K553" s="270"/>
      <c r="L553" s="270"/>
      <c r="M553" s="286"/>
      <c r="N553" s="287"/>
      <c r="O553" s="153">
        <f t="shared" si="56"/>
        <v>0</v>
      </c>
      <c r="P553" s="154">
        <f t="shared" si="57"/>
        <v>2500</v>
      </c>
      <c r="Q553" s="270">
        <v>1.64</v>
      </c>
      <c r="R553" s="45">
        <f t="shared" si="58"/>
        <v>4100</v>
      </c>
      <c r="S553" s="910"/>
      <c r="T553" s="49">
        <f t="shared" si="60"/>
        <v>0</v>
      </c>
      <c r="U553" s="913"/>
      <c r="V553" s="151">
        <f t="shared" si="59"/>
        <v>4100</v>
      </c>
      <c r="W553" s="908"/>
    </row>
    <row r="554" spans="1:23" x14ac:dyDescent="0.25">
      <c r="A554" s="869"/>
      <c r="B554" s="857"/>
      <c r="C554" s="97" t="s">
        <v>106</v>
      </c>
      <c r="D554" s="270" t="s">
        <v>37</v>
      </c>
      <c r="E554" s="270">
        <v>150</v>
      </c>
      <c r="F554" s="270">
        <v>108</v>
      </c>
      <c r="G554" s="270"/>
      <c r="H554" s="270"/>
      <c r="I554" s="155">
        <f t="shared" si="53"/>
        <v>258</v>
      </c>
      <c r="J554" s="270"/>
      <c r="K554" s="270"/>
      <c r="L554" s="270"/>
      <c r="M554" s="286"/>
      <c r="N554" s="287"/>
      <c r="O554" s="153">
        <f t="shared" si="56"/>
        <v>0</v>
      </c>
      <c r="P554" s="154">
        <f t="shared" si="57"/>
        <v>258</v>
      </c>
      <c r="Q554" s="270">
        <v>4.03</v>
      </c>
      <c r="R554" s="45">
        <f t="shared" si="58"/>
        <v>1039.74</v>
      </c>
      <c r="S554" s="911"/>
      <c r="T554" s="49">
        <f t="shared" si="60"/>
        <v>0</v>
      </c>
      <c r="U554" s="914"/>
      <c r="V554" s="151">
        <f t="shared" si="59"/>
        <v>1039.74</v>
      </c>
      <c r="W554" s="908"/>
    </row>
    <row r="555" spans="1:23" x14ac:dyDescent="0.25">
      <c r="A555" s="961"/>
      <c r="B555" s="963"/>
      <c r="C555" s="313" t="s">
        <v>2230</v>
      </c>
      <c r="D555" s="270" t="s">
        <v>37</v>
      </c>
      <c r="E555" s="270"/>
      <c r="F555" s="270"/>
      <c r="G555" s="270"/>
      <c r="H555" s="270"/>
      <c r="I555" s="155"/>
      <c r="J555" s="270"/>
      <c r="K555" s="270"/>
      <c r="L555" s="270"/>
      <c r="M555" s="286">
        <v>24</v>
      </c>
      <c r="N555" s="287"/>
      <c r="O555" s="153"/>
      <c r="P555" s="154"/>
      <c r="Q555" s="270"/>
      <c r="R555" s="45"/>
      <c r="S555" s="314"/>
      <c r="T555" s="49"/>
      <c r="U555" s="315"/>
      <c r="V555" s="151"/>
      <c r="W555" s="182"/>
    </row>
    <row r="556" spans="1:23" x14ac:dyDescent="0.25">
      <c r="A556" s="962"/>
      <c r="B556" s="964"/>
      <c r="C556" s="313" t="s">
        <v>2231</v>
      </c>
      <c r="D556" s="270" t="s">
        <v>37</v>
      </c>
      <c r="E556" s="270"/>
      <c r="F556" s="270"/>
      <c r="G556" s="270"/>
      <c r="H556" s="270"/>
      <c r="I556" s="155"/>
      <c r="J556" s="270"/>
      <c r="K556" s="270"/>
      <c r="L556" s="270"/>
      <c r="M556" s="286">
        <v>30</v>
      </c>
      <c r="N556" s="287"/>
      <c r="O556" s="153"/>
      <c r="P556" s="154"/>
      <c r="Q556" s="270"/>
      <c r="R556" s="45"/>
      <c r="S556" s="314"/>
      <c r="T556" s="49"/>
      <c r="U556" s="315"/>
      <c r="V556" s="151"/>
      <c r="W556" s="182"/>
    </row>
    <row r="557" spans="1:23" x14ac:dyDescent="0.25">
      <c r="A557" s="871">
        <v>31</v>
      </c>
      <c r="B557" s="872" t="s">
        <v>1444</v>
      </c>
      <c r="C557" s="97" t="s">
        <v>64</v>
      </c>
      <c r="D557" s="270" t="s">
        <v>37</v>
      </c>
      <c r="E557" s="270"/>
      <c r="F557" s="270">
        <v>50</v>
      </c>
      <c r="G557" s="270"/>
      <c r="H557" s="270"/>
      <c r="I557" s="155">
        <f>E557+F557+G557+H557</f>
        <v>50</v>
      </c>
      <c r="J557" s="270"/>
      <c r="K557" s="270"/>
      <c r="L557" s="270"/>
      <c r="M557" s="286"/>
      <c r="N557" s="287"/>
      <c r="O557" s="153">
        <f t="shared" ref="O557:O601" si="61">J557+K557+L557+M557</f>
        <v>0</v>
      </c>
      <c r="P557" s="154">
        <f t="shared" ref="P557:P601" si="62">I557+O557</f>
        <v>50</v>
      </c>
      <c r="Q557" s="270">
        <v>198.65</v>
      </c>
      <c r="R557" s="45">
        <f t="shared" ref="R557:R620" si="63">Q557*I557</f>
        <v>9932.5</v>
      </c>
      <c r="S557" s="909">
        <f>SUM(R557:R560)</f>
        <v>20797.66</v>
      </c>
      <c r="T557" s="49">
        <f t="shared" si="60"/>
        <v>0</v>
      </c>
      <c r="U557" s="912">
        <f>SUM(T557:T560)</f>
        <v>10260.719999999999</v>
      </c>
      <c r="V557" s="151">
        <f t="shared" si="59"/>
        <v>9932.5</v>
      </c>
      <c r="W557" s="908">
        <f>SUM(V557:V560)</f>
        <v>31058.38</v>
      </c>
    </row>
    <row r="558" spans="1:23" x14ac:dyDescent="0.25">
      <c r="A558" s="871"/>
      <c r="B558" s="872"/>
      <c r="C558" s="97" t="s">
        <v>787</v>
      </c>
      <c r="D558" s="270" t="s">
        <v>37</v>
      </c>
      <c r="E558" s="270">
        <v>1300</v>
      </c>
      <c r="F558" s="270"/>
      <c r="G558" s="270"/>
      <c r="H558" s="270"/>
      <c r="I558" s="155">
        <f>E558+F558+G558+H558</f>
        <v>1300</v>
      </c>
      <c r="J558" s="270"/>
      <c r="K558" s="270"/>
      <c r="L558" s="270"/>
      <c r="M558" s="286"/>
      <c r="N558" s="287"/>
      <c r="O558" s="153">
        <f t="shared" si="61"/>
        <v>0</v>
      </c>
      <c r="P558" s="154">
        <f t="shared" si="62"/>
        <v>1300</v>
      </c>
      <c r="Q558" s="270">
        <v>3.91</v>
      </c>
      <c r="R558" s="45">
        <f t="shared" si="63"/>
        <v>5083</v>
      </c>
      <c r="S558" s="910"/>
      <c r="T558" s="49">
        <f t="shared" si="60"/>
        <v>0</v>
      </c>
      <c r="U558" s="913"/>
      <c r="V558" s="151">
        <f t="shared" si="59"/>
        <v>5083</v>
      </c>
      <c r="W558" s="908"/>
    </row>
    <row r="559" spans="1:23" x14ac:dyDescent="0.25">
      <c r="A559" s="871"/>
      <c r="B559" s="872"/>
      <c r="C559" s="97" t="s">
        <v>148</v>
      </c>
      <c r="D559" s="270" t="s">
        <v>37</v>
      </c>
      <c r="E559" s="270"/>
      <c r="F559" s="270">
        <v>12</v>
      </c>
      <c r="G559" s="270"/>
      <c r="H559" s="270"/>
      <c r="I559" s="155">
        <f>E559+F559+G559+H559</f>
        <v>12</v>
      </c>
      <c r="J559" s="270"/>
      <c r="K559" s="270">
        <v>4</v>
      </c>
      <c r="L559" s="270"/>
      <c r="M559" s="286"/>
      <c r="N559" s="287"/>
      <c r="O559" s="153">
        <f t="shared" si="61"/>
        <v>4</v>
      </c>
      <c r="P559" s="154">
        <f t="shared" si="62"/>
        <v>16</v>
      </c>
      <c r="Q559" s="270">
        <v>65.180000000000007</v>
      </c>
      <c r="R559" s="45">
        <f t="shared" si="63"/>
        <v>782.16000000000008</v>
      </c>
      <c r="S559" s="910"/>
      <c r="T559" s="49">
        <f t="shared" si="60"/>
        <v>260.72000000000003</v>
      </c>
      <c r="U559" s="913"/>
      <c r="V559" s="151">
        <f t="shared" si="59"/>
        <v>1042.8800000000001</v>
      </c>
      <c r="W559" s="908"/>
    </row>
    <row r="560" spans="1:23" ht="48" customHeight="1" x14ac:dyDescent="0.25">
      <c r="A560" s="871"/>
      <c r="B560" s="872"/>
      <c r="C560" s="97" t="s">
        <v>1445</v>
      </c>
      <c r="D560" s="270" t="s">
        <v>37</v>
      </c>
      <c r="E560" s="270">
        <v>2</v>
      </c>
      <c r="F560" s="270"/>
      <c r="G560" s="270"/>
      <c r="H560" s="270"/>
      <c r="I560" s="155">
        <f>E560+F560+G560+H560</f>
        <v>2</v>
      </c>
      <c r="J560" s="270">
        <v>4</v>
      </c>
      <c r="K560" s="270"/>
      <c r="L560" s="270"/>
      <c r="M560" s="286"/>
      <c r="N560" s="287"/>
      <c r="O560" s="153">
        <f t="shared" si="61"/>
        <v>4</v>
      </c>
      <c r="P560" s="154">
        <f t="shared" si="62"/>
        <v>6</v>
      </c>
      <c r="Q560" s="270">
        <v>2500</v>
      </c>
      <c r="R560" s="45">
        <f t="shared" si="63"/>
        <v>5000</v>
      </c>
      <c r="S560" s="911"/>
      <c r="T560" s="49">
        <f t="shared" si="60"/>
        <v>10000</v>
      </c>
      <c r="U560" s="914"/>
      <c r="V560" s="151">
        <f t="shared" si="59"/>
        <v>15000</v>
      </c>
      <c r="W560" s="908"/>
    </row>
    <row r="561" spans="1:23" x14ac:dyDescent="0.25">
      <c r="A561" s="871">
        <v>32</v>
      </c>
      <c r="B561" s="872" t="s">
        <v>14</v>
      </c>
      <c r="C561" s="97" t="s">
        <v>87</v>
      </c>
      <c r="D561" s="270" t="s">
        <v>37</v>
      </c>
      <c r="E561" s="270">
        <v>30</v>
      </c>
      <c r="F561" s="270">
        <v>20</v>
      </c>
      <c r="G561" s="270"/>
      <c r="H561" s="270"/>
      <c r="I561" s="155">
        <f t="shared" si="53"/>
        <v>50</v>
      </c>
      <c r="J561" s="270"/>
      <c r="K561" s="270"/>
      <c r="L561" s="270"/>
      <c r="M561" s="286"/>
      <c r="N561" s="287"/>
      <c r="O561" s="153">
        <f t="shared" si="61"/>
        <v>0</v>
      </c>
      <c r="P561" s="154">
        <f t="shared" si="62"/>
        <v>50</v>
      </c>
      <c r="Q561" s="270">
        <v>17.5</v>
      </c>
      <c r="R561" s="45">
        <f t="shared" si="63"/>
        <v>875</v>
      </c>
      <c r="S561" s="909">
        <f>SUM(R561:R578)</f>
        <v>9513.98</v>
      </c>
      <c r="T561" s="49">
        <f t="shared" si="60"/>
        <v>0</v>
      </c>
      <c r="U561" s="912">
        <f>SUM(T561:T578)</f>
        <v>0</v>
      </c>
      <c r="V561" s="151">
        <f t="shared" si="59"/>
        <v>875</v>
      </c>
      <c r="W561" s="908">
        <f>SUM(V561:V578)</f>
        <v>9513.98</v>
      </c>
    </row>
    <row r="562" spans="1:23" x14ac:dyDescent="0.25">
      <c r="A562" s="871"/>
      <c r="B562" s="872"/>
      <c r="C562" s="97" t="s">
        <v>86</v>
      </c>
      <c r="D562" s="270" t="s">
        <v>37</v>
      </c>
      <c r="E562" s="270">
        <v>30</v>
      </c>
      <c r="F562" s="270">
        <v>20</v>
      </c>
      <c r="G562" s="270"/>
      <c r="H562" s="270"/>
      <c r="I562" s="155">
        <f t="shared" si="53"/>
        <v>50</v>
      </c>
      <c r="J562" s="270"/>
      <c r="K562" s="270"/>
      <c r="L562" s="270"/>
      <c r="M562" s="286"/>
      <c r="N562" s="287"/>
      <c r="O562" s="153">
        <f t="shared" si="61"/>
        <v>0</v>
      </c>
      <c r="P562" s="154">
        <f t="shared" si="62"/>
        <v>50</v>
      </c>
      <c r="Q562" s="270">
        <v>17.5</v>
      </c>
      <c r="R562" s="45">
        <f t="shared" si="63"/>
        <v>875</v>
      </c>
      <c r="S562" s="910"/>
      <c r="T562" s="49">
        <f t="shared" si="60"/>
        <v>0</v>
      </c>
      <c r="U562" s="913"/>
      <c r="V562" s="151">
        <f t="shared" si="59"/>
        <v>875</v>
      </c>
      <c r="W562" s="908"/>
    </row>
    <row r="563" spans="1:23" x14ac:dyDescent="0.25">
      <c r="A563" s="871"/>
      <c r="B563" s="872"/>
      <c r="C563" s="97" t="s">
        <v>88</v>
      </c>
      <c r="D563" s="270" t="s">
        <v>37</v>
      </c>
      <c r="E563" s="270">
        <v>40</v>
      </c>
      <c r="F563" s="270">
        <v>6</v>
      </c>
      <c r="G563" s="270"/>
      <c r="H563" s="270"/>
      <c r="I563" s="155">
        <f t="shared" si="53"/>
        <v>46</v>
      </c>
      <c r="J563" s="270"/>
      <c r="K563" s="270"/>
      <c r="L563" s="270"/>
      <c r="M563" s="286"/>
      <c r="N563" s="287"/>
      <c r="O563" s="153">
        <f t="shared" si="61"/>
        <v>0</v>
      </c>
      <c r="P563" s="154">
        <f t="shared" si="62"/>
        <v>46</v>
      </c>
      <c r="Q563" s="270">
        <v>37.4</v>
      </c>
      <c r="R563" s="45">
        <f t="shared" si="63"/>
        <v>1720.3999999999999</v>
      </c>
      <c r="S563" s="910"/>
      <c r="T563" s="49">
        <f t="shared" si="60"/>
        <v>0</v>
      </c>
      <c r="U563" s="913"/>
      <c r="V563" s="151">
        <f t="shared" si="59"/>
        <v>1720.3999999999999</v>
      </c>
      <c r="W563" s="908"/>
    </row>
    <row r="564" spans="1:23" x14ac:dyDescent="0.25">
      <c r="A564" s="871"/>
      <c r="B564" s="872"/>
      <c r="C564" s="97" t="s">
        <v>1611</v>
      </c>
      <c r="D564" s="270" t="s">
        <v>37</v>
      </c>
      <c r="E564" s="270">
        <v>2</v>
      </c>
      <c r="F564" s="270"/>
      <c r="G564" s="270"/>
      <c r="H564" s="270"/>
      <c r="I564" s="155">
        <f t="shared" si="53"/>
        <v>2</v>
      </c>
      <c r="J564" s="270"/>
      <c r="K564" s="270"/>
      <c r="L564" s="270"/>
      <c r="M564" s="286"/>
      <c r="N564" s="287"/>
      <c r="O564" s="153">
        <f t="shared" si="61"/>
        <v>0</v>
      </c>
      <c r="P564" s="154">
        <f t="shared" si="62"/>
        <v>2</v>
      </c>
      <c r="Q564" s="270">
        <v>98.26</v>
      </c>
      <c r="R564" s="45">
        <f t="shared" si="63"/>
        <v>196.52</v>
      </c>
      <c r="S564" s="910"/>
      <c r="T564" s="49">
        <f t="shared" si="60"/>
        <v>0</v>
      </c>
      <c r="U564" s="913"/>
      <c r="V564" s="151">
        <f t="shared" si="59"/>
        <v>196.52</v>
      </c>
      <c r="W564" s="908"/>
    </row>
    <row r="565" spans="1:23" x14ac:dyDescent="0.25">
      <c r="A565" s="871"/>
      <c r="B565" s="872"/>
      <c r="C565" s="97" t="s">
        <v>1612</v>
      </c>
      <c r="D565" s="270" t="s">
        <v>37</v>
      </c>
      <c r="E565" s="270">
        <v>3</v>
      </c>
      <c r="F565" s="270"/>
      <c r="G565" s="270"/>
      <c r="H565" s="270"/>
      <c r="I565" s="155">
        <f t="shared" si="53"/>
        <v>3</v>
      </c>
      <c r="J565" s="270"/>
      <c r="K565" s="270"/>
      <c r="L565" s="270"/>
      <c r="M565" s="286"/>
      <c r="N565" s="287"/>
      <c r="O565" s="153">
        <f t="shared" si="61"/>
        <v>0</v>
      </c>
      <c r="P565" s="154">
        <f t="shared" si="62"/>
        <v>3</v>
      </c>
      <c r="Q565" s="270">
        <v>12.2</v>
      </c>
      <c r="R565" s="45">
        <f t="shared" si="63"/>
        <v>36.599999999999994</v>
      </c>
      <c r="S565" s="910"/>
      <c r="T565" s="49">
        <f t="shared" si="60"/>
        <v>0</v>
      </c>
      <c r="U565" s="913"/>
      <c r="V565" s="151">
        <f t="shared" si="59"/>
        <v>36.599999999999994</v>
      </c>
      <c r="W565" s="908"/>
    </row>
    <row r="566" spans="1:23" x14ac:dyDescent="0.25">
      <c r="A566" s="871"/>
      <c r="B566" s="872"/>
      <c r="C566" s="97" t="s">
        <v>1613</v>
      </c>
      <c r="D566" s="270" t="s">
        <v>37</v>
      </c>
      <c r="E566" s="270">
        <v>3</v>
      </c>
      <c r="F566" s="270"/>
      <c r="G566" s="270"/>
      <c r="H566" s="270"/>
      <c r="I566" s="155">
        <f t="shared" si="53"/>
        <v>3</v>
      </c>
      <c r="J566" s="270"/>
      <c r="K566" s="270"/>
      <c r="L566" s="270"/>
      <c r="M566" s="286"/>
      <c r="N566" s="287"/>
      <c r="O566" s="153">
        <f t="shared" si="61"/>
        <v>0</v>
      </c>
      <c r="P566" s="154">
        <f t="shared" si="62"/>
        <v>3</v>
      </c>
      <c r="Q566" s="270">
        <v>20.100000000000001</v>
      </c>
      <c r="R566" s="45">
        <f t="shared" si="63"/>
        <v>60.300000000000004</v>
      </c>
      <c r="S566" s="910"/>
      <c r="T566" s="49">
        <f t="shared" si="60"/>
        <v>0</v>
      </c>
      <c r="U566" s="913"/>
      <c r="V566" s="151">
        <f t="shared" si="59"/>
        <v>60.300000000000004</v>
      </c>
      <c r="W566" s="908"/>
    </row>
    <row r="567" spans="1:23" x14ac:dyDescent="0.25">
      <c r="A567" s="871"/>
      <c r="B567" s="872"/>
      <c r="C567" s="97" t="s">
        <v>1614</v>
      </c>
      <c r="D567" s="270" t="s">
        <v>37</v>
      </c>
      <c r="E567" s="270">
        <v>3</v>
      </c>
      <c r="F567" s="270"/>
      <c r="G567" s="270"/>
      <c r="H567" s="270"/>
      <c r="I567" s="155">
        <f t="shared" si="53"/>
        <v>3</v>
      </c>
      <c r="J567" s="270"/>
      <c r="K567" s="270"/>
      <c r="L567" s="270"/>
      <c r="M567" s="286"/>
      <c r="N567" s="287"/>
      <c r="O567" s="153">
        <f t="shared" si="61"/>
        <v>0</v>
      </c>
      <c r="P567" s="154">
        <f t="shared" si="62"/>
        <v>3</v>
      </c>
      <c r="Q567" s="270">
        <v>20.02</v>
      </c>
      <c r="R567" s="45">
        <f t="shared" si="63"/>
        <v>60.06</v>
      </c>
      <c r="S567" s="910"/>
      <c r="T567" s="49">
        <f t="shared" si="60"/>
        <v>0</v>
      </c>
      <c r="U567" s="913"/>
      <c r="V567" s="151">
        <f t="shared" si="59"/>
        <v>60.06</v>
      </c>
      <c r="W567" s="908"/>
    </row>
    <row r="568" spans="1:23" x14ac:dyDescent="0.25">
      <c r="A568" s="871"/>
      <c r="B568" s="872"/>
      <c r="C568" s="97" t="s">
        <v>1615</v>
      </c>
      <c r="D568" s="270" t="s">
        <v>37</v>
      </c>
      <c r="E568" s="270">
        <v>8</v>
      </c>
      <c r="F568" s="270"/>
      <c r="G568" s="270"/>
      <c r="H568" s="270"/>
      <c r="I568" s="155">
        <f t="shared" si="53"/>
        <v>8</v>
      </c>
      <c r="J568" s="270"/>
      <c r="K568" s="270"/>
      <c r="L568" s="270"/>
      <c r="M568" s="286"/>
      <c r="N568" s="287"/>
      <c r="O568" s="153">
        <f t="shared" si="61"/>
        <v>0</v>
      </c>
      <c r="P568" s="154">
        <f t="shared" si="62"/>
        <v>8</v>
      </c>
      <c r="Q568" s="270">
        <v>125.81</v>
      </c>
      <c r="R568" s="45">
        <f t="shared" si="63"/>
        <v>1006.48</v>
      </c>
      <c r="S568" s="910"/>
      <c r="T568" s="49">
        <f t="shared" si="60"/>
        <v>0</v>
      </c>
      <c r="U568" s="913"/>
      <c r="V568" s="151">
        <f t="shared" si="59"/>
        <v>1006.48</v>
      </c>
      <c r="W568" s="908"/>
    </row>
    <row r="569" spans="1:23" x14ac:dyDescent="0.25">
      <c r="A569" s="871"/>
      <c r="B569" s="872"/>
      <c r="C569" s="97" t="s">
        <v>1616</v>
      </c>
      <c r="D569" s="270" t="s">
        <v>37</v>
      </c>
      <c r="E569" s="270">
        <v>15</v>
      </c>
      <c r="F569" s="270"/>
      <c r="G569" s="270"/>
      <c r="H569" s="270"/>
      <c r="I569" s="155">
        <f t="shared" si="53"/>
        <v>15</v>
      </c>
      <c r="J569" s="270"/>
      <c r="K569" s="270"/>
      <c r="L569" s="270"/>
      <c r="M569" s="286"/>
      <c r="N569" s="287"/>
      <c r="O569" s="153">
        <f t="shared" si="61"/>
        <v>0</v>
      </c>
      <c r="P569" s="154">
        <f t="shared" si="62"/>
        <v>15</v>
      </c>
      <c r="Q569" s="270">
        <v>43.68</v>
      </c>
      <c r="R569" s="45">
        <f t="shared" si="63"/>
        <v>655.20000000000005</v>
      </c>
      <c r="S569" s="910"/>
      <c r="T569" s="49">
        <f t="shared" si="60"/>
        <v>0</v>
      </c>
      <c r="U569" s="913"/>
      <c r="V569" s="151">
        <f t="shared" si="59"/>
        <v>655.20000000000005</v>
      </c>
      <c r="W569" s="908"/>
    </row>
    <row r="570" spans="1:23" x14ac:dyDescent="0.25">
      <c r="A570" s="871"/>
      <c r="B570" s="872"/>
      <c r="C570" s="97" t="s">
        <v>1617</v>
      </c>
      <c r="D570" s="270" t="s">
        <v>37</v>
      </c>
      <c r="E570" s="270">
        <v>20</v>
      </c>
      <c r="F570" s="270"/>
      <c r="G570" s="270"/>
      <c r="H570" s="270"/>
      <c r="I570" s="155">
        <f t="shared" si="53"/>
        <v>20</v>
      </c>
      <c r="J570" s="270"/>
      <c r="K570" s="270"/>
      <c r="L570" s="270"/>
      <c r="M570" s="286"/>
      <c r="N570" s="287"/>
      <c r="O570" s="153">
        <f t="shared" si="61"/>
        <v>0</v>
      </c>
      <c r="P570" s="154">
        <f t="shared" si="62"/>
        <v>20</v>
      </c>
      <c r="Q570" s="270">
        <v>22.4</v>
      </c>
      <c r="R570" s="45">
        <f t="shared" si="63"/>
        <v>448</v>
      </c>
      <c r="S570" s="910"/>
      <c r="T570" s="49">
        <f t="shared" si="60"/>
        <v>0</v>
      </c>
      <c r="U570" s="913"/>
      <c r="V570" s="151">
        <f t="shared" si="59"/>
        <v>448</v>
      </c>
      <c r="W570" s="908"/>
    </row>
    <row r="571" spans="1:23" x14ac:dyDescent="0.25">
      <c r="A571" s="871"/>
      <c r="B571" s="872"/>
      <c r="C571" s="97" t="s">
        <v>1618</v>
      </c>
      <c r="D571" s="270" t="s">
        <v>37</v>
      </c>
      <c r="E571" s="270"/>
      <c r="F571" s="270"/>
      <c r="G571" s="270"/>
      <c r="H571" s="270"/>
      <c r="I571" s="155">
        <f t="shared" si="53"/>
        <v>0</v>
      </c>
      <c r="J571" s="270"/>
      <c r="K571" s="270"/>
      <c r="L571" s="270"/>
      <c r="M571" s="286"/>
      <c r="N571" s="287"/>
      <c r="O571" s="153">
        <f t="shared" si="61"/>
        <v>0</v>
      </c>
      <c r="P571" s="154">
        <f t="shared" si="62"/>
        <v>0</v>
      </c>
      <c r="Q571" s="270">
        <v>16.55</v>
      </c>
      <c r="R571" s="45">
        <f t="shared" si="63"/>
        <v>0</v>
      </c>
      <c r="S571" s="910"/>
      <c r="T571" s="49">
        <f t="shared" si="60"/>
        <v>0</v>
      </c>
      <c r="U571" s="913"/>
      <c r="V571" s="151">
        <f t="shared" si="59"/>
        <v>0</v>
      </c>
      <c r="W571" s="908"/>
    </row>
    <row r="572" spans="1:23" x14ac:dyDescent="0.25">
      <c r="A572" s="871"/>
      <c r="B572" s="872"/>
      <c r="C572" s="97" t="s">
        <v>1619</v>
      </c>
      <c r="D572" s="270" t="s">
        <v>37</v>
      </c>
      <c r="E572" s="270">
        <v>30</v>
      </c>
      <c r="F572" s="270">
        <v>28</v>
      </c>
      <c r="G572" s="270"/>
      <c r="H572" s="270"/>
      <c r="I572" s="155">
        <f t="shared" si="53"/>
        <v>58</v>
      </c>
      <c r="J572" s="270"/>
      <c r="K572" s="270"/>
      <c r="L572" s="270"/>
      <c r="M572" s="286"/>
      <c r="N572" s="287"/>
      <c r="O572" s="153">
        <f t="shared" si="61"/>
        <v>0</v>
      </c>
      <c r="P572" s="154">
        <f t="shared" si="62"/>
        <v>58</v>
      </c>
      <c r="Q572" s="270">
        <v>17.5</v>
      </c>
      <c r="R572" s="45">
        <f t="shared" si="63"/>
        <v>1015</v>
      </c>
      <c r="S572" s="910"/>
      <c r="T572" s="49">
        <f t="shared" si="60"/>
        <v>0</v>
      </c>
      <c r="U572" s="913"/>
      <c r="V572" s="151">
        <f t="shared" si="59"/>
        <v>1015</v>
      </c>
      <c r="W572" s="908"/>
    </row>
    <row r="573" spans="1:23" x14ac:dyDescent="0.25">
      <c r="A573" s="871"/>
      <c r="B573" s="872"/>
      <c r="C573" s="97" t="s">
        <v>1620</v>
      </c>
      <c r="D573" s="270" t="s">
        <v>37</v>
      </c>
      <c r="E573" s="270">
        <v>20</v>
      </c>
      <c r="F573" s="270"/>
      <c r="G573" s="270"/>
      <c r="H573" s="270"/>
      <c r="I573" s="155">
        <f t="shared" si="53"/>
        <v>20</v>
      </c>
      <c r="J573" s="270"/>
      <c r="K573" s="270"/>
      <c r="L573" s="270"/>
      <c r="M573" s="286"/>
      <c r="N573" s="287"/>
      <c r="O573" s="153">
        <f t="shared" si="61"/>
        <v>0</v>
      </c>
      <c r="P573" s="154">
        <f t="shared" si="62"/>
        <v>20</v>
      </c>
      <c r="Q573" s="270">
        <v>26</v>
      </c>
      <c r="R573" s="45">
        <f t="shared" si="63"/>
        <v>520</v>
      </c>
      <c r="S573" s="910"/>
      <c r="T573" s="49">
        <f t="shared" si="60"/>
        <v>0</v>
      </c>
      <c r="U573" s="913"/>
      <c r="V573" s="151">
        <f t="shared" si="59"/>
        <v>520</v>
      </c>
      <c r="W573" s="908"/>
    </row>
    <row r="574" spans="1:23" x14ac:dyDescent="0.25">
      <c r="A574" s="871"/>
      <c r="B574" s="872"/>
      <c r="C574" s="97" t="s">
        <v>2168</v>
      </c>
      <c r="D574" s="270" t="s">
        <v>37</v>
      </c>
      <c r="E574" s="270">
        <v>20</v>
      </c>
      <c r="F574" s="270">
        <v>10</v>
      </c>
      <c r="G574" s="270"/>
      <c r="H574" s="270"/>
      <c r="I574" s="155">
        <f t="shared" si="53"/>
        <v>30</v>
      </c>
      <c r="J574" s="270"/>
      <c r="K574" s="270"/>
      <c r="L574" s="270"/>
      <c r="M574" s="286"/>
      <c r="N574" s="287"/>
      <c r="O574" s="153">
        <f t="shared" si="61"/>
        <v>0</v>
      </c>
      <c r="P574" s="154">
        <f t="shared" si="62"/>
        <v>30</v>
      </c>
      <c r="Q574" s="270">
        <v>18</v>
      </c>
      <c r="R574" s="45">
        <f t="shared" si="63"/>
        <v>540</v>
      </c>
      <c r="S574" s="910"/>
      <c r="T574" s="49">
        <f t="shared" si="60"/>
        <v>0</v>
      </c>
      <c r="U574" s="913"/>
      <c r="V574" s="151">
        <f t="shared" si="59"/>
        <v>540</v>
      </c>
      <c r="W574" s="908"/>
    </row>
    <row r="575" spans="1:23" x14ac:dyDescent="0.25">
      <c r="A575" s="871"/>
      <c r="B575" s="872"/>
      <c r="C575" s="97" t="s">
        <v>162</v>
      </c>
      <c r="D575" s="270" t="s">
        <v>37</v>
      </c>
      <c r="E575" s="270">
        <v>20</v>
      </c>
      <c r="F575" s="270">
        <v>8</v>
      </c>
      <c r="G575" s="270"/>
      <c r="H575" s="270"/>
      <c r="I575" s="155">
        <f t="shared" si="53"/>
        <v>28</v>
      </c>
      <c r="J575" s="270"/>
      <c r="K575" s="270"/>
      <c r="L575" s="270"/>
      <c r="M575" s="286"/>
      <c r="N575" s="287"/>
      <c r="O575" s="153">
        <f t="shared" si="61"/>
        <v>0</v>
      </c>
      <c r="P575" s="154">
        <f t="shared" si="62"/>
        <v>28</v>
      </c>
      <c r="Q575" s="270">
        <v>21.3</v>
      </c>
      <c r="R575" s="45">
        <f t="shared" si="63"/>
        <v>596.4</v>
      </c>
      <c r="S575" s="910"/>
      <c r="T575" s="49">
        <f t="shared" si="60"/>
        <v>0</v>
      </c>
      <c r="U575" s="913"/>
      <c r="V575" s="151">
        <f t="shared" si="59"/>
        <v>596.4</v>
      </c>
      <c r="W575" s="908"/>
    </row>
    <row r="576" spans="1:23" x14ac:dyDescent="0.25">
      <c r="A576" s="871"/>
      <c r="B576" s="872"/>
      <c r="C576" s="97" t="s">
        <v>557</v>
      </c>
      <c r="D576" s="270" t="s">
        <v>37</v>
      </c>
      <c r="E576" s="270"/>
      <c r="F576" s="270">
        <v>4</v>
      </c>
      <c r="G576" s="270">
        <v>10</v>
      </c>
      <c r="H576" s="270"/>
      <c r="I576" s="155">
        <f t="shared" si="53"/>
        <v>14</v>
      </c>
      <c r="J576" s="270"/>
      <c r="K576" s="270"/>
      <c r="L576" s="270"/>
      <c r="M576" s="286"/>
      <c r="N576" s="287"/>
      <c r="O576" s="153">
        <f t="shared" si="61"/>
        <v>0</v>
      </c>
      <c r="P576" s="154">
        <f t="shared" si="62"/>
        <v>14</v>
      </c>
      <c r="Q576" s="270">
        <v>64.930000000000007</v>
      </c>
      <c r="R576" s="45">
        <f t="shared" si="63"/>
        <v>909.0200000000001</v>
      </c>
      <c r="S576" s="910"/>
      <c r="T576" s="49">
        <f t="shared" si="60"/>
        <v>0</v>
      </c>
      <c r="U576" s="913"/>
      <c r="V576" s="151">
        <f t="shared" si="59"/>
        <v>909.0200000000001</v>
      </c>
      <c r="W576" s="908"/>
    </row>
    <row r="577" spans="1:23" x14ac:dyDescent="0.25">
      <c r="A577" s="871"/>
      <c r="B577" s="872"/>
      <c r="C577" s="97" t="s">
        <v>1621</v>
      </c>
      <c r="D577" s="270" t="s">
        <v>37</v>
      </c>
      <c r="E577" s="270"/>
      <c r="F577" s="270"/>
      <c r="G577" s="270"/>
      <c r="H577" s="270"/>
      <c r="I577" s="155">
        <f t="shared" si="53"/>
        <v>0</v>
      </c>
      <c r="J577" s="270"/>
      <c r="K577" s="270"/>
      <c r="L577" s="270"/>
      <c r="M577" s="286"/>
      <c r="N577" s="287"/>
      <c r="O577" s="153">
        <f t="shared" si="61"/>
        <v>0</v>
      </c>
      <c r="P577" s="154">
        <f t="shared" si="62"/>
        <v>0</v>
      </c>
      <c r="Q577" s="270">
        <v>21.3</v>
      </c>
      <c r="R577" s="45">
        <f t="shared" si="63"/>
        <v>0</v>
      </c>
      <c r="S577" s="910"/>
      <c r="T577" s="49">
        <f t="shared" si="60"/>
        <v>0</v>
      </c>
      <c r="U577" s="913"/>
      <c r="V577" s="151">
        <f t="shared" si="59"/>
        <v>0</v>
      </c>
      <c r="W577" s="908"/>
    </row>
    <row r="578" spans="1:23" x14ac:dyDescent="0.25">
      <c r="A578" s="871"/>
      <c r="B578" s="872"/>
      <c r="C578" s="97" t="s">
        <v>2169</v>
      </c>
      <c r="D578" s="270" t="s">
        <v>37</v>
      </c>
      <c r="E578" s="270"/>
      <c r="F578" s="270"/>
      <c r="G578" s="270"/>
      <c r="H578" s="270"/>
      <c r="I578" s="155">
        <f t="shared" si="53"/>
        <v>0</v>
      </c>
      <c r="J578" s="270"/>
      <c r="K578" s="270"/>
      <c r="L578" s="270"/>
      <c r="M578" s="286"/>
      <c r="N578" s="287"/>
      <c r="O578" s="153">
        <f t="shared" si="61"/>
        <v>0</v>
      </c>
      <c r="P578" s="154">
        <f t="shared" si="62"/>
        <v>0</v>
      </c>
      <c r="Q578" s="270">
        <v>24.65</v>
      </c>
      <c r="R578" s="45">
        <f t="shared" si="63"/>
        <v>0</v>
      </c>
      <c r="S578" s="911"/>
      <c r="T578" s="49">
        <f t="shared" si="60"/>
        <v>0</v>
      </c>
      <c r="U578" s="914"/>
      <c r="V578" s="151">
        <f t="shared" si="59"/>
        <v>0</v>
      </c>
      <c r="W578" s="908"/>
    </row>
    <row r="579" spans="1:23" x14ac:dyDescent="0.25">
      <c r="A579" s="871">
        <v>33</v>
      </c>
      <c r="B579" s="872" t="s">
        <v>1622</v>
      </c>
      <c r="C579" s="93" t="s">
        <v>551</v>
      </c>
      <c r="D579" s="270" t="s">
        <v>37</v>
      </c>
      <c r="E579" s="270">
        <v>15</v>
      </c>
      <c r="F579" s="270"/>
      <c r="G579" s="270"/>
      <c r="H579" s="270"/>
      <c r="I579" s="155">
        <f t="shared" si="53"/>
        <v>15</v>
      </c>
      <c r="J579" s="270"/>
      <c r="K579" s="270"/>
      <c r="L579" s="270"/>
      <c r="M579" s="286"/>
      <c r="N579" s="287"/>
      <c r="O579" s="153">
        <f t="shared" si="61"/>
        <v>0</v>
      </c>
      <c r="P579" s="154">
        <f t="shared" si="62"/>
        <v>15</v>
      </c>
      <c r="Q579" s="270">
        <v>6.39</v>
      </c>
      <c r="R579" s="45">
        <f t="shared" si="63"/>
        <v>95.85</v>
      </c>
      <c r="S579" s="909">
        <f>SUM(R579:R584)</f>
        <v>896.39999999999986</v>
      </c>
      <c r="T579" s="49">
        <f t="shared" si="60"/>
        <v>0</v>
      </c>
      <c r="U579" s="912">
        <f>SUM(T579:T584)</f>
        <v>0</v>
      </c>
      <c r="V579" s="151">
        <f t="shared" si="59"/>
        <v>95.85</v>
      </c>
      <c r="W579" s="908">
        <f>SUM(V579:V584)</f>
        <v>896.39999999999986</v>
      </c>
    </row>
    <row r="580" spans="1:23" x14ac:dyDescent="0.25">
      <c r="A580" s="871"/>
      <c r="B580" s="872"/>
      <c r="C580" s="93" t="s">
        <v>550</v>
      </c>
      <c r="D580" s="270" t="s">
        <v>37</v>
      </c>
      <c r="E580" s="270">
        <v>15</v>
      </c>
      <c r="F580" s="270"/>
      <c r="G580" s="270"/>
      <c r="H580" s="270"/>
      <c r="I580" s="155">
        <f t="shared" si="53"/>
        <v>15</v>
      </c>
      <c r="J580" s="270"/>
      <c r="K580" s="270"/>
      <c r="L580" s="270"/>
      <c r="M580" s="286"/>
      <c r="N580" s="287"/>
      <c r="O580" s="153">
        <f t="shared" si="61"/>
        <v>0</v>
      </c>
      <c r="P580" s="154">
        <f t="shared" si="62"/>
        <v>15</v>
      </c>
      <c r="Q580" s="270">
        <v>6.39</v>
      </c>
      <c r="R580" s="45">
        <f t="shared" si="63"/>
        <v>95.85</v>
      </c>
      <c r="S580" s="910"/>
      <c r="T580" s="49">
        <f t="shared" si="60"/>
        <v>0</v>
      </c>
      <c r="U580" s="913"/>
      <c r="V580" s="151">
        <f t="shared" si="59"/>
        <v>95.85</v>
      </c>
      <c r="W580" s="908"/>
    </row>
    <row r="581" spans="1:23" x14ac:dyDescent="0.25">
      <c r="A581" s="871"/>
      <c r="B581" s="872"/>
      <c r="C581" s="93" t="s">
        <v>552</v>
      </c>
      <c r="D581" s="270" t="s">
        <v>37</v>
      </c>
      <c r="E581" s="270">
        <v>30</v>
      </c>
      <c r="F581" s="270"/>
      <c r="G581" s="270"/>
      <c r="H581" s="270"/>
      <c r="I581" s="155">
        <f t="shared" si="53"/>
        <v>30</v>
      </c>
      <c r="J581" s="270"/>
      <c r="K581" s="270"/>
      <c r="L581" s="270"/>
      <c r="M581" s="286"/>
      <c r="N581" s="287"/>
      <c r="O581" s="153">
        <f t="shared" si="61"/>
        <v>0</v>
      </c>
      <c r="P581" s="154">
        <f t="shared" si="62"/>
        <v>30</v>
      </c>
      <c r="Q581" s="270">
        <v>6.39</v>
      </c>
      <c r="R581" s="45">
        <f t="shared" si="63"/>
        <v>191.7</v>
      </c>
      <c r="S581" s="910"/>
      <c r="T581" s="49">
        <f t="shared" si="60"/>
        <v>0</v>
      </c>
      <c r="U581" s="913"/>
      <c r="V581" s="151">
        <f t="shared" si="59"/>
        <v>191.7</v>
      </c>
      <c r="W581" s="908"/>
    </row>
    <row r="582" spans="1:23" x14ac:dyDescent="0.25">
      <c r="A582" s="871"/>
      <c r="B582" s="872"/>
      <c r="C582" s="93" t="s">
        <v>553</v>
      </c>
      <c r="D582" s="270" t="s">
        <v>37</v>
      </c>
      <c r="E582" s="270">
        <v>30</v>
      </c>
      <c r="F582" s="270"/>
      <c r="G582" s="270"/>
      <c r="H582" s="270"/>
      <c r="I582" s="155">
        <f t="shared" si="53"/>
        <v>30</v>
      </c>
      <c r="J582" s="270"/>
      <c r="K582" s="270"/>
      <c r="L582" s="270"/>
      <c r="M582" s="286"/>
      <c r="N582" s="287"/>
      <c r="O582" s="153">
        <f t="shared" si="61"/>
        <v>0</v>
      </c>
      <c r="P582" s="154">
        <f t="shared" si="62"/>
        <v>30</v>
      </c>
      <c r="Q582" s="270">
        <v>6.39</v>
      </c>
      <c r="R582" s="45">
        <f t="shared" si="63"/>
        <v>191.7</v>
      </c>
      <c r="S582" s="910"/>
      <c r="T582" s="49">
        <f t="shared" si="60"/>
        <v>0</v>
      </c>
      <c r="U582" s="913"/>
      <c r="V582" s="151">
        <f t="shared" si="59"/>
        <v>191.7</v>
      </c>
      <c r="W582" s="908"/>
    </row>
    <row r="583" spans="1:23" x14ac:dyDescent="0.25">
      <c r="A583" s="871"/>
      <c r="B583" s="872"/>
      <c r="C583" s="93" t="s">
        <v>554</v>
      </c>
      <c r="D583" s="270" t="s">
        <v>37</v>
      </c>
      <c r="E583" s="270">
        <v>30</v>
      </c>
      <c r="F583" s="270"/>
      <c r="G583" s="270"/>
      <c r="H583" s="270"/>
      <c r="I583" s="155">
        <f t="shared" si="53"/>
        <v>30</v>
      </c>
      <c r="J583" s="270"/>
      <c r="K583" s="270"/>
      <c r="L583" s="270"/>
      <c r="M583" s="286"/>
      <c r="N583" s="287"/>
      <c r="O583" s="153">
        <f t="shared" si="61"/>
        <v>0</v>
      </c>
      <c r="P583" s="154">
        <f t="shared" si="62"/>
        <v>30</v>
      </c>
      <c r="Q583" s="270">
        <v>5.71</v>
      </c>
      <c r="R583" s="45">
        <f t="shared" si="63"/>
        <v>171.3</v>
      </c>
      <c r="S583" s="910"/>
      <c r="T583" s="49">
        <f t="shared" si="60"/>
        <v>0</v>
      </c>
      <c r="U583" s="913"/>
      <c r="V583" s="151">
        <f t="shared" si="59"/>
        <v>171.3</v>
      </c>
      <c r="W583" s="908"/>
    </row>
    <row r="584" spans="1:23" x14ac:dyDescent="0.25">
      <c r="A584" s="871"/>
      <c r="B584" s="872"/>
      <c r="C584" s="93" t="s">
        <v>555</v>
      </c>
      <c r="D584" s="270" t="s">
        <v>37</v>
      </c>
      <c r="E584" s="270">
        <v>30</v>
      </c>
      <c r="F584" s="270"/>
      <c r="G584" s="270"/>
      <c r="H584" s="270"/>
      <c r="I584" s="155">
        <f t="shared" si="53"/>
        <v>30</v>
      </c>
      <c r="J584" s="270"/>
      <c r="K584" s="270"/>
      <c r="L584" s="270"/>
      <c r="M584" s="286"/>
      <c r="N584" s="287"/>
      <c r="O584" s="153">
        <f t="shared" si="61"/>
        <v>0</v>
      </c>
      <c r="P584" s="154">
        <f t="shared" si="62"/>
        <v>30</v>
      </c>
      <c r="Q584" s="270">
        <v>5</v>
      </c>
      <c r="R584" s="45">
        <f t="shared" si="63"/>
        <v>150</v>
      </c>
      <c r="S584" s="911"/>
      <c r="T584" s="49">
        <f t="shared" si="60"/>
        <v>0</v>
      </c>
      <c r="U584" s="914"/>
      <c r="V584" s="151">
        <f t="shared" si="59"/>
        <v>150</v>
      </c>
      <c r="W584" s="908"/>
    </row>
    <row r="585" spans="1:23" x14ac:dyDescent="0.25">
      <c r="A585" s="871">
        <v>34</v>
      </c>
      <c r="B585" s="872" t="s">
        <v>606</v>
      </c>
      <c r="C585" s="97" t="s">
        <v>617</v>
      </c>
      <c r="D585" s="270" t="s">
        <v>112</v>
      </c>
      <c r="E585" s="270"/>
      <c r="F585" s="270"/>
      <c r="G585" s="270"/>
      <c r="H585" s="270"/>
      <c r="I585" s="155">
        <f t="shared" si="53"/>
        <v>0</v>
      </c>
      <c r="J585" s="270"/>
      <c r="K585" s="270"/>
      <c r="L585" s="270"/>
      <c r="M585" s="286"/>
      <c r="N585" s="287"/>
      <c r="O585" s="153">
        <f t="shared" si="61"/>
        <v>0</v>
      </c>
      <c r="P585" s="154">
        <f t="shared" si="62"/>
        <v>0</v>
      </c>
      <c r="Q585" s="270">
        <v>1.8360000000000001</v>
      </c>
      <c r="R585" s="45">
        <f t="shared" si="63"/>
        <v>0</v>
      </c>
      <c r="S585" s="909">
        <f>SUM(R585:R610)</f>
        <v>9440.5499999999993</v>
      </c>
      <c r="T585" s="49">
        <f t="shared" si="60"/>
        <v>0</v>
      </c>
      <c r="U585" s="912">
        <f>SUM(T585:T610)</f>
        <v>121.47</v>
      </c>
      <c r="V585" s="151">
        <f t="shared" si="59"/>
        <v>0</v>
      </c>
      <c r="W585" s="908">
        <f>SUM(V585:V610)</f>
        <v>9562.02</v>
      </c>
    </row>
    <row r="586" spans="1:23" x14ac:dyDescent="0.25">
      <c r="A586" s="871"/>
      <c r="B586" s="872"/>
      <c r="C586" s="97" t="s">
        <v>109</v>
      </c>
      <c r="D586" s="270" t="s">
        <v>112</v>
      </c>
      <c r="E586" s="270">
        <v>60</v>
      </c>
      <c r="F586" s="270">
        <v>50</v>
      </c>
      <c r="G586" s="270">
        <v>20</v>
      </c>
      <c r="H586" s="270"/>
      <c r="I586" s="155">
        <f t="shared" si="53"/>
        <v>130</v>
      </c>
      <c r="J586" s="270"/>
      <c r="K586" s="270"/>
      <c r="L586" s="270"/>
      <c r="M586" s="286"/>
      <c r="N586" s="287"/>
      <c r="O586" s="153">
        <f t="shared" si="61"/>
        <v>0</v>
      </c>
      <c r="P586" s="154">
        <f t="shared" si="62"/>
        <v>130</v>
      </c>
      <c r="Q586" s="270">
        <v>2.0499999999999998</v>
      </c>
      <c r="R586" s="45">
        <f t="shared" si="63"/>
        <v>266.5</v>
      </c>
      <c r="S586" s="910"/>
      <c r="T586" s="49">
        <f t="shared" si="60"/>
        <v>0</v>
      </c>
      <c r="U586" s="913"/>
      <c r="V586" s="151">
        <f t="shared" si="59"/>
        <v>266.5</v>
      </c>
      <c r="W586" s="908"/>
    </row>
    <row r="587" spans="1:23" x14ac:dyDescent="0.25">
      <c r="A587" s="871"/>
      <c r="B587" s="872"/>
      <c r="C587" s="97" t="s">
        <v>110</v>
      </c>
      <c r="D587" s="270" t="s">
        <v>112</v>
      </c>
      <c r="E587" s="270">
        <v>5</v>
      </c>
      <c r="F587" s="270">
        <v>20</v>
      </c>
      <c r="G587" s="270">
        <v>10</v>
      </c>
      <c r="H587" s="270"/>
      <c r="I587" s="155">
        <f t="shared" si="53"/>
        <v>35</v>
      </c>
      <c r="J587" s="270"/>
      <c r="K587" s="270"/>
      <c r="L587" s="270"/>
      <c r="M587" s="286"/>
      <c r="N587" s="287"/>
      <c r="O587" s="153">
        <f t="shared" si="61"/>
        <v>0</v>
      </c>
      <c r="P587" s="154">
        <f t="shared" si="62"/>
        <v>35</v>
      </c>
      <c r="Q587" s="270">
        <v>2.4700000000000002</v>
      </c>
      <c r="R587" s="45">
        <f t="shared" si="63"/>
        <v>86.45</v>
      </c>
      <c r="S587" s="910"/>
      <c r="T587" s="49">
        <f t="shared" si="60"/>
        <v>0</v>
      </c>
      <c r="U587" s="913"/>
      <c r="V587" s="151">
        <f t="shared" si="59"/>
        <v>86.45</v>
      </c>
      <c r="W587" s="908"/>
    </row>
    <row r="588" spans="1:23" x14ac:dyDescent="0.25">
      <c r="A588" s="871"/>
      <c r="B588" s="872"/>
      <c r="C588" s="97" t="s">
        <v>616</v>
      </c>
      <c r="D588" s="270" t="s">
        <v>112</v>
      </c>
      <c r="E588" s="270"/>
      <c r="F588" s="270"/>
      <c r="G588" s="270"/>
      <c r="H588" s="270"/>
      <c r="I588" s="155">
        <f t="shared" si="53"/>
        <v>0</v>
      </c>
      <c r="J588" s="270"/>
      <c r="K588" s="270"/>
      <c r="L588" s="270"/>
      <c r="M588" s="286"/>
      <c r="N588" s="287"/>
      <c r="O588" s="153">
        <f t="shared" si="61"/>
        <v>0</v>
      </c>
      <c r="P588" s="154">
        <f t="shared" si="62"/>
        <v>0</v>
      </c>
      <c r="Q588" s="270">
        <v>2.5299999999999998</v>
      </c>
      <c r="R588" s="45">
        <f t="shared" si="63"/>
        <v>0</v>
      </c>
      <c r="S588" s="910"/>
      <c r="T588" s="49">
        <f t="shared" si="60"/>
        <v>0</v>
      </c>
      <c r="U588" s="913"/>
      <c r="V588" s="151">
        <f t="shared" si="59"/>
        <v>0</v>
      </c>
      <c r="W588" s="908"/>
    </row>
    <row r="589" spans="1:23" x14ac:dyDescent="0.25">
      <c r="A589" s="871"/>
      <c r="B589" s="872"/>
      <c r="C589" s="97" t="s">
        <v>111</v>
      </c>
      <c r="D589" s="270" t="s">
        <v>112</v>
      </c>
      <c r="E589" s="270"/>
      <c r="F589" s="270">
        <v>20</v>
      </c>
      <c r="G589" s="270"/>
      <c r="H589" s="270"/>
      <c r="I589" s="155">
        <f t="shared" si="53"/>
        <v>20</v>
      </c>
      <c r="J589" s="270"/>
      <c r="K589" s="270"/>
      <c r="L589" s="270"/>
      <c r="M589" s="286"/>
      <c r="N589" s="287"/>
      <c r="O589" s="153">
        <f t="shared" si="61"/>
        <v>0</v>
      </c>
      <c r="P589" s="154">
        <f t="shared" si="62"/>
        <v>20</v>
      </c>
      <c r="Q589" s="270">
        <v>2.5760000000000001</v>
      </c>
      <c r="R589" s="45">
        <f t="shared" si="63"/>
        <v>51.52</v>
      </c>
      <c r="S589" s="910"/>
      <c r="T589" s="49">
        <f t="shared" si="60"/>
        <v>0</v>
      </c>
      <c r="U589" s="913"/>
      <c r="V589" s="151">
        <f t="shared" si="59"/>
        <v>51.52</v>
      </c>
      <c r="W589" s="908"/>
    </row>
    <row r="590" spans="1:23" x14ac:dyDescent="0.25">
      <c r="A590" s="871"/>
      <c r="B590" s="872"/>
      <c r="C590" s="97" t="s">
        <v>615</v>
      </c>
      <c r="D590" s="270" t="s">
        <v>112</v>
      </c>
      <c r="E590" s="270"/>
      <c r="F590" s="270"/>
      <c r="G590" s="270">
        <v>20</v>
      </c>
      <c r="H590" s="270"/>
      <c r="I590" s="155">
        <f t="shared" si="53"/>
        <v>20</v>
      </c>
      <c r="J590" s="270"/>
      <c r="K590" s="270"/>
      <c r="L590" s="270"/>
      <c r="M590" s="286"/>
      <c r="N590" s="287"/>
      <c r="O590" s="153">
        <f t="shared" si="61"/>
        <v>0</v>
      </c>
      <c r="P590" s="154">
        <f t="shared" si="62"/>
        <v>20</v>
      </c>
      <c r="Q590" s="270">
        <v>8.4499999999999993</v>
      </c>
      <c r="R590" s="45">
        <f t="shared" si="63"/>
        <v>169</v>
      </c>
      <c r="S590" s="910"/>
      <c r="T590" s="49">
        <f t="shared" si="60"/>
        <v>0</v>
      </c>
      <c r="U590" s="913"/>
      <c r="V590" s="151">
        <f t="shared" si="59"/>
        <v>169</v>
      </c>
      <c r="W590" s="908"/>
    </row>
    <row r="591" spans="1:23" x14ac:dyDescent="0.25">
      <c r="A591" s="871"/>
      <c r="B591" s="872"/>
      <c r="C591" s="92" t="s">
        <v>351</v>
      </c>
      <c r="D591" s="270" t="s">
        <v>37</v>
      </c>
      <c r="E591" s="270">
        <v>60</v>
      </c>
      <c r="F591" s="270"/>
      <c r="G591" s="270"/>
      <c r="H591" s="270"/>
      <c r="I591" s="155">
        <f t="shared" si="53"/>
        <v>60</v>
      </c>
      <c r="J591" s="270"/>
      <c r="K591" s="270"/>
      <c r="L591" s="270"/>
      <c r="M591" s="286"/>
      <c r="N591" s="287"/>
      <c r="O591" s="153">
        <f t="shared" si="61"/>
        <v>0</v>
      </c>
      <c r="P591" s="154">
        <f t="shared" si="62"/>
        <v>60</v>
      </c>
      <c r="Q591" s="270">
        <v>20.2</v>
      </c>
      <c r="R591" s="45">
        <f t="shared" si="63"/>
        <v>1212</v>
      </c>
      <c r="S591" s="910"/>
      <c r="T591" s="49">
        <f t="shared" si="60"/>
        <v>0</v>
      </c>
      <c r="U591" s="913"/>
      <c r="V591" s="151">
        <f t="shared" si="59"/>
        <v>1212</v>
      </c>
      <c r="W591" s="908"/>
    </row>
    <row r="592" spans="1:23" x14ac:dyDescent="0.25">
      <c r="A592" s="871"/>
      <c r="B592" s="872"/>
      <c r="C592" s="92" t="s">
        <v>352</v>
      </c>
      <c r="D592" s="270" t="s">
        <v>37</v>
      </c>
      <c r="E592" s="270">
        <v>10</v>
      </c>
      <c r="F592" s="270"/>
      <c r="G592" s="270"/>
      <c r="H592" s="270"/>
      <c r="I592" s="155">
        <f t="shared" si="53"/>
        <v>10</v>
      </c>
      <c r="J592" s="270"/>
      <c r="K592" s="270"/>
      <c r="L592" s="270"/>
      <c r="M592" s="286"/>
      <c r="N592" s="287"/>
      <c r="O592" s="153">
        <f t="shared" si="61"/>
        <v>0</v>
      </c>
      <c r="P592" s="154">
        <f t="shared" si="62"/>
        <v>10</v>
      </c>
      <c r="Q592" s="270">
        <v>20.79</v>
      </c>
      <c r="R592" s="45">
        <f t="shared" si="63"/>
        <v>207.89999999999998</v>
      </c>
      <c r="S592" s="910"/>
      <c r="T592" s="49">
        <f t="shared" si="60"/>
        <v>0</v>
      </c>
      <c r="U592" s="913"/>
      <c r="V592" s="151">
        <f t="shared" si="59"/>
        <v>207.89999999999998</v>
      </c>
      <c r="W592" s="908"/>
    </row>
    <row r="593" spans="1:23" x14ac:dyDescent="0.25">
      <c r="A593" s="871"/>
      <c r="B593" s="872"/>
      <c r="C593" s="97" t="s">
        <v>108</v>
      </c>
      <c r="D593" s="270" t="s">
        <v>37</v>
      </c>
      <c r="E593" s="270">
        <v>50</v>
      </c>
      <c r="F593" s="270">
        <v>40</v>
      </c>
      <c r="G593" s="270"/>
      <c r="H593" s="270"/>
      <c r="I593" s="155">
        <f t="shared" si="53"/>
        <v>90</v>
      </c>
      <c r="J593" s="270"/>
      <c r="K593" s="270"/>
      <c r="L593" s="270"/>
      <c r="M593" s="286"/>
      <c r="N593" s="287"/>
      <c r="O593" s="153">
        <f t="shared" si="61"/>
        <v>0</v>
      </c>
      <c r="P593" s="154">
        <f t="shared" si="62"/>
        <v>90</v>
      </c>
      <c r="Q593" s="270">
        <v>17</v>
      </c>
      <c r="R593" s="45">
        <f t="shared" si="63"/>
        <v>1530</v>
      </c>
      <c r="S593" s="910"/>
      <c r="T593" s="49">
        <f t="shared" si="60"/>
        <v>0</v>
      </c>
      <c r="U593" s="913"/>
      <c r="V593" s="151">
        <f t="shared" si="59"/>
        <v>1530</v>
      </c>
      <c r="W593" s="908"/>
    </row>
    <row r="594" spans="1:23" x14ac:dyDescent="0.25">
      <c r="A594" s="871"/>
      <c r="B594" s="872"/>
      <c r="C594" s="92" t="s">
        <v>353</v>
      </c>
      <c r="D594" s="270" t="s">
        <v>37</v>
      </c>
      <c r="E594" s="270">
        <v>150</v>
      </c>
      <c r="F594" s="270"/>
      <c r="G594" s="270"/>
      <c r="H594" s="270"/>
      <c r="I594" s="155">
        <f t="shared" si="53"/>
        <v>150</v>
      </c>
      <c r="J594" s="270"/>
      <c r="K594" s="270"/>
      <c r="L594" s="270"/>
      <c r="M594" s="286"/>
      <c r="N594" s="287"/>
      <c r="O594" s="153">
        <f t="shared" si="61"/>
        <v>0</v>
      </c>
      <c r="P594" s="154">
        <f t="shared" si="62"/>
        <v>150</v>
      </c>
      <c r="Q594" s="270">
        <v>5.58</v>
      </c>
      <c r="R594" s="45">
        <f t="shared" si="63"/>
        <v>837</v>
      </c>
      <c r="S594" s="910"/>
      <c r="T594" s="49">
        <f t="shared" si="60"/>
        <v>0</v>
      </c>
      <c r="U594" s="913"/>
      <c r="V594" s="151">
        <f t="shared" si="59"/>
        <v>837</v>
      </c>
      <c r="W594" s="908"/>
    </row>
    <row r="595" spans="1:23" x14ac:dyDescent="0.25">
      <c r="A595" s="871"/>
      <c r="B595" s="872"/>
      <c r="C595" s="92" t="s">
        <v>354</v>
      </c>
      <c r="D595" s="270" t="s">
        <v>37</v>
      </c>
      <c r="E595" s="270"/>
      <c r="F595" s="270"/>
      <c r="G595" s="270"/>
      <c r="H595" s="270"/>
      <c r="I595" s="155">
        <f t="shared" si="53"/>
        <v>0</v>
      </c>
      <c r="J595" s="270"/>
      <c r="K595" s="270"/>
      <c r="L595" s="270"/>
      <c r="M595" s="286"/>
      <c r="N595" s="287"/>
      <c r="O595" s="153">
        <f t="shared" si="61"/>
        <v>0</v>
      </c>
      <c r="P595" s="154">
        <f t="shared" si="62"/>
        <v>0</v>
      </c>
      <c r="Q595" s="270">
        <v>6.58</v>
      </c>
      <c r="R595" s="45">
        <f t="shared" si="63"/>
        <v>0</v>
      </c>
      <c r="S595" s="910"/>
      <c r="T595" s="49">
        <f t="shared" si="60"/>
        <v>0</v>
      </c>
      <c r="U595" s="913"/>
      <c r="V595" s="151">
        <f t="shared" si="59"/>
        <v>0</v>
      </c>
      <c r="W595" s="908"/>
    </row>
    <row r="596" spans="1:23" x14ac:dyDescent="0.25">
      <c r="A596" s="871"/>
      <c r="B596" s="872"/>
      <c r="C596" s="97" t="s">
        <v>571</v>
      </c>
      <c r="D596" s="270" t="s">
        <v>37</v>
      </c>
      <c r="E596" s="270"/>
      <c r="F596" s="270"/>
      <c r="G596" s="270">
        <v>3</v>
      </c>
      <c r="H596" s="270"/>
      <c r="I596" s="155">
        <f t="shared" si="53"/>
        <v>3</v>
      </c>
      <c r="J596" s="270"/>
      <c r="K596" s="270"/>
      <c r="L596" s="270"/>
      <c r="M596" s="286"/>
      <c r="N596" s="287"/>
      <c r="O596" s="153">
        <f t="shared" si="61"/>
        <v>0</v>
      </c>
      <c r="P596" s="154">
        <f t="shared" si="62"/>
        <v>3</v>
      </c>
      <c r="Q596" s="270">
        <v>35</v>
      </c>
      <c r="R596" s="45">
        <f t="shared" si="63"/>
        <v>105</v>
      </c>
      <c r="S596" s="910"/>
      <c r="T596" s="49">
        <f t="shared" si="60"/>
        <v>0</v>
      </c>
      <c r="U596" s="913"/>
      <c r="V596" s="151">
        <f t="shared" si="59"/>
        <v>105</v>
      </c>
      <c r="W596" s="908"/>
    </row>
    <row r="597" spans="1:23" x14ac:dyDescent="0.25">
      <c r="A597" s="871"/>
      <c r="B597" s="872"/>
      <c r="C597" s="93" t="s">
        <v>569</v>
      </c>
      <c r="D597" s="270" t="s">
        <v>37</v>
      </c>
      <c r="E597" s="270"/>
      <c r="F597" s="270"/>
      <c r="G597" s="270">
        <v>10</v>
      </c>
      <c r="H597" s="270"/>
      <c r="I597" s="155">
        <f t="shared" si="53"/>
        <v>10</v>
      </c>
      <c r="J597" s="270"/>
      <c r="K597" s="270"/>
      <c r="L597" s="270"/>
      <c r="M597" s="286"/>
      <c r="N597" s="287"/>
      <c r="O597" s="153">
        <f t="shared" si="61"/>
        <v>0</v>
      </c>
      <c r="P597" s="154">
        <f t="shared" si="62"/>
        <v>10</v>
      </c>
      <c r="Q597" s="152">
        <v>86.8</v>
      </c>
      <c r="R597" s="45">
        <f t="shared" si="63"/>
        <v>868</v>
      </c>
      <c r="S597" s="910"/>
      <c r="T597" s="49">
        <f t="shared" si="60"/>
        <v>0</v>
      </c>
      <c r="U597" s="913"/>
      <c r="V597" s="151">
        <f t="shared" si="59"/>
        <v>868</v>
      </c>
      <c r="W597" s="908"/>
    </row>
    <row r="598" spans="1:23" x14ac:dyDescent="0.25">
      <c r="A598" s="871"/>
      <c r="B598" s="872"/>
      <c r="C598" s="93" t="s">
        <v>602</v>
      </c>
      <c r="D598" s="270" t="s">
        <v>112</v>
      </c>
      <c r="E598" s="270">
        <v>60</v>
      </c>
      <c r="F598" s="270"/>
      <c r="G598" s="270"/>
      <c r="H598" s="270"/>
      <c r="I598" s="155">
        <f t="shared" si="53"/>
        <v>60</v>
      </c>
      <c r="J598" s="270"/>
      <c r="K598" s="270"/>
      <c r="L598" s="270"/>
      <c r="M598" s="286"/>
      <c r="N598" s="287"/>
      <c r="O598" s="153">
        <f t="shared" si="61"/>
        <v>0</v>
      </c>
      <c r="P598" s="154">
        <f t="shared" si="62"/>
        <v>60</v>
      </c>
      <c r="Q598" s="152">
        <v>7.5</v>
      </c>
      <c r="R598" s="45">
        <f t="shared" si="63"/>
        <v>450</v>
      </c>
      <c r="S598" s="910"/>
      <c r="T598" s="49">
        <f t="shared" si="60"/>
        <v>0</v>
      </c>
      <c r="U598" s="913"/>
      <c r="V598" s="151">
        <f t="shared" si="59"/>
        <v>450</v>
      </c>
      <c r="W598" s="908"/>
    </row>
    <row r="599" spans="1:23" ht="45" x14ac:dyDescent="0.25">
      <c r="A599" s="871"/>
      <c r="B599" s="872"/>
      <c r="C599" s="93" t="s">
        <v>1654</v>
      </c>
      <c r="D599" s="270" t="s">
        <v>112</v>
      </c>
      <c r="E599" s="270">
        <v>100</v>
      </c>
      <c r="F599" s="270"/>
      <c r="G599" s="270"/>
      <c r="H599" s="270"/>
      <c r="I599" s="155">
        <f t="shared" si="53"/>
        <v>100</v>
      </c>
      <c r="J599" s="270"/>
      <c r="K599" s="270"/>
      <c r="L599" s="270"/>
      <c r="M599" s="286"/>
      <c r="N599" s="287"/>
      <c r="O599" s="153">
        <f t="shared" si="61"/>
        <v>0</v>
      </c>
      <c r="P599" s="154">
        <f t="shared" si="62"/>
        <v>100</v>
      </c>
      <c r="Q599" s="152">
        <v>8.5</v>
      </c>
      <c r="R599" s="45">
        <f t="shared" si="63"/>
        <v>850</v>
      </c>
      <c r="S599" s="910"/>
      <c r="T599" s="49">
        <f t="shared" si="60"/>
        <v>0</v>
      </c>
      <c r="U599" s="913"/>
      <c r="V599" s="151">
        <f t="shared" si="59"/>
        <v>850</v>
      </c>
      <c r="W599" s="908"/>
    </row>
    <row r="600" spans="1:23" x14ac:dyDescent="0.25">
      <c r="A600" s="871"/>
      <c r="B600" s="872"/>
      <c r="C600" s="93" t="s">
        <v>612</v>
      </c>
      <c r="D600" s="270" t="s">
        <v>112</v>
      </c>
      <c r="E600" s="270"/>
      <c r="F600" s="270"/>
      <c r="G600" s="270"/>
      <c r="H600" s="270"/>
      <c r="I600" s="155">
        <f t="shared" si="53"/>
        <v>0</v>
      </c>
      <c r="J600" s="270"/>
      <c r="K600" s="270"/>
      <c r="L600" s="270"/>
      <c r="M600" s="286"/>
      <c r="N600" s="287"/>
      <c r="O600" s="153">
        <f t="shared" si="61"/>
        <v>0</v>
      </c>
      <c r="P600" s="154">
        <f t="shared" si="62"/>
        <v>0</v>
      </c>
      <c r="Q600" s="152">
        <v>9.1999999999999993</v>
      </c>
      <c r="R600" s="45">
        <f t="shared" si="63"/>
        <v>0</v>
      </c>
      <c r="S600" s="910"/>
      <c r="T600" s="49">
        <f t="shared" si="60"/>
        <v>0</v>
      </c>
      <c r="U600" s="913"/>
      <c r="V600" s="151">
        <f t="shared" si="59"/>
        <v>0</v>
      </c>
      <c r="W600" s="908"/>
    </row>
    <row r="601" spans="1:23" x14ac:dyDescent="0.25">
      <c r="A601" s="871"/>
      <c r="B601" s="872"/>
      <c r="C601" s="92" t="s">
        <v>802</v>
      </c>
      <c r="D601" s="270" t="s">
        <v>803</v>
      </c>
      <c r="E601" s="270"/>
      <c r="F601" s="270"/>
      <c r="G601" s="270"/>
      <c r="H601" s="270">
        <v>50</v>
      </c>
      <c r="I601" s="155">
        <f t="shared" si="53"/>
        <v>50</v>
      </c>
      <c r="J601" s="270"/>
      <c r="K601" s="270"/>
      <c r="L601" s="270"/>
      <c r="M601" s="286"/>
      <c r="N601" s="287">
        <v>50</v>
      </c>
      <c r="O601" s="153">
        <f t="shared" si="61"/>
        <v>0</v>
      </c>
      <c r="P601" s="154">
        <f t="shared" si="62"/>
        <v>50</v>
      </c>
      <c r="Q601" s="152">
        <v>1.34</v>
      </c>
      <c r="R601" s="45">
        <f t="shared" si="63"/>
        <v>67</v>
      </c>
      <c r="S601" s="910"/>
      <c r="T601" s="49">
        <f t="shared" si="60"/>
        <v>0</v>
      </c>
      <c r="U601" s="913"/>
      <c r="V601" s="151">
        <f t="shared" si="59"/>
        <v>67</v>
      </c>
      <c r="W601" s="908"/>
    </row>
    <row r="602" spans="1:23" x14ac:dyDescent="0.25">
      <c r="A602" s="871"/>
      <c r="B602" s="872"/>
      <c r="C602" s="92" t="s">
        <v>1805</v>
      </c>
      <c r="D602" s="270" t="s">
        <v>803</v>
      </c>
      <c r="E602" s="270"/>
      <c r="F602" s="270"/>
      <c r="G602" s="270"/>
      <c r="H602" s="270">
        <v>50</v>
      </c>
      <c r="I602" s="155"/>
      <c r="J602" s="270"/>
      <c r="K602" s="270"/>
      <c r="L602" s="270"/>
      <c r="M602" s="286"/>
      <c r="N602" s="287">
        <v>50</v>
      </c>
      <c r="O602" s="153"/>
      <c r="P602" s="154"/>
      <c r="Q602" s="152"/>
      <c r="R602" s="45">
        <f t="shared" si="63"/>
        <v>0</v>
      </c>
      <c r="S602" s="910"/>
      <c r="T602" s="49">
        <f t="shared" si="60"/>
        <v>0</v>
      </c>
      <c r="U602" s="913"/>
      <c r="V602" s="151">
        <f t="shared" si="59"/>
        <v>0</v>
      </c>
      <c r="W602" s="908"/>
    </row>
    <row r="603" spans="1:23" x14ac:dyDescent="0.25">
      <c r="A603" s="871"/>
      <c r="B603" s="872"/>
      <c r="C603" s="92" t="s">
        <v>1806</v>
      </c>
      <c r="D603" s="270" t="s">
        <v>803</v>
      </c>
      <c r="E603" s="270"/>
      <c r="F603" s="270"/>
      <c r="G603" s="270"/>
      <c r="H603" s="270">
        <v>20</v>
      </c>
      <c r="I603" s="155"/>
      <c r="J603" s="270"/>
      <c r="K603" s="270"/>
      <c r="L603" s="270"/>
      <c r="M603" s="286">
        <v>30</v>
      </c>
      <c r="N603" s="287"/>
      <c r="O603" s="153"/>
      <c r="P603" s="154"/>
      <c r="Q603" s="152"/>
      <c r="R603" s="45">
        <f t="shared" si="63"/>
        <v>0</v>
      </c>
      <c r="S603" s="910"/>
      <c r="T603" s="49">
        <f t="shared" si="60"/>
        <v>0</v>
      </c>
      <c r="U603" s="913"/>
      <c r="V603" s="151">
        <f t="shared" si="59"/>
        <v>0</v>
      </c>
      <c r="W603" s="908"/>
    </row>
    <row r="604" spans="1:23" x14ac:dyDescent="0.25">
      <c r="A604" s="871"/>
      <c r="B604" s="872"/>
      <c r="C604" s="92" t="s">
        <v>804</v>
      </c>
      <c r="D604" s="270" t="s">
        <v>112</v>
      </c>
      <c r="E604" s="270"/>
      <c r="F604" s="270"/>
      <c r="G604" s="270"/>
      <c r="H604" s="270">
        <v>15</v>
      </c>
      <c r="I604" s="155">
        <f t="shared" si="53"/>
        <v>15</v>
      </c>
      <c r="J604" s="270"/>
      <c r="K604" s="270"/>
      <c r="L604" s="270"/>
      <c r="M604" s="286">
        <v>30</v>
      </c>
      <c r="N604" s="287"/>
      <c r="O604" s="153">
        <f t="shared" ref="O604:O667" si="64">J604+K604+L604+M604</f>
        <v>30</v>
      </c>
      <c r="P604" s="154">
        <f t="shared" ref="P604:P667" si="65">I604+O604</f>
        <v>45</v>
      </c>
      <c r="Q604" s="152">
        <v>3.76</v>
      </c>
      <c r="R604" s="45">
        <f t="shared" si="63"/>
        <v>56.4</v>
      </c>
      <c r="S604" s="910"/>
      <c r="T604" s="49">
        <f t="shared" si="60"/>
        <v>112.8</v>
      </c>
      <c r="U604" s="913"/>
      <c r="V604" s="151">
        <f t="shared" si="59"/>
        <v>169.2</v>
      </c>
      <c r="W604" s="908"/>
    </row>
    <row r="605" spans="1:23" x14ac:dyDescent="0.25">
      <c r="A605" s="871"/>
      <c r="B605" s="872"/>
      <c r="C605" s="92" t="s">
        <v>805</v>
      </c>
      <c r="D605" s="270" t="s">
        <v>37</v>
      </c>
      <c r="E605" s="270"/>
      <c r="F605" s="270"/>
      <c r="G605" s="270"/>
      <c r="H605" s="270">
        <v>2</v>
      </c>
      <c r="I605" s="155">
        <f t="shared" si="53"/>
        <v>2</v>
      </c>
      <c r="J605" s="270"/>
      <c r="K605" s="270"/>
      <c r="L605" s="270"/>
      <c r="M605" s="286">
        <v>3</v>
      </c>
      <c r="N605" s="287"/>
      <c r="O605" s="153">
        <f t="shared" si="64"/>
        <v>3</v>
      </c>
      <c r="P605" s="154">
        <f t="shared" si="65"/>
        <v>5</v>
      </c>
      <c r="Q605" s="152">
        <v>2.89</v>
      </c>
      <c r="R605" s="45">
        <f t="shared" si="63"/>
        <v>5.78</v>
      </c>
      <c r="S605" s="910"/>
      <c r="T605" s="49">
        <f t="shared" si="60"/>
        <v>8.67</v>
      </c>
      <c r="U605" s="913"/>
      <c r="V605" s="151">
        <f t="shared" si="59"/>
        <v>14.45</v>
      </c>
      <c r="W605" s="908"/>
    </row>
    <row r="606" spans="1:23" x14ac:dyDescent="0.25">
      <c r="A606" s="871"/>
      <c r="B606" s="872"/>
      <c r="C606" s="93" t="s">
        <v>613</v>
      </c>
      <c r="D606" s="270" t="s">
        <v>112</v>
      </c>
      <c r="E606" s="270"/>
      <c r="F606" s="270"/>
      <c r="G606" s="270"/>
      <c r="H606" s="270"/>
      <c r="I606" s="155">
        <f t="shared" si="53"/>
        <v>0</v>
      </c>
      <c r="J606" s="270"/>
      <c r="K606" s="270"/>
      <c r="L606" s="270"/>
      <c r="M606" s="286"/>
      <c r="N606" s="287"/>
      <c r="O606" s="153">
        <f t="shared" si="64"/>
        <v>0</v>
      </c>
      <c r="P606" s="154">
        <f t="shared" si="65"/>
        <v>0</v>
      </c>
      <c r="Q606" s="152">
        <v>56</v>
      </c>
      <c r="R606" s="45">
        <f t="shared" si="63"/>
        <v>0</v>
      </c>
      <c r="S606" s="910"/>
      <c r="T606" s="49">
        <f t="shared" si="60"/>
        <v>0</v>
      </c>
      <c r="U606" s="913"/>
      <c r="V606" s="151">
        <f t="shared" si="59"/>
        <v>0</v>
      </c>
      <c r="W606" s="908"/>
    </row>
    <row r="607" spans="1:23" x14ac:dyDescent="0.25">
      <c r="A607" s="871"/>
      <c r="B607" s="872"/>
      <c r="C607" s="93" t="s">
        <v>610</v>
      </c>
      <c r="D607" s="270" t="s">
        <v>112</v>
      </c>
      <c r="E607" s="270"/>
      <c r="F607" s="270"/>
      <c r="G607" s="270"/>
      <c r="H607" s="270"/>
      <c r="I607" s="155">
        <f t="shared" si="53"/>
        <v>0</v>
      </c>
      <c r="J607" s="270"/>
      <c r="K607" s="270"/>
      <c r="L607" s="270"/>
      <c r="M607" s="286"/>
      <c r="N607" s="287"/>
      <c r="O607" s="153">
        <f t="shared" si="64"/>
        <v>0</v>
      </c>
      <c r="P607" s="154">
        <f t="shared" si="65"/>
        <v>0</v>
      </c>
      <c r="Q607" s="152">
        <v>2.99</v>
      </c>
      <c r="R607" s="45">
        <f t="shared" si="63"/>
        <v>0</v>
      </c>
      <c r="S607" s="910"/>
      <c r="T607" s="49">
        <f t="shared" si="60"/>
        <v>0</v>
      </c>
      <c r="U607" s="913"/>
      <c r="V607" s="151">
        <f t="shared" si="59"/>
        <v>0</v>
      </c>
      <c r="W607" s="908"/>
    </row>
    <row r="608" spans="1:23" x14ac:dyDescent="0.25">
      <c r="A608" s="871"/>
      <c r="B608" s="872"/>
      <c r="C608" s="93" t="s">
        <v>2170</v>
      </c>
      <c r="D608" s="270" t="s">
        <v>112</v>
      </c>
      <c r="E608" s="270"/>
      <c r="F608" s="270"/>
      <c r="G608" s="270"/>
      <c r="H608" s="270"/>
      <c r="I608" s="155">
        <f t="shared" si="53"/>
        <v>0</v>
      </c>
      <c r="J608" s="270"/>
      <c r="K608" s="270"/>
      <c r="L608" s="270"/>
      <c r="M608" s="286"/>
      <c r="N608" s="287"/>
      <c r="O608" s="153">
        <f t="shared" si="64"/>
        <v>0</v>
      </c>
      <c r="P608" s="154">
        <f t="shared" si="65"/>
        <v>0</v>
      </c>
      <c r="Q608" s="152"/>
      <c r="R608" s="45">
        <f t="shared" si="63"/>
        <v>0</v>
      </c>
      <c r="S608" s="910"/>
      <c r="T608" s="49">
        <f t="shared" si="60"/>
        <v>0</v>
      </c>
      <c r="U608" s="913"/>
      <c r="V608" s="151">
        <f t="shared" ref="V608:V671" si="66">R608+T608</f>
        <v>0</v>
      </c>
      <c r="W608" s="908"/>
    </row>
    <row r="609" spans="1:23" x14ac:dyDescent="0.25">
      <c r="A609" s="871"/>
      <c r="B609" s="872"/>
      <c r="C609" s="93" t="s">
        <v>570</v>
      </c>
      <c r="D609" s="270" t="s">
        <v>37</v>
      </c>
      <c r="E609" s="270"/>
      <c r="F609" s="270"/>
      <c r="G609" s="270">
        <v>16</v>
      </c>
      <c r="H609" s="270"/>
      <c r="I609" s="155">
        <f t="shared" si="53"/>
        <v>16</v>
      </c>
      <c r="J609" s="270"/>
      <c r="K609" s="270"/>
      <c r="L609" s="270"/>
      <c r="M609" s="286"/>
      <c r="N609" s="287"/>
      <c r="O609" s="153">
        <f t="shared" si="64"/>
        <v>0</v>
      </c>
      <c r="P609" s="154">
        <f t="shared" si="65"/>
        <v>16</v>
      </c>
      <c r="Q609" s="152">
        <v>26</v>
      </c>
      <c r="R609" s="45">
        <f t="shared" si="63"/>
        <v>416</v>
      </c>
      <c r="S609" s="910"/>
      <c r="T609" s="49">
        <f t="shared" si="60"/>
        <v>0</v>
      </c>
      <c r="U609" s="913"/>
      <c r="V609" s="151">
        <f t="shared" si="66"/>
        <v>416</v>
      </c>
      <c r="W609" s="908"/>
    </row>
    <row r="610" spans="1:23" x14ac:dyDescent="0.25">
      <c r="A610" s="871"/>
      <c r="B610" s="872"/>
      <c r="C610" s="162" t="s">
        <v>222</v>
      </c>
      <c r="D610" s="220" t="s">
        <v>37</v>
      </c>
      <c r="E610" s="270">
        <v>10</v>
      </c>
      <c r="F610" s="220">
        <v>16</v>
      </c>
      <c r="G610" s="270"/>
      <c r="H610" s="270"/>
      <c r="I610" s="155">
        <f t="shared" si="53"/>
        <v>26</v>
      </c>
      <c r="J610" s="270"/>
      <c r="K610" s="270"/>
      <c r="L610" s="270"/>
      <c r="M610" s="286"/>
      <c r="N610" s="287"/>
      <c r="O610" s="153">
        <f t="shared" si="64"/>
        <v>0</v>
      </c>
      <c r="P610" s="154">
        <f t="shared" si="65"/>
        <v>26</v>
      </c>
      <c r="Q610" s="152">
        <v>87</v>
      </c>
      <c r="R610" s="45">
        <f t="shared" si="63"/>
        <v>2262</v>
      </c>
      <c r="S610" s="911"/>
      <c r="T610" s="49">
        <f t="shared" si="60"/>
        <v>0</v>
      </c>
      <c r="U610" s="914"/>
      <c r="V610" s="151">
        <f t="shared" si="66"/>
        <v>2262</v>
      </c>
      <c r="W610" s="908"/>
    </row>
    <row r="611" spans="1:23" ht="53.25" customHeight="1" x14ac:dyDescent="0.25">
      <c r="A611" s="871">
        <v>35</v>
      </c>
      <c r="B611" s="872" t="s">
        <v>15</v>
      </c>
      <c r="C611" s="97" t="s">
        <v>258</v>
      </c>
      <c r="D611" s="270" t="s">
        <v>37</v>
      </c>
      <c r="E611" s="270"/>
      <c r="F611" s="270"/>
      <c r="G611" s="270">
        <v>3</v>
      </c>
      <c r="H611" s="270"/>
      <c r="I611" s="155">
        <f t="shared" si="53"/>
        <v>3</v>
      </c>
      <c r="J611" s="270"/>
      <c r="K611" s="270"/>
      <c r="L611" s="270"/>
      <c r="M611" s="286"/>
      <c r="N611" s="287"/>
      <c r="O611" s="153">
        <f t="shared" si="64"/>
        <v>0</v>
      </c>
      <c r="P611" s="154">
        <f t="shared" si="65"/>
        <v>3</v>
      </c>
      <c r="Q611" s="152">
        <v>280</v>
      </c>
      <c r="R611" s="45">
        <f t="shared" si="63"/>
        <v>840</v>
      </c>
      <c r="S611" s="909">
        <f>SUM(R611:R618)</f>
        <v>5604.8</v>
      </c>
      <c r="T611" s="49">
        <f t="shared" si="60"/>
        <v>0</v>
      </c>
      <c r="U611" s="912">
        <f>SUM(T611:T618)</f>
        <v>2083.1999999999998</v>
      </c>
      <c r="V611" s="151">
        <f t="shared" si="66"/>
        <v>840</v>
      </c>
      <c r="W611" s="908">
        <f>SUM(V611:V618)</f>
        <v>7688</v>
      </c>
    </row>
    <row r="612" spans="1:23" ht="30" x14ac:dyDescent="0.25">
      <c r="A612" s="871"/>
      <c r="B612" s="872"/>
      <c r="C612" s="97" t="s">
        <v>259</v>
      </c>
      <c r="D612" s="270" t="s">
        <v>37</v>
      </c>
      <c r="E612" s="270"/>
      <c r="F612" s="270"/>
      <c r="G612" s="270">
        <v>5</v>
      </c>
      <c r="H612" s="270"/>
      <c r="I612" s="155">
        <f t="shared" si="53"/>
        <v>5</v>
      </c>
      <c r="J612" s="270"/>
      <c r="K612" s="270"/>
      <c r="L612" s="270">
        <v>5</v>
      </c>
      <c r="M612" s="286"/>
      <c r="N612" s="287"/>
      <c r="O612" s="153">
        <f t="shared" si="64"/>
        <v>5</v>
      </c>
      <c r="P612" s="154">
        <f t="shared" si="65"/>
        <v>10</v>
      </c>
      <c r="Q612" s="152">
        <v>83.6</v>
      </c>
      <c r="R612" s="45">
        <f t="shared" si="63"/>
        <v>418</v>
      </c>
      <c r="S612" s="910"/>
      <c r="T612" s="49">
        <f t="shared" si="60"/>
        <v>418</v>
      </c>
      <c r="U612" s="913"/>
      <c r="V612" s="151">
        <f t="shared" si="66"/>
        <v>836</v>
      </c>
      <c r="W612" s="908"/>
    </row>
    <row r="613" spans="1:23" ht="30" x14ac:dyDescent="0.25">
      <c r="A613" s="871"/>
      <c r="B613" s="872"/>
      <c r="C613" s="97" t="s">
        <v>263</v>
      </c>
      <c r="D613" s="270" t="s">
        <v>37</v>
      </c>
      <c r="E613" s="270"/>
      <c r="F613" s="270"/>
      <c r="G613" s="270"/>
      <c r="H613" s="270"/>
      <c r="I613" s="155">
        <f t="shared" si="53"/>
        <v>0</v>
      </c>
      <c r="J613" s="270"/>
      <c r="K613" s="270"/>
      <c r="L613" s="270"/>
      <c r="M613" s="286"/>
      <c r="N613" s="287"/>
      <c r="O613" s="153">
        <f t="shared" si="64"/>
        <v>0</v>
      </c>
      <c r="P613" s="154">
        <f t="shared" si="65"/>
        <v>0</v>
      </c>
      <c r="Q613" s="152"/>
      <c r="R613" s="45">
        <f t="shared" si="63"/>
        <v>0</v>
      </c>
      <c r="S613" s="910"/>
      <c r="T613" s="49">
        <f t="shared" ref="T613:T676" si="67">Q613*O613</f>
        <v>0</v>
      </c>
      <c r="U613" s="913"/>
      <c r="V613" s="151">
        <f t="shared" si="66"/>
        <v>0</v>
      </c>
      <c r="W613" s="908"/>
    </row>
    <row r="614" spans="1:23" ht="30" x14ac:dyDescent="0.25">
      <c r="A614" s="871"/>
      <c r="B614" s="872"/>
      <c r="C614" s="97" t="s">
        <v>257</v>
      </c>
      <c r="D614" s="270" t="s">
        <v>37</v>
      </c>
      <c r="E614" s="270"/>
      <c r="F614" s="270"/>
      <c r="G614" s="270">
        <v>6</v>
      </c>
      <c r="H614" s="270"/>
      <c r="I614" s="155">
        <f t="shared" si="53"/>
        <v>6</v>
      </c>
      <c r="J614" s="270"/>
      <c r="K614" s="270"/>
      <c r="L614" s="270"/>
      <c r="M614" s="286"/>
      <c r="N614" s="287"/>
      <c r="O614" s="153">
        <f t="shared" si="64"/>
        <v>0</v>
      </c>
      <c r="P614" s="154">
        <f t="shared" si="65"/>
        <v>6</v>
      </c>
      <c r="Q614" s="152">
        <v>350</v>
      </c>
      <c r="R614" s="45">
        <f t="shared" si="63"/>
        <v>2100</v>
      </c>
      <c r="S614" s="910"/>
      <c r="T614" s="49">
        <f t="shared" si="67"/>
        <v>0</v>
      </c>
      <c r="U614" s="913"/>
      <c r="V614" s="151">
        <f t="shared" si="66"/>
        <v>2100</v>
      </c>
      <c r="W614" s="908"/>
    </row>
    <row r="615" spans="1:23" ht="30" x14ac:dyDescent="0.25">
      <c r="A615" s="871"/>
      <c r="B615" s="872"/>
      <c r="C615" s="97" t="s">
        <v>260</v>
      </c>
      <c r="D615" s="270" t="s">
        <v>37</v>
      </c>
      <c r="E615" s="270"/>
      <c r="F615" s="270"/>
      <c r="G615" s="270">
        <v>5</v>
      </c>
      <c r="H615" s="270"/>
      <c r="I615" s="155">
        <f t="shared" si="53"/>
        <v>5</v>
      </c>
      <c r="J615" s="270"/>
      <c r="K615" s="270"/>
      <c r="L615" s="270">
        <v>5</v>
      </c>
      <c r="M615" s="286"/>
      <c r="N615" s="287"/>
      <c r="O615" s="153">
        <f t="shared" si="64"/>
        <v>5</v>
      </c>
      <c r="P615" s="154">
        <f t="shared" si="65"/>
        <v>10</v>
      </c>
      <c r="Q615" s="152">
        <v>265</v>
      </c>
      <c r="R615" s="45">
        <f t="shared" si="63"/>
        <v>1325</v>
      </c>
      <c r="S615" s="910"/>
      <c r="T615" s="49">
        <f t="shared" si="67"/>
        <v>1325</v>
      </c>
      <c r="U615" s="913"/>
      <c r="V615" s="151">
        <f t="shared" si="66"/>
        <v>2650</v>
      </c>
      <c r="W615" s="908"/>
    </row>
    <row r="616" spans="1:23" ht="30" x14ac:dyDescent="0.25">
      <c r="A616" s="871"/>
      <c r="B616" s="872"/>
      <c r="C616" s="97" t="s">
        <v>261</v>
      </c>
      <c r="D616" s="270" t="s">
        <v>37</v>
      </c>
      <c r="E616" s="270"/>
      <c r="F616" s="270"/>
      <c r="G616" s="270">
        <v>20</v>
      </c>
      <c r="H616" s="270"/>
      <c r="I616" s="155">
        <f t="shared" si="53"/>
        <v>20</v>
      </c>
      <c r="J616" s="270"/>
      <c r="K616" s="270"/>
      <c r="L616" s="270"/>
      <c r="M616" s="286"/>
      <c r="N616" s="287"/>
      <c r="O616" s="153">
        <f t="shared" si="64"/>
        <v>0</v>
      </c>
      <c r="P616" s="154">
        <f t="shared" si="65"/>
        <v>20</v>
      </c>
      <c r="Q616" s="152">
        <v>27</v>
      </c>
      <c r="R616" s="45">
        <f t="shared" si="63"/>
        <v>540</v>
      </c>
      <c r="S616" s="910"/>
      <c r="T616" s="49">
        <f t="shared" si="67"/>
        <v>0</v>
      </c>
      <c r="U616" s="913"/>
      <c r="V616" s="151">
        <f t="shared" si="66"/>
        <v>540</v>
      </c>
      <c r="W616" s="908"/>
    </row>
    <row r="617" spans="1:23" ht="30" x14ac:dyDescent="0.25">
      <c r="A617" s="871"/>
      <c r="B617" s="872"/>
      <c r="C617" s="97" t="s">
        <v>262</v>
      </c>
      <c r="D617" s="270" t="s">
        <v>37</v>
      </c>
      <c r="E617" s="270"/>
      <c r="F617" s="270"/>
      <c r="G617" s="270">
        <v>4</v>
      </c>
      <c r="H617" s="270"/>
      <c r="I617" s="155">
        <f t="shared" si="53"/>
        <v>4</v>
      </c>
      <c r="J617" s="270"/>
      <c r="K617" s="270"/>
      <c r="L617" s="270"/>
      <c r="M617" s="286"/>
      <c r="N617" s="287"/>
      <c r="O617" s="153">
        <f t="shared" si="64"/>
        <v>0</v>
      </c>
      <c r="P617" s="154">
        <f t="shared" si="65"/>
        <v>4</v>
      </c>
      <c r="Q617" s="152">
        <v>10.4</v>
      </c>
      <c r="R617" s="45">
        <f t="shared" si="63"/>
        <v>41.6</v>
      </c>
      <c r="S617" s="910"/>
      <c r="T617" s="49">
        <f t="shared" si="67"/>
        <v>0</v>
      </c>
      <c r="U617" s="913"/>
      <c r="V617" s="151">
        <f t="shared" si="66"/>
        <v>41.6</v>
      </c>
      <c r="W617" s="908"/>
    </row>
    <row r="618" spans="1:23" x14ac:dyDescent="0.25">
      <c r="A618" s="871"/>
      <c r="B618" s="872"/>
      <c r="C618" s="97" t="s">
        <v>116</v>
      </c>
      <c r="D618" s="270" t="s">
        <v>37</v>
      </c>
      <c r="E618" s="270"/>
      <c r="F618" s="270"/>
      <c r="G618" s="270">
        <v>9</v>
      </c>
      <c r="H618" s="270"/>
      <c r="I618" s="155">
        <f t="shared" si="53"/>
        <v>9</v>
      </c>
      <c r="J618" s="270"/>
      <c r="K618" s="270"/>
      <c r="L618" s="270">
        <v>9</v>
      </c>
      <c r="M618" s="286"/>
      <c r="N618" s="287"/>
      <c r="O618" s="153">
        <f t="shared" si="64"/>
        <v>9</v>
      </c>
      <c r="P618" s="154">
        <f t="shared" si="65"/>
        <v>18</v>
      </c>
      <c r="Q618" s="152">
        <v>37.799999999999997</v>
      </c>
      <c r="R618" s="45">
        <f t="shared" si="63"/>
        <v>340.2</v>
      </c>
      <c r="S618" s="911"/>
      <c r="T618" s="49">
        <f t="shared" si="67"/>
        <v>340.2</v>
      </c>
      <c r="U618" s="914"/>
      <c r="V618" s="151">
        <f t="shared" si="66"/>
        <v>680.4</v>
      </c>
      <c r="W618" s="908"/>
    </row>
    <row r="619" spans="1:23" ht="60" customHeight="1" x14ac:dyDescent="0.25">
      <c r="A619" s="871">
        <v>36</v>
      </c>
      <c r="B619" s="872" t="s">
        <v>1623</v>
      </c>
      <c r="C619" s="97" t="s">
        <v>1626</v>
      </c>
      <c r="D619" s="270" t="s">
        <v>37</v>
      </c>
      <c r="E619" s="270"/>
      <c r="F619" s="86">
        <v>5</v>
      </c>
      <c r="G619" s="270"/>
      <c r="H619" s="270"/>
      <c r="I619" s="155">
        <f t="shared" si="53"/>
        <v>5</v>
      </c>
      <c r="J619" s="270"/>
      <c r="K619" s="270"/>
      <c r="L619" s="270"/>
      <c r="M619" s="286"/>
      <c r="N619" s="287"/>
      <c r="O619" s="153">
        <f t="shared" si="64"/>
        <v>0</v>
      </c>
      <c r="P619" s="154">
        <f t="shared" si="65"/>
        <v>5</v>
      </c>
      <c r="Q619" s="152">
        <v>9.27</v>
      </c>
      <c r="R619" s="45">
        <f t="shared" si="63"/>
        <v>46.349999999999994</v>
      </c>
      <c r="S619" s="909">
        <f>SUM(R619:R649)</f>
        <v>8958.76</v>
      </c>
      <c r="T619" s="49">
        <f t="shared" si="67"/>
        <v>0</v>
      </c>
      <c r="U619" s="912">
        <f>SUM(T619:T649)</f>
        <v>1002.8</v>
      </c>
      <c r="V619" s="151">
        <f t="shared" si="66"/>
        <v>46.349999999999994</v>
      </c>
      <c r="W619" s="908">
        <f>SUM(V619:V649)</f>
        <v>9961.5600000000013</v>
      </c>
    </row>
    <row r="620" spans="1:23" ht="15.75" x14ac:dyDescent="0.25">
      <c r="A620" s="871"/>
      <c r="B620" s="872"/>
      <c r="C620" s="97" t="s">
        <v>184</v>
      </c>
      <c r="D620" s="270" t="s">
        <v>37</v>
      </c>
      <c r="E620" s="270"/>
      <c r="F620" s="86">
        <v>5</v>
      </c>
      <c r="G620" s="270"/>
      <c r="H620" s="270"/>
      <c r="I620" s="155">
        <f t="shared" si="53"/>
        <v>5</v>
      </c>
      <c r="J620" s="270"/>
      <c r="K620" s="270"/>
      <c r="L620" s="270"/>
      <c r="M620" s="286"/>
      <c r="N620" s="287"/>
      <c r="O620" s="153">
        <f t="shared" si="64"/>
        <v>0</v>
      </c>
      <c r="P620" s="154">
        <f t="shared" si="65"/>
        <v>5</v>
      </c>
      <c r="Q620" s="152">
        <v>1.95</v>
      </c>
      <c r="R620" s="45">
        <f t="shared" si="63"/>
        <v>9.75</v>
      </c>
      <c r="S620" s="910"/>
      <c r="T620" s="49">
        <f t="shared" si="67"/>
        <v>0</v>
      </c>
      <c r="U620" s="913"/>
      <c r="V620" s="151">
        <f t="shared" si="66"/>
        <v>9.75</v>
      </c>
      <c r="W620" s="908"/>
    </row>
    <row r="621" spans="1:23" ht="15.75" x14ac:dyDescent="0.25">
      <c r="A621" s="871"/>
      <c r="B621" s="872"/>
      <c r="C621" s="97" t="s">
        <v>476</v>
      </c>
      <c r="D621" s="270" t="s">
        <v>37</v>
      </c>
      <c r="E621" s="270"/>
      <c r="F621" s="86">
        <v>1</v>
      </c>
      <c r="G621" s="270"/>
      <c r="H621" s="270"/>
      <c r="I621" s="155">
        <f t="shared" ref="I621:I684" si="68">E621+F621+G621+H621</f>
        <v>1</v>
      </c>
      <c r="J621" s="270"/>
      <c r="K621" s="270"/>
      <c r="L621" s="270"/>
      <c r="M621" s="286"/>
      <c r="N621" s="287"/>
      <c r="O621" s="153">
        <f t="shared" si="64"/>
        <v>0</v>
      </c>
      <c r="P621" s="154">
        <f t="shared" si="65"/>
        <v>1</v>
      </c>
      <c r="Q621" s="152">
        <v>150</v>
      </c>
      <c r="R621" s="45">
        <f t="shared" ref="R621:R684" si="69">Q621*I621</f>
        <v>150</v>
      </c>
      <c r="S621" s="910"/>
      <c r="T621" s="49">
        <f t="shared" si="67"/>
        <v>0</v>
      </c>
      <c r="U621" s="913"/>
      <c r="V621" s="151">
        <f t="shared" si="66"/>
        <v>150</v>
      </c>
      <c r="W621" s="908"/>
    </row>
    <row r="622" spans="1:23" ht="30" x14ac:dyDescent="0.25">
      <c r="A622" s="871"/>
      <c r="B622" s="872"/>
      <c r="C622" s="97" t="s">
        <v>206</v>
      </c>
      <c r="D622" s="270" t="s">
        <v>37</v>
      </c>
      <c r="E622" s="270"/>
      <c r="F622" s="86">
        <v>45</v>
      </c>
      <c r="G622" s="270"/>
      <c r="H622" s="270"/>
      <c r="I622" s="155">
        <f t="shared" si="68"/>
        <v>45</v>
      </c>
      <c r="J622" s="270"/>
      <c r="K622" s="270">
        <v>15</v>
      </c>
      <c r="L622" s="270"/>
      <c r="M622" s="286"/>
      <c r="N622" s="287"/>
      <c r="O622" s="153">
        <f t="shared" si="64"/>
        <v>15</v>
      </c>
      <c r="P622" s="154">
        <f t="shared" si="65"/>
        <v>60</v>
      </c>
      <c r="Q622" s="152">
        <v>5</v>
      </c>
      <c r="R622" s="45">
        <f t="shared" si="69"/>
        <v>225</v>
      </c>
      <c r="S622" s="910"/>
      <c r="T622" s="49">
        <f t="shared" si="67"/>
        <v>75</v>
      </c>
      <c r="U622" s="913"/>
      <c r="V622" s="151">
        <f t="shared" si="66"/>
        <v>300</v>
      </c>
      <c r="W622" s="908"/>
    </row>
    <row r="623" spans="1:23" ht="15.75" x14ac:dyDescent="0.25">
      <c r="A623" s="871"/>
      <c r="B623" s="872"/>
      <c r="C623" s="97" t="s">
        <v>474</v>
      </c>
      <c r="D623" s="270" t="s">
        <v>37</v>
      </c>
      <c r="E623" s="270"/>
      <c r="F623" s="86">
        <v>10</v>
      </c>
      <c r="G623" s="270"/>
      <c r="H623" s="270"/>
      <c r="I623" s="155">
        <f t="shared" si="68"/>
        <v>10</v>
      </c>
      <c r="J623" s="270"/>
      <c r="K623" s="270"/>
      <c r="L623" s="270"/>
      <c r="M623" s="286"/>
      <c r="N623" s="287"/>
      <c r="O623" s="153">
        <f t="shared" si="64"/>
        <v>0</v>
      </c>
      <c r="P623" s="154">
        <f t="shared" si="65"/>
        <v>10</v>
      </c>
      <c r="Q623" s="152">
        <v>2.5000000000000001E-2</v>
      </c>
      <c r="R623" s="45">
        <f t="shared" si="69"/>
        <v>0.25</v>
      </c>
      <c r="S623" s="910"/>
      <c r="T623" s="49">
        <f t="shared" si="67"/>
        <v>0</v>
      </c>
      <c r="U623" s="913"/>
      <c r="V623" s="151">
        <f t="shared" si="66"/>
        <v>0.25</v>
      </c>
      <c r="W623" s="908"/>
    </row>
    <row r="624" spans="1:23" ht="30" x14ac:dyDescent="0.25">
      <c r="A624" s="871"/>
      <c r="B624" s="872"/>
      <c r="C624" s="97" t="s">
        <v>186</v>
      </c>
      <c r="D624" s="270" t="s">
        <v>37</v>
      </c>
      <c r="E624" s="270"/>
      <c r="F624" s="86">
        <v>75</v>
      </c>
      <c r="G624" s="270"/>
      <c r="H624" s="270"/>
      <c r="I624" s="155">
        <f t="shared" si="68"/>
        <v>75</v>
      </c>
      <c r="J624" s="270"/>
      <c r="K624" s="270">
        <v>25</v>
      </c>
      <c r="L624" s="270"/>
      <c r="M624" s="286"/>
      <c r="N624" s="287"/>
      <c r="O624" s="153">
        <f t="shared" si="64"/>
        <v>25</v>
      </c>
      <c r="P624" s="154">
        <f t="shared" si="65"/>
        <v>100</v>
      </c>
      <c r="Q624" s="270">
        <v>5</v>
      </c>
      <c r="R624" s="45">
        <f t="shared" si="69"/>
        <v>375</v>
      </c>
      <c r="S624" s="910"/>
      <c r="T624" s="49">
        <f t="shared" si="67"/>
        <v>125</v>
      </c>
      <c r="U624" s="913"/>
      <c r="V624" s="151">
        <f t="shared" si="66"/>
        <v>500</v>
      </c>
      <c r="W624" s="908"/>
    </row>
    <row r="625" spans="1:23" ht="15.75" x14ac:dyDescent="0.25">
      <c r="A625" s="871"/>
      <c r="B625" s="872"/>
      <c r="C625" s="97" t="s">
        <v>458</v>
      </c>
      <c r="D625" s="270" t="s">
        <v>37</v>
      </c>
      <c r="E625" s="270"/>
      <c r="F625" s="86"/>
      <c r="G625" s="270">
        <v>10</v>
      </c>
      <c r="H625" s="270"/>
      <c r="I625" s="155">
        <f t="shared" si="68"/>
        <v>10</v>
      </c>
      <c r="J625" s="270"/>
      <c r="K625" s="270"/>
      <c r="L625" s="270"/>
      <c r="M625" s="286"/>
      <c r="N625" s="287"/>
      <c r="O625" s="153">
        <f t="shared" si="64"/>
        <v>0</v>
      </c>
      <c r="P625" s="154">
        <f t="shared" si="65"/>
        <v>10</v>
      </c>
      <c r="Q625" s="270">
        <v>8.5</v>
      </c>
      <c r="R625" s="45">
        <f t="shared" si="69"/>
        <v>85</v>
      </c>
      <c r="S625" s="910"/>
      <c r="T625" s="49">
        <f t="shared" si="67"/>
        <v>0</v>
      </c>
      <c r="U625" s="913"/>
      <c r="V625" s="151">
        <f t="shared" si="66"/>
        <v>85</v>
      </c>
      <c r="W625" s="908"/>
    </row>
    <row r="626" spans="1:23" ht="15.75" x14ac:dyDescent="0.25">
      <c r="A626" s="871"/>
      <c r="B626" s="872"/>
      <c r="C626" s="97" t="s">
        <v>187</v>
      </c>
      <c r="D626" s="270" t="s">
        <v>37</v>
      </c>
      <c r="E626" s="270"/>
      <c r="F626" s="86">
        <v>10</v>
      </c>
      <c r="G626" s="270"/>
      <c r="H626" s="270"/>
      <c r="I626" s="155">
        <f t="shared" si="68"/>
        <v>10</v>
      </c>
      <c r="J626" s="270"/>
      <c r="K626" s="270"/>
      <c r="L626" s="270"/>
      <c r="M626" s="286"/>
      <c r="N626" s="287"/>
      <c r="O626" s="153">
        <f t="shared" si="64"/>
        <v>0</v>
      </c>
      <c r="P626" s="154">
        <f t="shared" si="65"/>
        <v>10</v>
      </c>
      <c r="Q626" s="152">
        <v>2.9</v>
      </c>
      <c r="R626" s="45">
        <f t="shared" si="69"/>
        <v>29</v>
      </c>
      <c r="S626" s="910"/>
      <c r="T626" s="49">
        <f t="shared" si="67"/>
        <v>0</v>
      </c>
      <c r="U626" s="913"/>
      <c r="V626" s="151">
        <f t="shared" si="66"/>
        <v>29</v>
      </c>
      <c r="W626" s="908"/>
    </row>
    <row r="627" spans="1:23" ht="15.75" x14ac:dyDescent="0.25">
      <c r="A627" s="871"/>
      <c r="B627" s="872"/>
      <c r="C627" s="97" t="s">
        <v>475</v>
      </c>
      <c r="D627" s="270" t="s">
        <v>37</v>
      </c>
      <c r="E627" s="270"/>
      <c r="F627" s="86">
        <v>10</v>
      </c>
      <c r="G627" s="270"/>
      <c r="H627" s="270"/>
      <c r="I627" s="155">
        <f t="shared" si="68"/>
        <v>10</v>
      </c>
      <c r="J627" s="270"/>
      <c r="K627" s="270"/>
      <c r="L627" s="270"/>
      <c r="M627" s="286"/>
      <c r="N627" s="287"/>
      <c r="O627" s="153">
        <f t="shared" si="64"/>
        <v>0</v>
      </c>
      <c r="P627" s="154">
        <f t="shared" si="65"/>
        <v>10</v>
      </c>
      <c r="Q627" s="270">
        <v>0.183</v>
      </c>
      <c r="R627" s="45">
        <f t="shared" si="69"/>
        <v>1.83</v>
      </c>
      <c r="S627" s="910"/>
      <c r="T627" s="49">
        <f t="shared" si="67"/>
        <v>0</v>
      </c>
      <c r="U627" s="913"/>
      <c r="V627" s="151">
        <f t="shared" si="66"/>
        <v>1.83</v>
      </c>
      <c r="W627" s="908"/>
    </row>
    <row r="628" spans="1:23" ht="15.75" x14ac:dyDescent="0.25">
      <c r="A628" s="871"/>
      <c r="B628" s="872"/>
      <c r="C628" s="97" t="s">
        <v>189</v>
      </c>
      <c r="D628" s="270" t="s">
        <v>37</v>
      </c>
      <c r="E628" s="270"/>
      <c r="F628" s="86">
        <v>3</v>
      </c>
      <c r="G628" s="270"/>
      <c r="H628" s="270"/>
      <c r="I628" s="155">
        <f t="shared" si="68"/>
        <v>3</v>
      </c>
      <c r="J628" s="270"/>
      <c r="K628" s="270"/>
      <c r="L628" s="270"/>
      <c r="M628" s="286"/>
      <c r="N628" s="287"/>
      <c r="O628" s="153">
        <f t="shared" si="64"/>
        <v>0</v>
      </c>
      <c r="P628" s="154">
        <f t="shared" si="65"/>
        <v>3</v>
      </c>
      <c r="Q628" s="270">
        <v>26.75</v>
      </c>
      <c r="R628" s="45">
        <f t="shared" si="69"/>
        <v>80.25</v>
      </c>
      <c r="S628" s="910"/>
      <c r="T628" s="49">
        <f t="shared" si="67"/>
        <v>0</v>
      </c>
      <c r="U628" s="913"/>
      <c r="V628" s="151">
        <f t="shared" si="66"/>
        <v>80.25</v>
      </c>
      <c r="W628" s="908"/>
    </row>
    <row r="629" spans="1:23" ht="15.75" x14ac:dyDescent="0.25">
      <c r="A629" s="871"/>
      <c r="B629" s="872"/>
      <c r="C629" s="97" t="s">
        <v>185</v>
      </c>
      <c r="D629" s="270" t="s">
        <v>37</v>
      </c>
      <c r="E629" s="270"/>
      <c r="F629" s="86">
        <v>25</v>
      </c>
      <c r="G629" s="270"/>
      <c r="H629" s="270"/>
      <c r="I629" s="155">
        <f t="shared" si="68"/>
        <v>25</v>
      </c>
      <c r="J629" s="270"/>
      <c r="K629" s="270"/>
      <c r="L629" s="270"/>
      <c r="M629" s="286"/>
      <c r="N629" s="287"/>
      <c r="O629" s="153">
        <f t="shared" si="64"/>
        <v>0</v>
      </c>
      <c r="P629" s="154">
        <f t="shared" si="65"/>
        <v>25</v>
      </c>
      <c r="Q629" s="270">
        <v>0.31</v>
      </c>
      <c r="R629" s="45">
        <f t="shared" si="69"/>
        <v>7.75</v>
      </c>
      <c r="S629" s="910"/>
      <c r="T629" s="49">
        <f t="shared" si="67"/>
        <v>0</v>
      </c>
      <c r="U629" s="913"/>
      <c r="V629" s="151">
        <f t="shared" si="66"/>
        <v>7.75</v>
      </c>
      <c r="W629" s="908"/>
    </row>
    <row r="630" spans="1:23" ht="15.75" x14ac:dyDescent="0.25">
      <c r="A630" s="871"/>
      <c r="B630" s="872"/>
      <c r="C630" s="97" t="s">
        <v>190</v>
      </c>
      <c r="D630" s="270" t="s">
        <v>37</v>
      </c>
      <c r="E630" s="270"/>
      <c r="F630" s="86">
        <v>1</v>
      </c>
      <c r="G630" s="270"/>
      <c r="H630" s="270"/>
      <c r="I630" s="155">
        <f t="shared" si="68"/>
        <v>1</v>
      </c>
      <c r="J630" s="270"/>
      <c r="K630" s="270"/>
      <c r="L630" s="270"/>
      <c r="M630" s="286"/>
      <c r="N630" s="287"/>
      <c r="O630" s="153">
        <f t="shared" si="64"/>
        <v>0</v>
      </c>
      <c r="P630" s="154">
        <f t="shared" si="65"/>
        <v>1</v>
      </c>
      <c r="Q630" s="270">
        <v>1500</v>
      </c>
      <c r="R630" s="45">
        <f t="shared" si="69"/>
        <v>1500</v>
      </c>
      <c r="S630" s="910"/>
      <c r="T630" s="49">
        <f t="shared" si="67"/>
        <v>0</v>
      </c>
      <c r="U630" s="913"/>
      <c r="V630" s="151">
        <f t="shared" si="66"/>
        <v>1500</v>
      </c>
      <c r="W630" s="908"/>
    </row>
    <row r="631" spans="1:23" ht="15.75" x14ac:dyDescent="0.25">
      <c r="A631" s="871"/>
      <c r="B631" s="872"/>
      <c r="C631" s="97" t="s">
        <v>191</v>
      </c>
      <c r="D631" s="270" t="s">
        <v>37</v>
      </c>
      <c r="E631" s="270"/>
      <c r="F631" s="86">
        <v>1</v>
      </c>
      <c r="G631" s="270"/>
      <c r="H631" s="270"/>
      <c r="I631" s="155">
        <f t="shared" si="68"/>
        <v>1</v>
      </c>
      <c r="J631" s="270"/>
      <c r="K631" s="270"/>
      <c r="L631" s="270"/>
      <c r="M631" s="286"/>
      <c r="N631" s="287"/>
      <c r="O631" s="153">
        <f t="shared" si="64"/>
        <v>0</v>
      </c>
      <c r="P631" s="154">
        <f t="shared" si="65"/>
        <v>1</v>
      </c>
      <c r="Q631" s="270">
        <v>1500</v>
      </c>
      <c r="R631" s="45">
        <f t="shared" si="69"/>
        <v>1500</v>
      </c>
      <c r="S631" s="910"/>
      <c r="T631" s="49">
        <f t="shared" si="67"/>
        <v>0</v>
      </c>
      <c r="U631" s="913"/>
      <c r="V631" s="151">
        <f t="shared" si="66"/>
        <v>1500</v>
      </c>
      <c r="W631" s="908"/>
    </row>
    <row r="632" spans="1:23" ht="30" x14ac:dyDescent="0.25">
      <c r="A632" s="871"/>
      <c r="B632" s="872"/>
      <c r="C632" s="97" t="s">
        <v>198</v>
      </c>
      <c r="D632" s="270" t="s">
        <v>37</v>
      </c>
      <c r="E632" s="270"/>
      <c r="F632" s="86">
        <v>10</v>
      </c>
      <c r="G632" s="270"/>
      <c r="H632" s="270"/>
      <c r="I632" s="155">
        <f t="shared" si="68"/>
        <v>10</v>
      </c>
      <c r="J632" s="270"/>
      <c r="K632" s="270"/>
      <c r="L632" s="270"/>
      <c r="M632" s="286"/>
      <c r="N632" s="287"/>
      <c r="O632" s="153">
        <f t="shared" si="64"/>
        <v>0</v>
      </c>
      <c r="P632" s="154">
        <f t="shared" si="65"/>
        <v>10</v>
      </c>
      <c r="Q632" s="270">
        <v>30</v>
      </c>
      <c r="R632" s="45">
        <f t="shared" si="69"/>
        <v>300</v>
      </c>
      <c r="S632" s="910"/>
      <c r="T632" s="49">
        <f t="shared" si="67"/>
        <v>0</v>
      </c>
      <c r="U632" s="913"/>
      <c r="V632" s="151">
        <f t="shared" si="66"/>
        <v>300</v>
      </c>
      <c r="W632" s="908"/>
    </row>
    <row r="633" spans="1:23" ht="15.75" x14ac:dyDescent="0.25">
      <c r="A633" s="871"/>
      <c r="B633" s="872"/>
      <c r="C633" s="97" t="s">
        <v>188</v>
      </c>
      <c r="D633" s="270" t="s">
        <v>37</v>
      </c>
      <c r="E633" s="270"/>
      <c r="F633" s="86">
        <v>25</v>
      </c>
      <c r="G633" s="270"/>
      <c r="H633" s="270"/>
      <c r="I633" s="155">
        <f t="shared" si="68"/>
        <v>25</v>
      </c>
      <c r="J633" s="270"/>
      <c r="K633" s="270"/>
      <c r="L633" s="270"/>
      <c r="M633" s="286"/>
      <c r="N633" s="287"/>
      <c r="O633" s="153">
        <f t="shared" si="64"/>
        <v>0</v>
      </c>
      <c r="P633" s="154">
        <f t="shared" si="65"/>
        <v>25</v>
      </c>
      <c r="Q633" s="152">
        <v>0.3</v>
      </c>
      <c r="R633" s="45">
        <f t="shared" si="69"/>
        <v>7.5</v>
      </c>
      <c r="S633" s="910"/>
      <c r="T633" s="49">
        <f t="shared" si="67"/>
        <v>0</v>
      </c>
      <c r="U633" s="913"/>
      <c r="V633" s="151">
        <f t="shared" si="66"/>
        <v>7.5</v>
      </c>
      <c r="W633" s="908"/>
    </row>
    <row r="634" spans="1:23" ht="30" x14ac:dyDescent="0.25">
      <c r="A634" s="871"/>
      <c r="B634" s="872"/>
      <c r="C634" s="97" t="s">
        <v>192</v>
      </c>
      <c r="D634" s="270" t="s">
        <v>37</v>
      </c>
      <c r="E634" s="270"/>
      <c r="F634" s="86">
        <v>15</v>
      </c>
      <c r="G634" s="270"/>
      <c r="H634" s="270"/>
      <c r="I634" s="155">
        <f t="shared" si="68"/>
        <v>15</v>
      </c>
      <c r="J634" s="270"/>
      <c r="K634" s="270"/>
      <c r="L634" s="270"/>
      <c r="M634" s="286"/>
      <c r="N634" s="287"/>
      <c r="O634" s="153">
        <f t="shared" si="64"/>
        <v>0</v>
      </c>
      <c r="P634" s="154">
        <f t="shared" si="65"/>
        <v>15</v>
      </c>
      <c r="Q634" s="152">
        <v>12</v>
      </c>
      <c r="R634" s="45">
        <f t="shared" si="69"/>
        <v>180</v>
      </c>
      <c r="S634" s="910"/>
      <c r="T634" s="49">
        <f t="shared" si="67"/>
        <v>0</v>
      </c>
      <c r="U634" s="913"/>
      <c r="V634" s="151">
        <f t="shared" si="66"/>
        <v>180</v>
      </c>
      <c r="W634" s="908"/>
    </row>
    <row r="635" spans="1:23" ht="30" x14ac:dyDescent="0.25">
      <c r="A635" s="871"/>
      <c r="B635" s="872"/>
      <c r="C635" s="97" t="s">
        <v>193</v>
      </c>
      <c r="D635" s="270" t="s">
        <v>37</v>
      </c>
      <c r="E635" s="270"/>
      <c r="F635" s="86">
        <v>10</v>
      </c>
      <c r="G635" s="270"/>
      <c r="H635" s="270"/>
      <c r="I635" s="155">
        <f t="shared" si="68"/>
        <v>10</v>
      </c>
      <c r="J635" s="270"/>
      <c r="K635" s="270"/>
      <c r="L635" s="270"/>
      <c r="M635" s="286"/>
      <c r="N635" s="287"/>
      <c r="O635" s="153">
        <f t="shared" si="64"/>
        <v>0</v>
      </c>
      <c r="P635" s="154">
        <f t="shared" si="65"/>
        <v>10</v>
      </c>
      <c r="Q635" s="270">
        <v>2</v>
      </c>
      <c r="R635" s="45">
        <f t="shared" si="69"/>
        <v>20</v>
      </c>
      <c r="S635" s="910"/>
      <c r="T635" s="49">
        <f t="shared" si="67"/>
        <v>0</v>
      </c>
      <c r="U635" s="913"/>
      <c r="V635" s="151">
        <f t="shared" si="66"/>
        <v>20</v>
      </c>
      <c r="W635" s="908"/>
    </row>
    <row r="636" spans="1:23" ht="15.75" x14ac:dyDescent="0.25">
      <c r="A636" s="871"/>
      <c r="B636" s="872"/>
      <c r="C636" s="97" t="s">
        <v>1627</v>
      </c>
      <c r="D636" s="270" t="s">
        <v>37</v>
      </c>
      <c r="E636" s="270"/>
      <c r="F636" s="86">
        <v>5</v>
      </c>
      <c r="G636" s="270"/>
      <c r="H636" s="270"/>
      <c r="I636" s="155">
        <f t="shared" si="68"/>
        <v>5</v>
      </c>
      <c r="J636" s="270"/>
      <c r="K636" s="270"/>
      <c r="L636" s="270"/>
      <c r="M636" s="286"/>
      <c r="N636" s="287"/>
      <c r="O636" s="153">
        <f t="shared" si="64"/>
        <v>0</v>
      </c>
      <c r="P636" s="154">
        <f t="shared" si="65"/>
        <v>5</v>
      </c>
      <c r="Q636" s="152">
        <v>190</v>
      </c>
      <c r="R636" s="45">
        <f t="shared" si="69"/>
        <v>950</v>
      </c>
      <c r="S636" s="910"/>
      <c r="T636" s="49">
        <f t="shared" si="67"/>
        <v>0</v>
      </c>
      <c r="U636" s="913"/>
      <c r="V636" s="151">
        <f t="shared" si="66"/>
        <v>950</v>
      </c>
      <c r="W636" s="908"/>
    </row>
    <row r="637" spans="1:23" ht="15.75" x14ac:dyDescent="0.25">
      <c r="A637" s="871"/>
      <c r="B637" s="872"/>
      <c r="C637" s="97" t="s">
        <v>477</v>
      </c>
      <c r="D637" s="270" t="s">
        <v>37</v>
      </c>
      <c r="E637" s="270"/>
      <c r="F637" s="86">
        <v>5</v>
      </c>
      <c r="G637" s="270"/>
      <c r="H637" s="270"/>
      <c r="I637" s="155">
        <f t="shared" si="68"/>
        <v>5</v>
      </c>
      <c r="J637" s="270"/>
      <c r="K637" s="270"/>
      <c r="L637" s="270"/>
      <c r="M637" s="286"/>
      <c r="N637" s="287"/>
      <c r="O637" s="153">
        <f t="shared" si="64"/>
        <v>0</v>
      </c>
      <c r="P637" s="154">
        <f t="shared" si="65"/>
        <v>5</v>
      </c>
      <c r="Q637" s="152">
        <v>2.5</v>
      </c>
      <c r="R637" s="45">
        <f t="shared" si="69"/>
        <v>12.5</v>
      </c>
      <c r="S637" s="910"/>
      <c r="T637" s="49">
        <f t="shared" si="67"/>
        <v>0</v>
      </c>
      <c r="U637" s="913"/>
      <c r="V637" s="151">
        <f t="shared" si="66"/>
        <v>12.5</v>
      </c>
      <c r="W637" s="908"/>
    </row>
    <row r="638" spans="1:23" ht="15.75" x14ac:dyDescent="0.25">
      <c r="A638" s="871"/>
      <c r="B638" s="872"/>
      <c r="C638" s="97" t="s">
        <v>194</v>
      </c>
      <c r="D638" s="270" t="s">
        <v>37</v>
      </c>
      <c r="E638" s="270"/>
      <c r="F638" s="86">
        <v>6</v>
      </c>
      <c r="G638" s="270"/>
      <c r="H638" s="270"/>
      <c r="I638" s="155">
        <f t="shared" si="68"/>
        <v>6</v>
      </c>
      <c r="J638" s="270"/>
      <c r="K638" s="270"/>
      <c r="L638" s="270"/>
      <c r="M638" s="286"/>
      <c r="N638" s="287"/>
      <c r="O638" s="153">
        <f t="shared" si="64"/>
        <v>0</v>
      </c>
      <c r="P638" s="154">
        <f t="shared" si="65"/>
        <v>6</v>
      </c>
      <c r="Q638" s="152">
        <v>28</v>
      </c>
      <c r="R638" s="45">
        <f t="shared" si="69"/>
        <v>168</v>
      </c>
      <c r="S638" s="910"/>
      <c r="T638" s="49">
        <f t="shared" si="67"/>
        <v>0</v>
      </c>
      <c r="U638" s="913"/>
      <c r="V638" s="151">
        <f t="shared" si="66"/>
        <v>168</v>
      </c>
      <c r="W638" s="908"/>
    </row>
    <row r="639" spans="1:23" ht="15.75" x14ac:dyDescent="0.25">
      <c r="A639" s="871"/>
      <c r="B639" s="872"/>
      <c r="C639" s="97" t="s">
        <v>195</v>
      </c>
      <c r="D639" s="270" t="s">
        <v>37</v>
      </c>
      <c r="E639" s="270"/>
      <c r="F639" s="86">
        <v>2</v>
      </c>
      <c r="G639" s="270"/>
      <c r="H639" s="270"/>
      <c r="I639" s="155">
        <f t="shared" si="68"/>
        <v>2</v>
      </c>
      <c r="J639" s="270"/>
      <c r="K639" s="270"/>
      <c r="L639" s="270"/>
      <c r="M639" s="286"/>
      <c r="N639" s="287"/>
      <c r="O639" s="153">
        <f t="shared" si="64"/>
        <v>0</v>
      </c>
      <c r="P639" s="154">
        <f t="shared" si="65"/>
        <v>2</v>
      </c>
      <c r="Q639" s="270">
        <v>450</v>
      </c>
      <c r="R639" s="45">
        <f t="shared" si="69"/>
        <v>900</v>
      </c>
      <c r="S639" s="910"/>
      <c r="T639" s="49">
        <f t="shared" si="67"/>
        <v>0</v>
      </c>
      <c r="U639" s="913"/>
      <c r="V639" s="151">
        <f t="shared" si="66"/>
        <v>900</v>
      </c>
      <c r="W639" s="908"/>
    </row>
    <row r="640" spans="1:23" ht="15.75" x14ac:dyDescent="0.25">
      <c r="A640" s="871"/>
      <c r="B640" s="872"/>
      <c r="C640" s="97" t="s">
        <v>199</v>
      </c>
      <c r="D640" s="270" t="s">
        <v>37</v>
      </c>
      <c r="E640" s="270"/>
      <c r="F640" s="86">
        <v>90</v>
      </c>
      <c r="G640" s="270"/>
      <c r="H640" s="270"/>
      <c r="I640" s="155">
        <f t="shared" si="68"/>
        <v>90</v>
      </c>
      <c r="J640" s="270"/>
      <c r="K640" s="270">
        <v>30</v>
      </c>
      <c r="L640" s="270"/>
      <c r="M640" s="286"/>
      <c r="N640" s="287"/>
      <c r="O640" s="153">
        <f t="shared" si="64"/>
        <v>30</v>
      </c>
      <c r="P640" s="154">
        <f t="shared" si="65"/>
        <v>120</v>
      </c>
      <c r="Q640" s="270">
        <v>0.06</v>
      </c>
      <c r="R640" s="45">
        <f t="shared" si="69"/>
        <v>5.3999999999999995</v>
      </c>
      <c r="S640" s="910"/>
      <c r="T640" s="49">
        <f t="shared" si="67"/>
        <v>1.7999999999999998</v>
      </c>
      <c r="U640" s="913"/>
      <c r="V640" s="151">
        <f t="shared" si="66"/>
        <v>7.1999999999999993</v>
      </c>
      <c r="W640" s="908"/>
    </row>
    <row r="641" spans="1:23" ht="15.75" x14ac:dyDescent="0.25">
      <c r="A641" s="871"/>
      <c r="B641" s="872"/>
      <c r="C641" s="97" t="s">
        <v>200</v>
      </c>
      <c r="D641" s="270" t="s">
        <v>37</v>
      </c>
      <c r="E641" s="270"/>
      <c r="F641" s="86">
        <v>90</v>
      </c>
      <c r="G641" s="270"/>
      <c r="H641" s="270"/>
      <c r="I641" s="155">
        <f t="shared" si="68"/>
        <v>90</v>
      </c>
      <c r="J641" s="270"/>
      <c r="K641" s="270">
        <v>30</v>
      </c>
      <c r="L641" s="270"/>
      <c r="M641" s="286"/>
      <c r="N641" s="287"/>
      <c r="O641" s="153">
        <f t="shared" si="64"/>
        <v>30</v>
      </c>
      <c r="P641" s="154">
        <f t="shared" si="65"/>
        <v>120</v>
      </c>
      <c r="Q641" s="270">
        <v>0.2</v>
      </c>
      <c r="R641" s="45">
        <f t="shared" si="69"/>
        <v>18</v>
      </c>
      <c r="S641" s="910"/>
      <c r="T641" s="49">
        <f t="shared" si="67"/>
        <v>6</v>
      </c>
      <c r="U641" s="913"/>
      <c r="V641" s="151">
        <f t="shared" si="66"/>
        <v>24</v>
      </c>
      <c r="W641" s="908"/>
    </row>
    <row r="642" spans="1:23" ht="15.75" x14ac:dyDescent="0.25">
      <c r="A642" s="871"/>
      <c r="B642" s="872"/>
      <c r="C642" s="97" t="s">
        <v>201</v>
      </c>
      <c r="D642" s="270" t="s">
        <v>37</v>
      </c>
      <c r="E642" s="270"/>
      <c r="F642" s="86">
        <v>90</v>
      </c>
      <c r="G642" s="270"/>
      <c r="H642" s="270"/>
      <c r="I642" s="155">
        <f t="shared" si="68"/>
        <v>90</v>
      </c>
      <c r="J642" s="270"/>
      <c r="K642" s="270">
        <v>30</v>
      </c>
      <c r="L642" s="270"/>
      <c r="M642" s="286"/>
      <c r="N642" s="287"/>
      <c r="O642" s="153">
        <f t="shared" si="64"/>
        <v>30</v>
      </c>
      <c r="P642" s="154">
        <f t="shared" si="65"/>
        <v>120</v>
      </c>
      <c r="Q642" s="270">
        <v>10</v>
      </c>
      <c r="R642" s="45">
        <f t="shared" si="69"/>
        <v>900</v>
      </c>
      <c r="S642" s="910"/>
      <c r="T642" s="49">
        <f t="shared" si="67"/>
        <v>300</v>
      </c>
      <c r="U642" s="913"/>
      <c r="V642" s="151">
        <f t="shared" si="66"/>
        <v>1200</v>
      </c>
      <c r="W642" s="908"/>
    </row>
    <row r="643" spans="1:23" ht="30" x14ac:dyDescent="0.25">
      <c r="A643" s="871"/>
      <c r="B643" s="872"/>
      <c r="C643" s="97" t="s">
        <v>202</v>
      </c>
      <c r="D643" s="270" t="s">
        <v>37</v>
      </c>
      <c r="E643" s="270"/>
      <c r="F643" s="86">
        <v>150</v>
      </c>
      <c r="G643" s="270"/>
      <c r="H643" s="270"/>
      <c r="I643" s="155">
        <f t="shared" si="68"/>
        <v>150</v>
      </c>
      <c r="J643" s="270"/>
      <c r="K643" s="270">
        <v>50</v>
      </c>
      <c r="L643" s="270"/>
      <c r="M643" s="286"/>
      <c r="N643" s="287"/>
      <c r="O643" s="153">
        <f t="shared" si="64"/>
        <v>50</v>
      </c>
      <c r="P643" s="154">
        <f t="shared" si="65"/>
        <v>200</v>
      </c>
      <c r="Q643" s="270">
        <v>4.5</v>
      </c>
      <c r="R643" s="45">
        <f t="shared" si="69"/>
        <v>675</v>
      </c>
      <c r="S643" s="910"/>
      <c r="T643" s="49">
        <f t="shared" si="67"/>
        <v>225</v>
      </c>
      <c r="U643" s="913"/>
      <c r="V643" s="151">
        <f t="shared" si="66"/>
        <v>900</v>
      </c>
      <c r="W643" s="908"/>
    </row>
    <row r="644" spans="1:23" ht="30" x14ac:dyDescent="0.25">
      <c r="A644" s="871"/>
      <c r="B644" s="872"/>
      <c r="C644" s="97" t="s">
        <v>203</v>
      </c>
      <c r="D644" s="270" t="s">
        <v>37</v>
      </c>
      <c r="E644" s="270"/>
      <c r="F644" s="86">
        <v>90</v>
      </c>
      <c r="G644" s="270"/>
      <c r="H644" s="270"/>
      <c r="I644" s="155">
        <f t="shared" si="68"/>
        <v>90</v>
      </c>
      <c r="J644" s="270"/>
      <c r="K644" s="270">
        <v>30</v>
      </c>
      <c r="L644" s="270"/>
      <c r="M644" s="286"/>
      <c r="N644" s="287"/>
      <c r="O644" s="153">
        <f t="shared" si="64"/>
        <v>30</v>
      </c>
      <c r="P644" s="154">
        <f t="shared" si="65"/>
        <v>120</v>
      </c>
      <c r="Q644" s="270">
        <v>4.5</v>
      </c>
      <c r="R644" s="45">
        <f t="shared" si="69"/>
        <v>405</v>
      </c>
      <c r="S644" s="910"/>
      <c r="T644" s="49">
        <f t="shared" si="67"/>
        <v>135</v>
      </c>
      <c r="U644" s="913"/>
      <c r="V644" s="151">
        <f t="shared" si="66"/>
        <v>540</v>
      </c>
      <c r="W644" s="908"/>
    </row>
    <row r="645" spans="1:23" ht="15.75" x14ac:dyDescent="0.25">
      <c r="A645" s="871"/>
      <c r="B645" s="872"/>
      <c r="C645" s="97" t="s">
        <v>204</v>
      </c>
      <c r="D645" s="270" t="s">
        <v>37</v>
      </c>
      <c r="E645" s="270"/>
      <c r="F645" s="86">
        <v>90</v>
      </c>
      <c r="G645" s="270"/>
      <c r="H645" s="270"/>
      <c r="I645" s="155">
        <f t="shared" si="68"/>
        <v>90</v>
      </c>
      <c r="J645" s="270"/>
      <c r="K645" s="270">
        <v>30</v>
      </c>
      <c r="L645" s="270"/>
      <c r="M645" s="286"/>
      <c r="N645" s="287"/>
      <c r="O645" s="153">
        <f t="shared" si="64"/>
        <v>30</v>
      </c>
      <c r="P645" s="154">
        <f t="shared" si="65"/>
        <v>120</v>
      </c>
      <c r="Q645" s="270">
        <v>4.5</v>
      </c>
      <c r="R645" s="45">
        <f t="shared" si="69"/>
        <v>405</v>
      </c>
      <c r="S645" s="910"/>
      <c r="T645" s="49">
        <f t="shared" si="67"/>
        <v>135</v>
      </c>
      <c r="U645" s="913"/>
      <c r="V645" s="151">
        <f t="shared" si="66"/>
        <v>540</v>
      </c>
      <c r="W645" s="908"/>
    </row>
    <row r="646" spans="1:23" ht="15.75" x14ac:dyDescent="0.25">
      <c r="A646" s="871"/>
      <c r="B646" s="872"/>
      <c r="C646" s="97" t="s">
        <v>473</v>
      </c>
      <c r="D646" s="270" t="s">
        <v>37</v>
      </c>
      <c r="E646" s="270"/>
      <c r="F646" s="86">
        <v>10</v>
      </c>
      <c r="G646" s="270"/>
      <c r="H646" s="270"/>
      <c r="I646" s="155">
        <f t="shared" si="68"/>
        <v>10</v>
      </c>
      <c r="J646" s="270"/>
      <c r="K646" s="270"/>
      <c r="L646" s="270"/>
      <c r="M646" s="286"/>
      <c r="N646" s="287"/>
      <c r="O646" s="153">
        <f t="shared" si="64"/>
        <v>0</v>
      </c>
      <c r="P646" s="154">
        <f t="shared" si="65"/>
        <v>10</v>
      </c>
      <c r="Q646" s="270">
        <v>0.16</v>
      </c>
      <c r="R646" s="45">
        <f t="shared" si="69"/>
        <v>1.6</v>
      </c>
      <c r="S646" s="910"/>
      <c r="T646" s="49">
        <f t="shared" si="67"/>
        <v>0</v>
      </c>
      <c r="U646" s="913"/>
      <c r="V646" s="151">
        <f t="shared" si="66"/>
        <v>1.6</v>
      </c>
      <c r="W646" s="908"/>
    </row>
    <row r="647" spans="1:23" ht="15.75" x14ac:dyDescent="0.25">
      <c r="A647" s="871"/>
      <c r="B647" s="872"/>
      <c r="C647" s="97" t="s">
        <v>478</v>
      </c>
      <c r="D647" s="270" t="s">
        <v>37</v>
      </c>
      <c r="E647" s="270"/>
      <c r="F647" s="86"/>
      <c r="G647" s="270"/>
      <c r="H647" s="270"/>
      <c r="I647" s="155">
        <f t="shared" si="68"/>
        <v>0</v>
      </c>
      <c r="J647" s="270"/>
      <c r="K647" s="270"/>
      <c r="L647" s="270"/>
      <c r="M647" s="286"/>
      <c r="N647" s="287"/>
      <c r="O647" s="153">
        <f t="shared" si="64"/>
        <v>0</v>
      </c>
      <c r="P647" s="154">
        <f t="shared" si="65"/>
        <v>0</v>
      </c>
      <c r="Q647" s="270">
        <v>0.06</v>
      </c>
      <c r="R647" s="45">
        <f t="shared" si="69"/>
        <v>0</v>
      </c>
      <c r="S647" s="910"/>
      <c r="T647" s="49">
        <f t="shared" si="67"/>
        <v>0</v>
      </c>
      <c r="U647" s="913"/>
      <c r="V647" s="151">
        <f t="shared" si="66"/>
        <v>0</v>
      </c>
      <c r="W647" s="908"/>
    </row>
    <row r="648" spans="1:23" ht="15.75" x14ac:dyDescent="0.25">
      <c r="A648" s="871"/>
      <c r="B648" s="872"/>
      <c r="C648" s="97" t="s">
        <v>472</v>
      </c>
      <c r="D648" s="270" t="s">
        <v>37</v>
      </c>
      <c r="E648" s="270"/>
      <c r="F648" s="86">
        <v>10</v>
      </c>
      <c r="G648" s="270"/>
      <c r="H648" s="270"/>
      <c r="I648" s="155">
        <f t="shared" si="68"/>
        <v>10</v>
      </c>
      <c r="J648" s="270"/>
      <c r="K648" s="270"/>
      <c r="L648" s="270"/>
      <c r="M648" s="286"/>
      <c r="N648" s="287"/>
      <c r="O648" s="153">
        <f t="shared" si="64"/>
        <v>0</v>
      </c>
      <c r="P648" s="154">
        <f t="shared" si="65"/>
        <v>10</v>
      </c>
      <c r="Q648" s="270">
        <v>5.8000000000000003E-2</v>
      </c>
      <c r="R648" s="45">
        <f t="shared" si="69"/>
        <v>0.58000000000000007</v>
      </c>
      <c r="S648" s="910"/>
      <c r="T648" s="49">
        <f t="shared" si="67"/>
        <v>0</v>
      </c>
      <c r="U648" s="913"/>
      <c r="V648" s="151">
        <f t="shared" si="66"/>
        <v>0.58000000000000007</v>
      </c>
      <c r="W648" s="908"/>
    </row>
    <row r="649" spans="1:23" ht="15.75" x14ac:dyDescent="0.25">
      <c r="A649" s="871"/>
      <c r="B649" s="872"/>
      <c r="C649" s="97" t="s">
        <v>479</v>
      </c>
      <c r="D649" s="270" t="s">
        <v>37</v>
      </c>
      <c r="E649" s="270"/>
      <c r="F649" s="86"/>
      <c r="G649" s="270"/>
      <c r="H649" s="270"/>
      <c r="I649" s="155">
        <f t="shared" si="68"/>
        <v>0</v>
      </c>
      <c r="J649" s="270"/>
      <c r="K649" s="270"/>
      <c r="L649" s="270"/>
      <c r="M649" s="286"/>
      <c r="N649" s="287"/>
      <c r="O649" s="153">
        <f t="shared" si="64"/>
        <v>0</v>
      </c>
      <c r="P649" s="154">
        <f t="shared" si="65"/>
        <v>0</v>
      </c>
      <c r="Q649" s="270">
        <v>1.81</v>
      </c>
      <c r="R649" s="45">
        <f t="shared" si="69"/>
        <v>0</v>
      </c>
      <c r="S649" s="911"/>
      <c r="T649" s="49">
        <f t="shared" si="67"/>
        <v>0</v>
      </c>
      <c r="U649" s="914"/>
      <c r="V649" s="151">
        <f t="shared" si="66"/>
        <v>0</v>
      </c>
      <c r="W649" s="908"/>
    </row>
    <row r="650" spans="1:23" ht="15.75" x14ac:dyDescent="0.25">
      <c r="A650" s="871">
        <v>37</v>
      </c>
      <c r="B650" s="872" t="s">
        <v>16</v>
      </c>
      <c r="C650" s="93" t="s">
        <v>343</v>
      </c>
      <c r="D650" s="270" t="s">
        <v>37</v>
      </c>
      <c r="E650" s="270"/>
      <c r="F650" s="86"/>
      <c r="G650" s="104">
        <v>10</v>
      </c>
      <c r="H650" s="270"/>
      <c r="I650" s="155">
        <f t="shared" si="68"/>
        <v>10</v>
      </c>
      <c r="J650" s="270"/>
      <c r="K650" s="270"/>
      <c r="L650" s="270"/>
      <c r="M650" s="286"/>
      <c r="N650" s="287"/>
      <c r="O650" s="153">
        <f t="shared" si="64"/>
        <v>0</v>
      </c>
      <c r="P650" s="154">
        <f t="shared" si="65"/>
        <v>10</v>
      </c>
      <c r="Q650" s="270">
        <v>2.5</v>
      </c>
      <c r="R650" s="45">
        <f t="shared" si="69"/>
        <v>25</v>
      </c>
      <c r="S650" s="909">
        <f>SUM(R650:R682)</f>
        <v>785</v>
      </c>
      <c r="T650" s="49">
        <f t="shared" si="67"/>
        <v>0</v>
      </c>
      <c r="U650" s="912">
        <f>SUM(T650:T682)</f>
        <v>0</v>
      </c>
      <c r="V650" s="151">
        <f t="shared" si="66"/>
        <v>25</v>
      </c>
      <c r="W650" s="908">
        <f>SUM(V650:V682)</f>
        <v>785</v>
      </c>
    </row>
    <row r="651" spans="1:23" ht="15.75" x14ac:dyDescent="0.25">
      <c r="A651" s="871"/>
      <c r="B651" s="872"/>
      <c r="C651" s="93" t="s">
        <v>391</v>
      </c>
      <c r="D651" s="270" t="s">
        <v>37</v>
      </c>
      <c r="E651" s="270"/>
      <c r="F651" s="86"/>
      <c r="G651" s="104">
        <v>10</v>
      </c>
      <c r="H651" s="270"/>
      <c r="I651" s="155">
        <f t="shared" si="68"/>
        <v>10</v>
      </c>
      <c r="J651" s="270"/>
      <c r="K651" s="270"/>
      <c r="L651" s="270"/>
      <c r="M651" s="286"/>
      <c r="N651" s="287"/>
      <c r="O651" s="153">
        <f t="shared" si="64"/>
        <v>0</v>
      </c>
      <c r="P651" s="154">
        <f t="shared" si="65"/>
        <v>10</v>
      </c>
      <c r="Q651" s="270">
        <v>2.5</v>
      </c>
      <c r="R651" s="45">
        <f t="shared" si="69"/>
        <v>25</v>
      </c>
      <c r="S651" s="910"/>
      <c r="T651" s="49">
        <f t="shared" si="67"/>
        <v>0</v>
      </c>
      <c r="U651" s="913"/>
      <c r="V651" s="151">
        <f t="shared" si="66"/>
        <v>25</v>
      </c>
      <c r="W651" s="908"/>
    </row>
    <row r="652" spans="1:23" ht="15.75" x14ac:dyDescent="0.25">
      <c r="A652" s="871"/>
      <c r="B652" s="872"/>
      <c r="C652" s="93" t="s">
        <v>344</v>
      </c>
      <c r="D652" s="270" t="s">
        <v>37</v>
      </c>
      <c r="E652" s="270"/>
      <c r="F652" s="86"/>
      <c r="G652" s="104">
        <v>10</v>
      </c>
      <c r="H652" s="270"/>
      <c r="I652" s="155">
        <f t="shared" si="68"/>
        <v>10</v>
      </c>
      <c r="J652" s="270"/>
      <c r="K652" s="270"/>
      <c r="L652" s="270"/>
      <c r="M652" s="286"/>
      <c r="N652" s="287"/>
      <c r="O652" s="153">
        <f t="shared" si="64"/>
        <v>0</v>
      </c>
      <c r="P652" s="154">
        <f t="shared" si="65"/>
        <v>10</v>
      </c>
      <c r="Q652" s="270">
        <v>2.5</v>
      </c>
      <c r="R652" s="45">
        <f t="shared" si="69"/>
        <v>25</v>
      </c>
      <c r="S652" s="910"/>
      <c r="T652" s="49">
        <f t="shared" si="67"/>
        <v>0</v>
      </c>
      <c r="U652" s="913"/>
      <c r="V652" s="151">
        <f t="shared" si="66"/>
        <v>25</v>
      </c>
      <c r="W652" s="908"/>
    </row>
    <row r="653" spans="1:23" ht="15.75" x14ac:dyDescent="0.25">
      <c r="A653" s="871"/>
      <c r="B653" s="872"/>
      <c r="C653" s="93" t="s">
        <v>345</v>
      </c>
      <c r="D653" s="270" t="s">
        <v>37</v>
      </c>
      <c r="E653" s="270"/>
      <c r="F653" s="86"/>
      <c r="G653" s="104">
        <v>10</v>
      </c>
      <c r="H653" s="270"/>
      <c r="I653" s="155">
        <f t="shared" si="68"/>
        <v>10</v>
      </c>
      <c r="J653" s="270"/>
      <c r="K653" s="270"/>
      <c r="L653" s="270"/>
      <c r="M653" s="286"/>
      <c r="N653" s="287"/>
      <c r="O653" s="153">
        <f t="shared" si="64"/>
        <v>0</v>
      </c>
      <c r="P653" s="154">
        <f t="shared" si="65"/>
        <v>10</v>
      </c>
      <c r="Q653" s="270">
        <v>2.5</v>
      </c>
      <c r="R653" s="45">
        <f t="shared" si="69"/>
        <v>25</v>
      </c>
      <c r="S653" s="910"/>
      <c r="T653" s="49">
        <f t="shared" si="67"/>
        <v>0</v>
      </c>
      <c r="U653" s="913"/>
      <c r="V653" s="151">
        <f t="shared" si="66"/>
        <v>25</v>
      </c>
      <c r="W653" s="908"/>
    </row>
    <row r="654" spans="1:23" x14ac:dyDescent="0.25">
      <c r="A654" s="871"/>
      <c r="B654" s="872"/>
      <c r="C654" s="93" t="s">
        <v>342</v>
      </c>
      <c r="D654" s="270" t="s">
        <v>37</v>
      </c>
      <c r="E654" s="270"/>
      <c r="F654" s="270"/>
      <c r="G654" s="104">
        <v>10</v>
      </c>
      <c r="H654" s="270"/>
      <c r="I654" s="155">
        <f t="shared" si="68"/>
        <v>10</v>
      </c>
      <c r="J654" s="270"/>
      <c r="K654" s="270"/>
      <c r="L654" s="270"/>
      <c r="M654" s="286"/>
      <c r="N654" s="287"/>
      <c r="O654" s="153">
        <f t="shared" si="64"/>
        <v>0</v>
      </c>
      <c r="P654" s="154">
        <f t="shared" si="65"/>
        <v>10</v>
      </c>
      <c r="Q654" s="270">
        <v>2.5</v>
      </c>
      <c r="R654" s="45">
        <f t="shared" si="69"/>
        <v>25</v>
      </c>
      <c r="S654" s="910"/>
      <c r="T654" s="49">
        <f t="shared" si="67"/>
        <v>0</v>
      </c>
      <c r="U654" s="913"/>
      <c r="V654" s="151">
        <f t="shared" si="66"/>
        <v>25</v>
      </c>
      <c r="W654" s="908"/>
    </row>
    <row r="655" spans="1:23" x14ac:dyDescent="0.25">
      <c r="A655" s="871"/>
      <c r="B655" s="872"/>
      <c r="C655" s="93" t="s">
        <v>392</v>
      </c>
      <c r="D655" s="270" t="s">
        <v>37</v>
      </c>
      <c r="E655" s="270"/>
      <c r="F655" s="270"/>
      <c r="G655" s="104">
        <v>10</v>
      </c>
      <c r="H655" s="270"/>
      <c r="I655" s="155">
        <f t="shared" si="68"/>
        <v>10</v>
      </c>
      <c r="J655" s="270"/>
      <c r="K655" s="270"/>
      <c r="L655" s="270"/>
      <c r="M655" s="286"/>
      <c r="N655" s="287"/>
      <c r="O655" s="153">
        <f t="shared" si="64"/>
        <v>0</v>
      </c>
      <c r="P655" s="154">
        <f t="shared" si="65"/>
        <v>10</v>
      </c>
      <c r="Q655" s="270">
        <v>2.5</v>
      </c>
      <c r="R655" s="45">
        <f t="shared" si="69"/>
        <v>25</v>
      </c>
      <c r="S655" s="910"/>
      <c r="T655" s="49">
        <f t="shared" si="67"/>
        <v>0</v>
      </c>
      <c r="U655" s="913"/>
      <c r="V655" s="151">
        <f t="shared" si="66"/>
        <v>25</v>
      </c>
      <c r="W655" s="908"/>
    </row>
    <row r="656" spans="1:23" x14ac:dyDescent="0.25">
      <c r="A656" s="871"/>
      <c r="B656" s="872"/>
      <c r="C656" s="93" t="s">
        <v>393</v>
      </c>
      <c r="D656" s="270" t="s">
        <v>37</v>
      </c>
      <c r="E656" s="270"/>
      <c r="F656" s="270"/>
      <c r="G656" s="104">
        <v>10</v>
      </c>
      <c r="H656" s="270"/>
      <c r="I656" s="155">
        <f t="shared" si="68"/>
        <v>10</v>
      </c>
      <c r="J656" s="270"/>
      <c r="K656" s="270"/>
      <c r="L656" s="270"/>
      <c r="M656" s="286"/>
      <c r="N656" s="287"/>
      <c r="O656" s="153">
        <f t="shared" si="64"/>
        <v>0</v>
      </c>
      <c r="P656" s="154">
        <f t="shared" si="65"/>
        <v>10</v>
      </c>
      <c r="Q656" s="270">
        <v>2.5</v>
      </c>
      <c r="R656" s="45">
        <f t="shared" si="69"/>
        <v>25</v>
      </c>
      <c r="S656" s="910"/>
      <c r="T656" s="49">
        <f t="shared" si="67"/>
        <v>0</v>
      </c>
      <c r="U656" s="913"/>
      <c r="V656" s="151">
        <f t="shared" si="66"/>
        <v>25</v>
      </c>
      <c r="W656" s="908"/>
    </row>
    <row r="657" spans="1:23" x14ac:dyDescent="0.25">
      <c r="A657" s="871"/>
      <c r="B657" s="872"/>
      <c r="C657" s="93" t="s">
        <v>394</v>
      </c>
      <c r="D657" s="270" t="s">
        <v>37</v>
      </c>
      <c r="E657" s="270"/>
      <c r="F657" s="270"/>
      <c r="G657" s="104">
        <v>10</v>
      </c>
      <c r="H657" s="270"/>
      <c r="I657" s="155">
        <f t="shared" si="68"/>
        <v>10</v>
      </c>
      <c r="J657" s="270"/>
      <c r="K657" s="270"/>
      <c r="L657" s="270"/>
      <c r="M657" s="286"/>
      <c r="N657" s="287"/>
      <c r="O657" s="153">
        <f t="shared" si="64"/>
        <v>0</v>
      </c>
      <c r="P657" s="154">
        <f t="shared" si="65"/>
        <v>10</v>
      </c>
      <c r="Q657" s="270">
        <v>2.5</v>
      </c>
      <c r="R657" s="45">
        <f t="shared" si="69"/>
        <v>25</v>
      </c>
      <c r="S657" s="910"/>
      <c r="T657" s="49">
        <f t="shared" si="67"/>
        <v>0</v>
      </c>
      <c r="U657" s="913"/>
      <c r="V657" s="151">
        <f t="shared" si="66"/>
        <v>25</v>
      </c>
      <c r="W657" s="908"/>
    </row>
    <row r="658" spans="1:23" x14ac:dyDescent="0.25">
      <c r="A658" s="871"/>
      <c r="B658" s="872"/>
      <c r="C658" s="93" t="s">
        <v>395</v>
      </c>
      <c r="D658" s="270" t="s">
        <v>37</v>
      </c>
      <c r="E658" s="270"/>
      <c r="F658" s="270"/>
      <c r="G658" s="104">
        <v>10</v>
      </c>
      <c r="H658" s="270"/>
      <c r="I658" s="155">
        <f t="shared" si="68"/>
        <v>10</v>
      </c>
      <c r="J658" s="270"/>
      <c r="K658" s="270"/>
      <c r="L658" s="270"/>
      <c r="M658" s="286"/>
      <c r="N658" s="287"/>
      <c r="O658" s="153">
        <f t="shared" si="64"/>
        <v>0</v>
      </c>
      <c r="P658" s="154">
        <f t="shared" si="65"/>
        <v>10</v>
      </c>
      <c r="Q658" s="270">
        <v>2.5</v>
      </c>
      <c r="R658" s="45">
        <f t="shared" si="69"/>
        <v>25</v>
      </c>
      <c r="S658" s="910"/>
      <c r="T658" s="49">
        <f t="shared" si="67"/>
        <v>0</v>
      </c>
      <c r="U658" s="913"/>
      <c r="V658" s="151">
        <f t="shared" si="66"/>
        <v>25</v>
      </c>
      <c r="W658" s="908"/>
    </row>
    <row r="659" spans="1:23" x14ac:dyDescent="0.25">
      <c r="A659" s="871"/>
      <c r="B659" s="872"/>
      <c r="C659" s="93" t="s">
        <v>396</v>
      </c>
      <c r="D659" s="270" t="s">
        <v>37</v>
      </c>
      <c r="E659" s="270"/>
      <c r="F659" s="270"/>
      <c r="G659" s="104">
        <v>10</v>
      </c>
      <c r="H659" s="270"/>
      <c r="I659" s="155">
        <f t="shared" si="68"/>
        <v>10</v>
      </c>
      <c r="J659" s="270"/>
      <c r="K659" s="270"/>
      <c r="L659" s="270"/>
      <c r="M659" s="286"/>
      <c r="N659" s="287"/>
      <c r="O659" s="153">
        <f t="shared" si="64"/>
        <v>0</v>
      </c>
      <c r="P659" s="154">
        <f t="shared" si="65"/>
        <v>10</v>
      </c>
      <c r="Q659" s="270">
        <v>2.5</v>
      </c>
      <c r="R659" s="45">
        <f t="shared" si="69"/>
        <v>25</v>
      </c>
      <c r="S659" s="910"/>
      <c r="T659" s="49">
        <f t="shared" si="67"/>
        <v>0</v>
      </c>
      <c r="U659" s="913"/>
      <c r="V659" s="151">
        <f t="shared" si="66"/>
        <v>25</v>
      </c>
      <c r="W659" s="908"/>
    </row>
    <row r="660" spans="1:23" x14ac:dyDescent="0.25">
      <c r="A660" s="871"/>
      <c r="B660" s="872"/>
      <c r="C660" s="93" t="s">
        <v>397</v>
      </c>
      <c r="D660" s="270" t="s">
        <v>37</v>
      </c>
      <c r="E660" s="270"/>
      <c r="F660" s="270"/>
      <c r="G660" s="104">
        <v>10</v>
      </c>
      <c r="H660" s="270"/>
      <c r="I660" s="155">
        <f t="shared" si="68"/>
        <v>10</v>
      </c>
      <c r="J660" s="270"/>
      <c r="K660" s="270"/>
      <c r="L660" s="270"/>
      <c r="M660" s="286"/>
      <c r="N660" s="287"/>
      <c r="O660" s="153">
        <f t="shared" si="64"/>
        <v>0</v>
      </c>
      <c r="P660" s="154">
        <f t="shared" si="65"/>
        <v>10</v>
      </c>
      <c r="Q660" s="270">
        <v>2.5</v>
      </c>
      <c r="R660" s="45">
        <f t="shared" si="69"/>
        <v>25</v>
      </c>
      <c r="S660" s="910"/>
      <c r="T660" s="49">
        <f t="shared" si="67"/>
        <v>0</v>
      </c>
      <c r="U660" s="913"/>
      <c r="V660" s="151">
        <f t="shared" si="66"/>
        <v>25</v>
      </c>
      <c r="W660" s="908"/>
    </row>
    <row r="661" spans="1:23" x14ac:dyDescent="0.25">
      <c r="A661" s="871"/>
      <c r="B661" s="872"/>
      <c r="C661" s="93" t="s">
        <v>398</v>
      </c>
      <c r="D661" s="270" t="s">
        <v>37</v>
      </c>
      <c r="E661" s="270"/>
      <c r="F661" s="270"/>
      <c r="G661" s="104">
        <v>10</v>
      </c>
      <c r="H661" s="270"/>
      <c r="I661" s="155">
        <f t="shared" si="68"/>
        <v>10</v>
      </c>
      <c r="J661" s="270"/>
      <c r="K661" s="270"/>
      <c r="L661" s="270"/>
      <c r="M661" s="286"/>
      <c r="N661" s="287"/>
      <c r="O661" s="153">
        <f t="shared" si="64"/>
        <v>0</v>
      </c>
      <c r="P661" s="154">
        <f t="shared" si="65"/>
        <v>10</v>
      </c>
      <c r="Q661" s="270">
        <v>2.5</v>
      </c>
      <c r="R661" s="45">
        <f t="shared" si="69"/>
        <v>25</v>
      </c>
      <c r="S661" s="910"/>
      <c r="T661" s="49">
        <f t="shared" si="67"/>
        <v>0</v>
      </c>
      <c r="U661" s="913"/>
      <c r="V661" s="151">
        <f t="shared" si="66"/>
        <v>25</v>
      </c>
      <c r="W661" s="908"/>
    </row>
    <row r="662" spans="1:23" x14ac:dyDescent="0.25">
      <c r="A662" s="871"/>
      <c r="B662" s="872"/>
      <c r="C662" s="93" t="s">
        <v>399</v>
      </c>
      <c r="D662" s="270" t="s">
        <v>37</v>
      </c>
      <c r="E662" s="270"/>
      <c r="F662" s="270"/>
      <c r="G662" s="104">
        <v>10</v>
      </c>
      <c r="H662" s="270"/>
      <c r="I662" s="155">
        <f t="shared" si="68"/>
        <v>10</v>
      </c>
      <c r="J662" s="270"/>
      <c r="K662" s="270"/>
      <c r="L662" s="270"/>
      <c r="M662" s="286"/>
      <c r="N662" s="287"/>
      <c r="O662" s="153">
        <f t="shared" si="64"/>
        <v>0</v>
      </c>
      <c r="P662" s="154">
        <f t="shared" si="65"/>
        <v>10</v>
      </c>
      <c r="Q662" s="270">
        <v>2.5</v>
      </c>
      <c r="R662" s="45">
        <f t="shared" si="69"/>
        <v>25</v>
      </c>
      <c r="S662" s="910"/>
      <c r="T662" s="49">
        <f t="shared" si="67"/>
        <v>0</v>
      </c>
      <c r="U662" s="913"/>
      <c r="V662" s="151">
        <f t="shared" si="66"/>
        <v>25</v>
      </c>
      <c r="W662" s="908"/>
    </row>
    <row r="663" spans="1:23" x14ac:dyDescent="0.25">
      <c r="A663" s="871"/>
      <c r="B663" s="872"/>
      <c r="C663" s="93" t="s">
        <v>400</v>
      </c>
      <c r="D663" s="270" t="s">
        <v>37</v>
      </c>
      <c r="E663" s="270"/>
      <c r="F663" s="270"/>
      <c r="G663" s="104">
        <v>10</v>
      </c>
      <c r="H663" s="270"/>
      <c r="I663" s="155">
        <f t="shared" si="68"/>
        <v>10</v>
      </c>
      <c r="J663" s="270"/>
      <c r="K663" s="270"/>
      <c r="L663" s="270"/>
      <c r="M663" s="286"/>
      <c r="N663" s="287"/>
      <c r="O663" s="153">
        <f t="shared" si="64"/>
        <v>0</v>
      </c>
      <c r="P663" s="154">
        <f t="shared" si="65"/>
        <v>10</v>
      </c>
      <c r="Q663" s="270">
        <v>2.5</v>
      </c>
      <c r="R663" s="45">
        <f t="shared" si="69"/>
        <v>25</v>
      </c>
      <c r="S663" s="910"/>
      <c r="T663" s="49">
        <f t="shared" si="67"/>
        <v>0</v>
      </c>
      <c r="U663" s="913"/>
      <c r="V663" s="151">
        <f t="shared" si="66"/>
        <v>25</v>
      </c>
      <c r="W663" s="908"/>
    </row>
    <row r="664" spans="1:23" x14ac:dyDescent="0.25">
      <c r="A664" s="871"/>
      <c r="B664" s="872"/>
      <c r="C664" s="93" t="s">
        <v>401</v>
      </c>
      <c r="D664" s="270" t="s">
        <v>37</v>
      </c>
      <c r="E664" s="270"/>
      <c r="F664" s="270"/>
      <c r="G664" s="104">
        <v>10</v>
      </c>
      <c r="H664" s="270"/>
      <c r="I664" s="155">
        <f t="shared" si="68"/>
        <v>10</v>
      </c>
      <c r="J664" s="270"/>
      <c r="K664" s="270"/>
      <c r="L664" s="270"/>
      <c r="M664" s="286"/>
      <c r="N664" s="287"/>
      <c r="O664" s="153">
        <f t="shared" si="64"/>
        <v>0</v>
      </c>
      <c r="P664" s="154">
        <f t="shared" si="65"/>
        <v>10</v>
      </c>
      <c r="Q664" s="270">
        <v>2.5</v>
      </c>
      <c r="R664" s="45">
        <f t="shared" si="69"/>
        <v>25</v>
      </c>
      <c r="S664" s="910"/>
      <c r="T664" s="49">
        <f t="shared" si="67"/>
        <v>0</v>
      </c>
      <c r="U664" s="913"/>
      <c r="V664" s="151">
        <f t="shared" si="66"/>
        <v>25</v>
      </c>
      <c r="W664" s="908"/>
    </row>
    <row r="665" spans="1:23" x14ac:dyDescent="0.25">
      <c r="A665" s="871"/>
      <c r="B665" s="872"/>
      <c r="C665" s="93" t="s">
        <v>402</v>
      </c>
      <c r="D665" s="270" t="s">
        <v>37</v>
      </c>
      <c r="E665" s="270"/>
      <c r="F665" s="270"/>
      <c r="G665" s="104">
        <v>10</v>
      </c>
      <c r="H665" s="270"/>
      <c r="I665" s="155">
        <f t="shared" si="68"/>
        <v>10</v>
      </c>
      <c r="J665" s="270"/>
      <c r="K665" s="270"/>
      <c r="L665" s="270"/>
      <c r="M665" s="286"/>
      <c r="N665" s="287"/>
      <c r="O665" s="153">
        <f t="shared" si="64"/>
        <v>0</v>
      </c>
      <c r="P665" s="154">
        <f t="shared" si="65"/>
        <v>10</v>
      </c>
      <c r="Q665" s="270">
        <v>2.5</v>
      </c>
      <c r="R665" s="45">
        <f t="shared" si="69"/>
        <v>25</v>
      </c>
      <c r="S665" s="910"/>
      <c r="T665" s="49">
        <f t="shared" si="67"/>
        <v>0</v>
      </c>
      <c r="U665" s="913"/>
      <c r="V665" s="151">
        <f t="shared" si="66"/>
        <v>25</v>
      </c>
      <c r="W665" s="908"/>
    </row>
    <row r="666" spans="1:23" x14ac:dyDescent="0.25">
      <c r="A666" s="871"/>
      <c r="B666" s="872"/>
      <c r="C666" s="93" t="s">
        <v>403</v>
      </c>
      <c r="D666" s="270" t="s">
        <v>37</v>
      </c>
      <c r="E666" s="270"/>
      <c r="F666" s="270"/>
      <c r="G666" s="104">
        <v>10</v>
      </c>
      <c r="H666" s="270"/>
      <c r="I666" s="155">
        <f t="shared" si="68"/>
        <v>10</v>
      </c>
      <c r="J666" s="270"/>
      <c r="K666" s="270"/>
      <c r="L666" s="270"/>
      <c r="M666" s="286"/>
      <c r="N666" s="287"/>
      <c r="O666" s="153">
        <f t="shared" si="64"/>
        <v>0</v>
      </c>
      <c r="P666" s="154">
        <f t="shared" si="65"/>
        <v>10</v>
      </c>
      <c r="Q666" s="270">
        <v>2.5</v>
      </c>
      <c r="R666" s="45">
        <f t="shared" si="69"/>
        <v>25</v>
      </c>
      <c r="S666" s="910"/>
      <c r="T666" s="49">
        <f t="shared" si="67"/>
        <v>0</v>
      </c>
      <c r="U666" s="913"/>
      <c r="V666" s="151">
        <f t="shared" si="66"/>
        <v>25</v>
      </c>
      <c r="W666" s="908"/>
    </row>
    <row r="667" spans="1:23" x14ac:dyDescent="0.25">
      <c r="A667" s="871"/>
      <c r="B667" s="872"/>
      <c r="C667" s="93" t="s">
        <v>404</v>
      </c>
      <c r="D667" s="270" t="s">
        <v>37</v>
      </c>
      <c r="E667" s="270"/>
      <c r="F667" s="270"/>
      <c r="G667" s="104">
        <v>10</v>
      </c>
      <c r="H667" s="270"/>
      <c r="I667" s="155">
        <f t="shared" si="68"/>
        <v>10</v>
      </c>
      <c r="J667" s="270"/>
      <c r="K667" s="270"/>
      <c r="L667" s="270"/>
      <c r="M667" s="286"/>
      <c r="N667" s="287"/>
      <c r="O667" s="153">
        <f t="shared" si="64"/>
        <v>0</v>
      </c>
      <c r="P667" s="154">
        <f t="shared" si="65"/>
        <v>10</v>
      </c>
      <c r="Q667" s="270">
        <v>2.5</v>
      </c>
      <c r="R667" s="45">
        <f t="shared" si="69"/>
        <v>25</v>
      </c>
      <c r="S667" s="910"/>
      <c r="T667" s="49">
        <f t="shared" si="67"/>
        <v>0</v>
      </c>
      <c r="U667" s="913"/>
      <c r="V667" s="151">
        <f t="shared" si="66"/>
        <v>25</v>
      </c>
      <c r="W667" s="908"/>
    </row>
    <row r="668" spans="1:23" x14ac:dyDescent="0.25">
      <c r="A668" s="871"/>
      <c r="B668" s="872"/>
      <c r="C668" s="93" t="s">
        <v>405</v>
      </c>
      <c r="D668" s="270" t="s">
        <v>37</v>
      </c>
      <c r="E668" s="270"/>
      <c r="F668" s="270"/>
      <c r="G668" s="104">
        <v>10</v>
      </c>
      <c r="H668" s="270"/>
      <c r="I668" s="155">
        <f t="shared" si="68"/>
        <v>10</v>
      </c>
      <c r="J668" s="270"/>
      <c r="K668" s="270"/>
      <c r="L668" s="270"/>
      <c r="M668" s="286"/>
      <c r="N668" s="287"/>
      <c r="O668" s="153">
        <f t="shared" ref="O668:O692" si="70">J668+K668+L668+M668</f>
        <v>0</v>
      </c>
      <c r="P668" s="154">
        <f t="shared" ref="P668:P692" si="71">I668+O668</f>
        <v>10</v>
      </c>
      <c r="Q668" s="270">
        <v>2.5</v>
      </c>
      <c r="R668" s="45">
        <f t="shared" si="69"/>
        <v>25</v>
      </c>
      <c r="S668" s="910"/>
      <c r="T668" s="49">
        <f t="shared" si="67"/>
        <v>0</v>
      </c>
      <c r="U668" s="913"/>
      <c r="V668" s="151">
        <f t="shared" si="66"/>
        <v>25</v>
      </c>
      <c r="W668" s="908"/>
    </row>
    <row r="669" spans="1:23" x14ac:dyDescent="0.25">
      <c r="A669" s="871"/>
      <c r="B669" s="872"/>
      <c r="C669" s="93" t="s">
        <v>406</v>
      </c>
      <c r="D669" s="270" t="s">
        <v>37</v>
      </c>
      <c r="E669" s="270"/>
      <c r="F669" s="270"/>
      <c r="G669" s="104">
        <v>10</v>
      </c>
      <c r="H669" s="270"/>
      <c r="I669" s="155">
        <f t="shared" si="68"/>
        <v>10</v>
      </c>
      <c r="J669" s="270"/>
      <c r="K669" s="270"/>
      <c r="L669" s="270"/>
      <c r="M669" s="286"/>
      <c r="N669" s="287"/>
      <c r="O669" s="153">
        <f t="shared" si="70"/>
        <v>0</v>
      </c>
      <c r="P669" s="154">
        <f t="shared" si="71"/>
        <v>10</v>
      </c>
      <c r="Q669" s="270">
        <v>2.5</v>
      </c>
      <c r="R669" s="45">
        <f t="shared" si="69"/>
        <v>25</v>
      </c>
      <c r="S669" s="910"/>
      <c r="T669" s="49">
        <f t="shared" si="67"/>
        <v>0</v>
      </c>
      <c r="U669" s="913"/>
      <c r="V669" s="151">
        <f t="shared" si="66"/>
        <v>25</v>
      </c>
      <c r="W669" s="908"/>
    </row>
    <row r="670" spans="1:23" x14ac:dyDescent="0.25">
      <c r="A670" s="871"/>
      <c r="B670" s="872"/>
      <c r="C670" s="93" t="s">
        <v>407</v>
      </c>
      <c r="D670" s="270" t="s">
        <v>37</v>
      </c>
      <c r="E670" s="270"/>
      <c r="F670" s="270"/>
      <c r="G670" s="104">
        <v>10</v>
      </c>
      <c r="H670" s="270"/>
      <c r="I670" s="155">
        <f t="shared" si="68"/>
        <v>10</v>
      </c>
      <c r="J670" s="270"/>
      <c r="K670" s="270"/>
      <c r="L670" s="270"/>
      <c r="M670" s="286"/>
      <c r="N670" s="287"/>
      <c r="O670" s="153">
        <f t="shared" si="70"/>
        <v>0</v>
      </c>
      <c r="P670" s="154">
        <f t="shared" si="71"/>
        <v>10</v>
      </c>
      <c r="Q670" s="270">
        <v>2.5</v>
      </c>
      <c r="R670" s="45">
        <f t="shared" si="69"/>
        <v>25</v>
      </c>
      <c r="S670" s="910"/>
      <c r="T670" s="49">
        <f t="shared" si="67"/>
        <v>0</v>
      </c>
      <c r="U670" s="913"/>
      <c r="V670" s="151">
        <f t="shared" si="66"/>
        <v>25</v>
      </c>
      <c r="W670" s="908"/>
    </row>
    <row r="671" spans="1:23" x14ac:dyDescent="0.25">
      <c r="A671" s="871"/>
      <c r="B671" s="872"/>
      <c r="C671" s="93" t="s">
        <v>408</v>
      </c>
      <c r="D671" s="270" t="s">
        <v>37</v>
      </c>
      <c r="E671" s="270"/>
      <c r="F671" s="270"/>
      <c r="G671" s="104">
        <v>10</v>
      </c>
      <c r="H671" s="270"/>
      <c r="I671" s="155">
        <f t="shared" si="68"/>
        <v>10</v>
      </c>
      <c r="J671" s="270"/>
      <c r="K671" s="270"/>
      <c r="L671" s="270"/>
      <c r="M671" s="286"/>
      <c r="N671" s="287"/>
      <c r="O671" s="153">
        <f t="shared" si="70"/>
        <v>0</v>
      </c>
      <c r="P671" s="154">
        <f t="shared" si="71"/>
        <v>10</v>
      </c>
      <c r="Q671" s="270">
        <v>2.5</v>
      </c>
      <c r="R671" s="45">
        <f t="shared" si="69"/>
        <v>25</v>
      </c>
      <c r="S671" s="910"/>
      <c r="T671" s="49">
        <f t="shared" si="67"/>
        <v>0</v>
      </c>
      <c r="U671" s="913"/>
      <c r="V671" s="151">
        <f t="shared" si="66"/>
        <v>25</v>
      </c>
      <c r="W671" s="908"/>
    </row>
    <row r="672" spans="1:23" x14ac:dyDescent="0.25">
      <c r="A672" s="871"/>
      <c r="B672" s="872"/>
      <c r="C672" s="93" t="s">
        <v>409</v>
      </c>
      <c r="D672" s="270" t="s">
        <v>37</v>
      </c>
      <c r="E672" s="270"/>
      <c r="F672" s="270"/>
      <c r="G672" s="104">
        <v>10</v>
      </c>
      <c r="H672" s="270"/>
      <c r="I672" s="155">
        <f t="shared" si="68"/>
        <v>10</v>
      </c>
      <c r="J672" s="270"/>
      <c r="K672" s="270"/>
      <c r="L672" s="270"/>
      <c r="M672" s="286"/>
      <c r="N672" s="287"/>
      <c r="O672" s="153">
        <f t="shared" si="70"/>
        <v>0</v>
      </c>
      <c r="P672" s="154">
        <f t="shared" si="71"/>
        <v>10</v>
      </c>
      <c r="Q672" s="270">
        <v>2.5</v>
      </c>
      <c r="R672" s="45">
        <f t="shared" si="69"/>
        <v>25</v>
      </c>
      <c r="S672" s="910"/>
      <c r="T672" s="49">
        <f t="shared" si="67"/>
        <v>0</v>
      </c>
      <c r="U672" s="913"/>
      <c r="V672" s="151">
        <f t="shared" ref="V672:V735" si="72">R672+T672</f>
        <v>25</v>
      </c>
      <c r="W672" s="908"/>
    </row>
    <row r="673" spans="1:23" x14ac:dyDescent="0.25">
      <c r="A673" s="871"/>
      <c r="B673" s="872"/>
      <c r="C673" s="93" t="s">
        <v>410</v>
      </c>
      <c r="D673" s="270" t="s">
        <v>37</v>
      </c>
      <c r="E673" s="270"/>
      <c r="F673" s="270"/>
      <c r="G673" s="104">
        <v>10</v>
      </c>
      <c r="H673" s="270"/>
      <c r="I673" s="155">
        <f t="shared" si="68"/>
        <v>10</v>
      </c>
      <c r="J673" s="270"/>
      <c r="K673" s="270"/>
      <c r="L673" s="270"/>
      <c r="M673" s="286"/>
      <c r="N673" s="287"/>
      <c r="O673" s="153">
        <f t="shared" si="70"/>
        <v>0</v>
      </c>
      <c r="P673" s="154">
        <f t="shared" si="71"/>
        <v>10</v>
      </c>
      <c r="Q673" s="270">
        <v>2.5</v>
      </c>
      <c r="R673" s="45">
        <f t="shared" si="69"/>
        <v>25</v>
      </c>
      <c r="S673" s="910"/>
      <c r="T673" s="49">
        <f t="shared" si="67"/>
        <v>0</v>
      </c>
      <c r="U673" s="913"/>
      <c r="V673" s="151">
        <f t="shared" si="72"/>
        <v>25</v>
      </c>
      <c r="W673" s="908"/>
    </row>
    <row r="674" spans="1:23" x14ac:dyDescent="0.25">
      <c r="A674" s="871"/>
      <c r="B674" s="872"/>
      <c r="C674" s="93" t="s">
        <v>411</v>
      </c>
      <c r="D674" s="270" t="s">
        <v>37</v>
      </c>
      <c r="E674" s="270"/>
      <c r="F674" s="270"/>
      <c r="G674" s="104">
        <v>10</v>
      </c>
      <c r="H674" s="270"/>
      <c r="I674" s="155">
        <f t="shared" si="68"/>
        <v>10</v>
      </c>
      <c r="J674" s="270"/>
      <c r="K674" s="270"/>
      <c r="L674" s="270"/>
      <c r="M674" s="286"/>
      <c r="N674" s="287"/>
      <c r="O674" s="153">
        <f t="shared" si="70"/>
        <v>0</v>
      </c>
      <c r="P674" s="154">
        <f t="shared" si="71"/>
        <v>10</v>
      </c>
      <c r="Q674" s="270">
        <v>2.5</v>
      </c>
      <c r="R674" s="45">
        <f t="shared" si="69"/>
        <v>25</v>
      </c>
      <c r="S674" s="910"/>
      <c r="T674" s="49">
        <f t="shared" si="67"/>
        <v>0</v>
      </c>
      <c r="U674" s="913"/>
      <c r="V674" s="151">
        <f t="shared" si="72"/>
        <v>25</v>
      </c>
      <c r="W674" s="908"/>
    </row>
    <row r="675" spans="1:23" x14ac:dyDescent="0.25">
      <c r="A675" s="871"/>
      <c r="B675" s="872"/>
      <c r="C675" s="92" t="s">
        <v>355</v>
      </c>
      <c r="D675" s="270" t="s">
        <v>37</v>
      </c>
      <c r="E675" s="270"/>
      <c r="F675" s="270"/>
      <c r="G675" s="270"/>
      <c r="H675" s="270"/>
      <c r="I675" s="155">
        <f t="shared" si="68"/>
        <v>0</v>
      </c>
      <c r="J675" s="270"/>
      <c r="K675" s="270"/>
      <c r="L675" s="270"/>
      <c r="M675" s="286"/>
      <c r="N675" s="287"/>
      <c r="O675" s="153">
        <f t="shared" si="70"/>
        <v>0</v>
      </c>
      <c r="P675" s="154">
        <f t="shared" si="71"/>
        <v>0</v>
      </c>
      <c r="Q675" s="270">
        <v>1.3</v>
      </c>
      <c r="R675" s="45">
        <f t="shared" si="69"/>
        <v>0</v>
      </c>
      <c r="S675" s="910"/>
      <c r="T675" s="49">
        <f t="shared" si="67"/>
        <v>0</v>
      </c>
      <c r="U675" s="913"/>
      <c r="V675" s="151">
        <f t="shared" si="72"/>
        <v>0</v>
      </c>
      <c r="W675" s="908"/>
    </row>
    <row r="676" spans="1:23" x14ac:dyDescent="0.25">
      <c r="A676" s="871"/>
      <c r="B676" s="872"/>
      <c r="C676" s="92" t="s">
        <v>358</v>
      </c>
      <c r="D676" s="270" t="s">
        <v>37</v>
      </c>
      <c r="E676" s="270">
        <v>200</v>
      </c>
      <c r="F676" s="270"/>
      <c r="G676" s="270"/>
      <c r="H676" s="270"/>
      <c r="I676" s="155">
        <f t="shared" si="68"/>
        <v>200</v>
      </c>
      <c r="J676" s="270"/>
      <c r="K676" s="270"/>
      <c r="L676" s="270"/>
      <c r="M676" s="286"/>
      <c r="N676" s="287"/>
      <c r="O676" s="153">
        <f t="shared" si="70"/>
        <v>0</v>
      </c>
      <c r="P676" s="154">
        <f t="shared" si="71"/>
        <v>200</v>
      </c>
      <c r="Q676" s="270">
        <v>0.2</v>
      </c>
      <c r="R676" s="45">
        <f t="shared" si="69"/>
        <v>40</v>
      </c>
      <c r="S676" s="910"/>
      <c r="T676" s="49">
        <f t="shared" si="67"/>
        <v>0</v>
      </c>
      <c r="U676" s="913"/>
      <c r="V676" s="151">
        <f t="shared" si="72"/>
        <v>40</v>
      </c>
      <c r="W676" s="908"/>
    </row>
    <row r="677" spans="1:23" x14ac:dyDescent="0.25">
      <c r="A677" s="871"/>
      <c r="B677" s="872"/>
      <c r="C677" s="92" t="s">
        <v>117</v>
      </c>
      <c r="D677" s="270" t="s">
        <v>37</v>
      </c>
      <c r="E677" s="270">
        <v>500</v>
      </c>
      <c r="F677" s="270">
        <v>400</v>
      </c>
      <c r="G677" s="270"/>
      <c r="H677" s="270"/>
      <c r="I677" s="155">
        <f t="shared" si="68"/>
        <v>900</v>
      </c>
      <c r="J677" s="270"/>
      <c r="K677" s="270"/>
      <c r="L677" s="270"/>
      <c r="M677" s="286"/>
      <c r="N677" s="287"/>
      <c r="O677" s="153">
        <f t="shared" si="70"/>
        <v>0</v>
      </c>
      <c r="P677" s="154">
        <f t="shared" si="71"/>
        <v>900</v>
      </c>
      <c r="Q677" s="270">
        <v>0.1</v>
      </c>
      <c r="R677" s="45">
        <f t="shared" si="69"/>
        <v>90</v>
      </c>
      <c r="S677" s="910"/>
      <c r="T677" s="49">
        <f t="shared" ref="T677:T741" si="73">Q677*O677</f>
        <v>0</v>
      </c>
      <c r="U677" s="913"/>
      <c r="V677" s="151">
        <f t="shared" si="72"/>
        <v>90</v>
      </c>
      <c r="W677" s="908"/>
    </row>
    <row r="678" spans="1:23" x14ac:dyDescent="0.25">
      <c r="A678" s="871"/>
      <c r="B678" s="872"/>
      <c r="C678" s="92" t="s">
        <v>387</v>
      </c>
      <c r="D678" s="270" t="s">
        <v>37</v>
      </c>
      <c r="E678" s="270"/>
      <c r="F678" s="270"/>
      <c r="G678" s="270"/>
      <c r="H678" s="270"/>
      <c r="I678" s="155">
        <f t="shared" si="68"/>
        <v>0</v>
      </c>
      <c r="J678" s="270"/>
      <c r="K678" s="270"/>
      <c r="L678" s="270"/>
      <c r="M678" s="286"/>
      <c r="N678" s="287"/>
      <c r="O678" s="153">
        <f t="shared" si="70"/>
        <v>0</v>
      </c>
      <c r="P678" s="154">
        <f t="shared" si="71"/>
        <v>0</v>
      </c>
      <c r="Q678" s="270">
        <v>0.72</v>
      </c>
      <c r="R678" s="45">
        <f t="shared" si="69"/>
        <v>0</v>
      </c>
      <c r="S678" s="910"/>
      <c r="T678" s="49">
        <f t="shared" si="73"/>
        <v>0</v>
      </c>
      <c r="U678" s="913"/>
      <c r="V678" s="151">
        <f t="shared" si="72"/>
        <v>0</v>
      </c>
      <c r="W678" s="908"/>
    </row>
    <row r="679" spans="1:23" x14ac:dyDescent="0.25">
      <c r="A679" s="871"/>
      <c r="B679" s="872"/>
      <c r="C679" s="92" t="s">
        <v>389</v>
      </c>
      <c r="D679" s="270" t="s">
        <v>37</v>
      </c>
      <c r="E679" s="270"/>
      <c r="F679" s="270"/>
      <c r="G679" s="270"/>
      <c r="H679" s="270"/>
      <c r="I679" s="155">
        <f t="shared" si="68"/>
        <v>0</v>
      </c>
      <c r="J679" s="270"/>
      <c r="K679" s="270"/>
      <c r="L679" s="270"/>
      <c r="M679" s="286"/>
      <c r="N679" s="287"/>
      <c r="O679" s="153">
        <f t="shared" si="70"/>
        <v>0</v>
      </c>
      <c r="P679" s="154">
        <f t="shared" si="71"/>
        <v>0</v>
      </c>
      <c r="Q679" s="270">
        <v>1.6</v>
      </c>
      <c r="R679" s="45">
        <f t="shared" si="69"/>
        <v>0</v>
      </c>
      <c r="S679" s="910"/>
      <c r="T679" s="49">
        <f t="shared" si="73"/>
        <v>0</v>
      </c>
      <c r="U679" s="913"/>
      <c r="V679" s="151">
        <f t="shared" si="72"/>
        <v>0</v>
      </c>
      <c r="W679" s="908"/>
    </row>
    <row r="680" spans="1:23" x14ac:dyDescent="0.25">
      <c r="A680" s="871"/>
      <c r="B680" s="872"/>
      <c r="C680" s="92" t="s">
        <v>381</v>
      </c>
      <c r="D680" s="270" t="s">
        <v>37</v>
      </c>
      <c r="E680" s="270"/>
      <c r="F680" s="270"/>
      <c r="G680" s="270"/>
      <c r="H680" s="270"/>
      <c r="I680" s="155">
        <f t="shared" si="68"/>
        <v>0</v>
      </c>
      <c r="J680" s="270"/>
      <c r="K680" s="270"/>
      <c r="L680" s="270"/>
      <c r="M680" s="286"/>
      <c r="N680" s="287"/>
      <c r="O680" s="153">
        <f t="shared" si="70"/>
        <v>0</v>
      </c>
      <c r="P680" s="154">
        <f t="shared" si="71"/>
        <v>0</v>
      </c>
      <c r="Q680" s="270">
        <v>3.45</v>
      </c>
      <c r="R680" s="45">
        <f t="shared" si="69"/>
        <v>0</v>
      </c>
      <c r="S680" s="910"/>
      <c r="T680" s="49">
        <f t="shared" si="73"/>
        <v>0</v>
      </c>
      <c r="U680" s="913"/>
      <c r="V680" s="151">
        <f t="shared" si="72"/>
        <v>0</v>
      </c>
      <c r="W680" s="908"/>
    </row>
    <row r="681" spans="1:23" x14ac:dyDescent="0.25">
      <c r="A681" s="871"/>
      <c r="B681" s="872"/>
      <c r="C681" s="93" t="s">
        <v>412</v>
      </c>
      <c r="D681" s="270" t="s">
        <v>37</v>
      </c>
      <c r="E681" s="270"/>
      <c r="F681" s="270"/>
      <c r="G681" s="104">
        <v>2</v>
      </c>
      <c r="H681" s="270"/>
      <c r="I681" s="155">
        <f t="shared" si="68"/>
        <v>2</v>
      </c>
      <c r="J681" s="270"/>
      <c r="K681" s="270"/>
      <c r="L681" s="270"/>
      <c r="M681" s="286"/>
      <c r="N681" s="287"/>
      <c r="O681" s="153">
        <f t="shared" si="70"/>
        <v>0</v>
      </c>
      <c r="P681" s="154">
        <f t="shared" si="71"/>
        <v>2</v>
      </c>
      <c r="Q681" s="270">
        <v>2.5</v>
      </c>
      <c r="R681" s="45">
        <f t="shared" si="69"/>
        <v>5</v>
      </c>
      <c r="S681" s="910"/>
      <c r="T681" s="49">
        <f t="shared" si="73"/>
        <v>0</v>
      </c>
      <c r="U681" s="913"/>
      <c r="V681" s="151">
        <f t="shared" si="72"/>
        <v>5</v>
      </c>
      <c r="W681" s="908"/>
    </row>
    <row r="682" spans="1:23" x14ac:dyDescent="0.25">
      <c r="A682" s="871"/>
      <c r="B682" s="872"/>
      <c r="C682" s="93" t="s">
        <v>413</v>
      </c>
      <c r="D682" s="270" t="s">
        <v>37</v>
      </c>
      <c r="E682" s="270"/>
      <c r="F682" s="270"/>
      <c r="G682" s="104">
        <v>10</v>
      </c>
      <c r="H682" s="270"/>
      <c r="I682" s="155">
        <f t="shared" si="68"/>
        <v>10</v>
      </c>
      <c r="J682" s="270"/>
      <c r="K682" s="270"/>
      <c r="L682" s="270"/>
      <c r="M682" s="286"/>
      <c r="N682" s="287"/>
      <c r="O682" s="153">
        <f t="shared" si="70"/>
        <v>0</v>
      </c>
      <c r="P682" s="154">
        <f t="shared" si="71"/>
        <v>10</v>
      </c>
      <c r="Q682" s="270">
        <v>2.5</v>
      </c>
      <c r="R682" s="45">
        <f t="shared" si="69"/>
        <v>25</v>
      </c>
      <c r="S682" s="911"/>
      <c r="T682" s="49">
        <f t="shared" si="73"/>
        <v>0</v>
      </c>
      <c r="U682" s="914"/>
      <c r="V682" s="151">
        <f t="shared" si="72"/>
        <v>25</v>
      </c>
      <c r="W682" s="908"/>
    </row>
    <row r="683" spans="1:23" ht="45" x14ac:dyDescent="0.25">
      <c r="A683" s="871">
        <v>38</v>
      </c>
      <c r="B683" s="872" t="s">
        <v>1624</v>
      </c>
      <c r="C683" s="93" t="s">
        <v>431</v>
      </c>
      <c r="D683" s="270" t="s">
        <v>37</v>
      </c>
      <c r="E683" s="270"/>
      <c r="F683" s="270"/>
      <c r="G683" s="270">
        <f>11+50</f>
        <v>61</v>
      </c>
      <c r="H683" s="270"/>
      <c r="I683" s="155">
        <f t="shared" si="68"/>
        <v>61</v>
      </c>
      <c r="J683" s="270"/>
      <c r="K683" s="270"/>
      <c r="L683" s="270"/>
      <c r="M683" s="286"/>
      <c r="N683" s="287"/>
      <c r="O683" s="153">
        <f t="shared" si="70"/>
        <v>0</v>
      </c>
      <c r="P683" s="154">
        <f t="shared" si="71"/>
        <v>61</v>
      </c>
      <c r="Q683" s="270">
        <v>4.68</v>
      </c>
      <c r="R683" s="45">
        <f t="shared" si="69"/>
        <v>285.47999999999996</v>
      </c>
      <c r="S683" s="909">
        <f>SUM(R683:R692)</f>
        <v>11954.12</v>
      </c>
      <c r="T683" s="49">
        <f t="shared" si="73"/>
        <v>0</v>
      </c>
      <c r="U683" s="912">
        <f>SUM(T683:T692)</f>
        <v>0</v>
      </c>
      <c r="V683" s="151">
        <f t="shared" si="72"/>
        <v>285.47999999999996</v>
      </c>
      <c r="W683" s="908">
        <f>SUM(V683:V692)</f>
        <v>11954.12</v>
      </c>
    </row>
    <row r="684" spans="1:23" ht="45" x14ac:dyDescent="0.25">
      <c r="A684" s="871"/>
      <c r="B684" s="872"/>
      <c r="C684" s="93" t="s">
        <v>432</v>
      </c>
      <c r="D684" s="270" t="s">
        <v>37</v>
      </c>
      <c r="E684" s="270"/>
      <c r="F684" s="270"/>
      <c r="G684" s="270">
        <f>11+50</f>
        <v>61</v>
      </c>
      <c r="H684" s="270"/>
      <c r="I684" s="155">
        <f t="shared" si="68"/>
        <v>61</v>
      </c>
      <c r="J684" s="270"/>
      <c r="K684" s="270"/>
      <c r="L684" s="270"/>
      <c r="M684" s="286"/>
      <c r="N684" s="287"/>
      <c r="O684" s="153">
        <f t="shared" si="70"/>
        <v>0</v>
      </c>
      <c r="P684" s="154">
        <f t="shared" si="71"/>
        <v>61</v>
      </c>
      <c r="Q684" s="270">
        <v>4.4800000000000004</v>
      </c>
      <c r="R684" s="45">
        <f t="shared" si="69"/>
        <v>273.28000000000003</v>
      </c>
      <c r="S684" s="910"/>
      <c r="T684" s="49">
        <f t="shared" si="73"/>
        <v>0</v>
      </c>
      <c r="U684" s="913"/>
      <c r="V684" s="151">
        <f t="shared" si="72"/>
        <v>273.28000000000003</v>
      </c>
      <c r="W684" s="908"/>
    </row>
    <row r="685" spans="1:23" ht="45" x14ac:dyDescent="0.25">
      <c r="A685" s="871"/>
      <c r="B685" s="872"/>
      <c r="C685" s="93" t="s">
        <v>433</v>
      </c>
      <c r="D685" s="270" t="s">
        <v>37</v>
      </c>
      <c r="E685" s="270"/>
      <c r="F685" s="270"/>
      <c r="G685" s="270">
        <v>260</v>
      </c>
      <c r="H685" s="270"/>
      <c r="I685" s="155">
        <f t="shared" ref="I685:I703" si="74">E685+F685+G685+H685</f>
        <v>260</v>
      </c>
      <c r="J685" s="270"/>
      <c r="K685" s="270"/>
      <c r="L685" s="270"/>
      <c r="M685" s="286"/>
      <c r="N685" s="287"/>
      <c r="O685" s="153">
        <f t="shared" si="70"/>
        <v>0</v>
      </c>
      <c r="P685" s="154">
        <f t="shared" si="71"/>
        <v>260</v>
      </c>
      <c r="Q685" s="270">
        <v>9.33</v>
      </c>
      <c r="R685" s="45">
        <f t="shared" ref="R685:R692" si="75">Q685*I685</f>
        <v>2425.8000000000002</v>
      </c>
      <c r="S685" s="910"/>
      <c r="T685" s="49">
        <f t="shared" si="73"/>
        <v>0</v>
      </c>
      <c r="U685" s="913"/>
      <c r="V685" s="151">
        <f t="shared" si="72"/>
        <v>2425.8000000000002</v>
      </c>
      <c r="W685" s="908"/>
    </row>
    <row r="686" spans="1:23" ht="45" x14ac:dyDescent="0.25">
      <c r="A686" s="871"/>
      <c r="B686" s="872"/>
      <c r="C686" s="93" t="s">
        <v>434</v>
      </c>
      <c r="D686" s="270" t="s">
        <v>37</v>
      </c>
      <c r="E686" s="270"/>
      <c r="F686" s="270"/>
      <c r="G686" s="270">
        <v>260</v>
      </c>
      <c r="H686" s="270"/>
      <c r="I686" s="155">
        <f t="shared" si="74"/>
        <v>260</v>
      </c>
      <c r="J686" s="270"/>
      <c r="K686" s="270"/>
      <c r="L686" s="270"/>
      <c r="M686" s="286"/>
      <c r="N686" s="287"/>
      <c r="O686" s="153">
        <f t="shared" si="70"/>
        <v>0</v>
      </c>
      <c r="P686" s="154">
        <f t="shared" si="71"/>
        <v>260</v>
      </c>
      <c r="Q686" s="270">
        <v>6.12</v>
      </c>
      <c r="R686" s="45">
        <f t="shared" si="75"/>
        <v>1591.2</v>
      </c>
      <c r="S686" s="910"/>
      <c r="T686" s="49">
        <f t="shared" si="73"/>
        <v>0</v>
      </c>
      <c r="U686" s="913"/>
      <c r="V686" s="151">
        <f t="shared" si="72"/>
        <v>1591.2</v>
      </c>
      <c r="W686" s="908"/>
    </row>
    <row r="687" spans="1:23" x14ac:dyDescent="0.25">
      <c r="A687" s="871"/>
      <c r="B687" s="872"/>
      <c r="C687" s="93" t="s">
        <v>808</v>
      </c>
      <c r="D687" s="270" t="s">
        <v>37</v>
      </c>
      <c r="E687" s="270"/>
      <c r="F687" s="270"/>
      <c r="G687" s="270">
        <v>2</v>
      </c>
      <c r="H687" s="270"/>
      <c r="I687" s="155">
        <f t="shared" si="74"/>
        <v>2</v>
      </c>
      <c r="J687" s="270"/>
      <c r="K687" s="270"/>
      <c r="L687" s="270"/>
      <c r="M687" s="286"/>
      <c r="N687" s="287"/>
      <c r="O687" s="153">
        <f t="shared" si="70"/>
        <v>0</v>
      </c>
      <c r="P687" s="154">
        <f t="shared" si="71"/>
        <v>2</v>
      </c>
      <c r="Q687" s="270">
        <v>600</v>
      </c>
      <c r="R687" s="45">
        <f t="shared" si="75"/>
        <v>1200</v>
      </c>
      <c r="S687" s="910"/>
      <c r="T687" s="49">
        <f t="shared" si="73"/>
        <v>0</v>
      </c>
      <c r="U687" s="913"/>
      <c r="V687" s="151">
        <f t="shared" si="72"/>
        <v>1200</v>
      </c>
      <c r="W687" s="908"/>
    </row>
    <row r="688" spans="1:23" x14ac:dyDescent="0.25">
      <c r="A688" s="871"/>
      <c r="B688" s="872"/>
      <c r="C688" s="93" t="s">
        <v>809</v>
      </c>
      <c r="D688" s="270" t="s">
        <v>37</v>
      </c>
      <c r="E688" s="270"/>
      <c r="F688" s="270"/>
      <c r="G688" s="270">
        <v>2</v>
      </c>
      <c r="H688" s="270"/>
      <c r="I688" s="155">
        <f t="shared" si="74"/>
        <v>2</v>
      </c>
      <c r="J688" s="270"/>
      <c r="K688" s="270"/>
      <c r="L688" s="270"/>
      <c r="M688" s="286"/>
      <c r="N688" s="287"/>
      <c r="O688" s="153">
        <f t="shared" si="70"/>
        <v>0</v>
      </c>
      <c r="P688" s="154">
        <f t="shared" si="71"/>
        <v>2</v>
      </c>
      <c r="Q688" s="270">
        <v>600</v>
      </c>
      <c r="R688" s="45">
        <f t="shared" si="75"/>
        <v>1200</v>
      </c>
      <c r="S688" s="910"/>
      <c r="T688" s="49">
        <f t="shared" si="73"/>
        <v>0</v>
      </c>
      <c r="U688" s="913"/>
      <c r="V688" s="151">
        <f t="shared" si="72"/>
        <v>1200</v>
      </c>
      <c r="W688" s="908"/>
    </row>
    <row r="689" spans="1:23" x14ac:dyDescent="0.25">
      <c r="A689" s="871"/>
      <c r="B689" s="872"/>
      <c r="C689" s="93" t="s">
        <v>862</v>
      </c>
      <c r="D689" s="270" t="s">
        <v>37</v>
      </c>
      <c r="E689" s="270"/>
      <c r="F689" s="270"/>
      <c r="G689" s="270">
        <v>6</v>
      </c>
      <c r="H689" s="270"/>
      <c r="I689" s="155">
        <f t="shared" si="74"/>
        <v>6</v>
      </c>
      <c r="J689" s="270"/>
      <c r="K689" s="270"/>
      <c r="L689" s="270"/>
      <c r="M689" s="286"/>
      <c r="N689" s="287"/>
      <c r="O689" s="153">
        <f t="shared" si="70"/>
        <v>0</v>
      </c>
      <c r="P689" s="154">
        <f t="shared" si="71"/>
        <v>6</v>
      </c>
      <c r="Q689" s="270">
        <v>400</v>
      </c>
      <c r="R689" s="45">
        <f t="shared" si="75"/>
        <v>2400</v>
      </c>
      <c r="S689" s="910"/>
      <c r="T689" s="49">
        <f t="shared" si="73"/>
        <v>0</v>
      </c>
      <c r="U689" s="913"/>
      <c r="V689" s="151">
        <f t="shared" si="72"/>
        <v>2400</v>
      </c>
      <c r="W689" s="908"/>
    </row>
    <row r="690" spans="1:23" ht="45" x14ac:dyDescent="0.25">
      <c r="A690" s="871"/>
      <c r="B690" s="872"/>
      <c r="C690" s="93" t="s">
        <v>435</v>
      </c>
      <c r="D690" s="270" t="s">
        <v>37</v>
      </c>
      <c r="E690" s="270"/>
      <c r="F690" s="270"/>
      <c r="G690" s="270">
        <v>260</v>
      </c>
      <c r="H690" s="270"/>
      <c r="I690" s="155">
        <f t="shared" si="74"/>
        <v>260</v>
      </c>
      <c r="J690" s="270"/>
      <c r="K690" s="270"/>
      <c r="L690" s="270"/>
      <c r="M690" s="286"/>
      <c r="N690" s="287"/>
      <c r="O690" s="153">
        <f t="shared" si="70"/>
        <v>0</v>
      </c>
      <c r="P690" s="154">
        <f t="shared" si="71"/>
        <v>260</v>
      </c>
      <c r="Q690" s="270">
        <v>8.01</v>
      </c>
      <c r="R690" s="45">
        <f t="shared" si="75"/>
        <v>2082.6</v>
      </c>
      <c r="S690" s="910"/>
      <c r="T690" s="49">
        <f t="shared" si="73"/>
        <v>0</v>
      </c>
      <c r="U690" s="913"/>
      <c r="V690" s="151">
        <f t="shared" si="72"/>
        <v>2082.6</v>
      </c>
      <c r="W690" s="908"/>
    </row>
    <row r="691" spans="1:23" x14ac:dyDescent="0.25">
      <c r="A691" s="871"/>
      <c r="B691" s="872"/>
      <c r="C691" s="93" t="s">
        <v>436</v>
      </c>
      <c r="D691" s="270" t="s">
        <v>37</v>
      </c>
      <c r="E691" s="270"/>
      <c r="F691" s="270"/>
      <c r="G691" s="270">
        <v>44</v>
      </c>
      <c r="H691" s="270"/>
      <c r="I691" s="155">
        <f t="shared" si="74"/>
        <v>44</v>
      </c>
      <c r="J691" s="270"/>
      <c r="K691" s="270"/>
      <c r="L691" s="270"/>
      <c r="M691" s="286"/>
      <c r="N691" s="287"/>
      <c r="O691" s="153">
        <f t="shared" si="70"/>
        <v>0</v>
      </c>
      <c r="P691" s="154">
        <f t="shared" si="71"/>
        <v>44</v>
      </c>
      <c r="Q691" s="270">
        <v>4.4400000000000004</v>
      </c>
      <c r="R691" s="45">
        <f t="shared" si="75"/>
        <v>195.36</v>
      </c>
      <c r="S691" s="910"/>
      <c r="T691" s="49">
        <f t="shared" si="73"/>
        <v>0</v>
      </c>
      <c r="U691" s="913"/>
      <c r="V691" s="151">
        <f t="shared" si="72"/>
        <v>195.36</v>
      </c>
      <c r="W691" s="908"/>
    </row>
    <row r="692" spans="1:23" x14ac:dyDescent="0.25">
      <c r="A692" s="871"/>
      <c r="B692" s="872"/>
      <c r="C692" s="97" t="s">
        <v>43</v>
      </c>
      <c r="D692" s="270" t="s">
        <v>37</v>
      </c>
      <c r="E692" s="270"/>
      <c r="F692" s="270">
        <v>20</v>
      </c>
      <c r="G692" s="270"/>
      <c r="H692" s="270"/>
      <c r="I692" s="155">
        <f t="shared" si="74"/>
        <v>20</v>
      </c>
      <c r="J692" s="270"/>
      <c r="K692" s="270"/>
      <c r="L692" s="270"/>
      <c r="M692" s="286"/>
      <c r="N692" s="287"/>
      <c r="O692" s="153">
        <f t="shared" si="70"/>
        <v>0</v>
      </c>
      <c r="P692" s="154">
        <f t="shared" si="71"/>
        <v>20</v>
      </c>
      <c r="Q692" s="270">
        <v>15.02</v>
      </c>
      <c r="R692" s="45">
        <f t="shared" si="75"/>
        <v>300.39999999999998</v>
      </c>
      <c r="S692" s="911"/>
      <c r="T692" s="49">
        <f t="shared" si="73"/>
        <v>0</v>
      </c>
      <c r="U692" s="914"/>
      <c r="V692" s="151">
        <f t="shared" si="72"/>
        <v>300.39999999999998</v>
      </c>
      <c r="W692" s="908"/>
    </row>
    <row r="693" spans="1:23" x14ac:dyDescent="0.25">
      <c r="A693" s="871">
        <v>39</v>
      </c>
      <c r="B693" s="872" t="s">
        <v>17</v>
      </c>
      <c r="C693" s="93" t="s">
        <v>1891</v>
      </c>
      <c r="D693" s="270"/>
      <c r="E693" s="270"/>
      <c r="F693" s="270"/>
      <c r="G693" s="104"/>
      <c r="H693" s="270"/>
      <c r="I693" s="155"/>
      <c r="J693" s="270"/>
      <c r="K693" s="270"/>
      <c r="L693" s="270"/>
      <c r="M693" s="286"/>
      <c r="N693" s="287"/>
      <c r="O693" s="153"/>
      <c r="P693" s="154"/>
      <c r="Q693" s="270"/>
      <c r="R693" s="45">
        <v>9000</v>
      </c>
      <c r="S693" s="909">
        <v>15000</v>
      </c>
      <c r="T693" s="49">
        <f t="shared" si="73"/>
        <v>0</v>
      </c>
      <c r="U693" s="912"/>
      <c r="V693" s="151">
        <f t="shared" si="72"/>
        <v>9000</v>
      </c>
      <c r="W693" s="908">
        <f>S693+U693</f>
        <v>15000</v>
      </c>
    </row>
    <row r="694" spans="1:23" ht="60" x14ac:dyDescent="0.25">
      <c r="A694" s="871"/>
      <c r="B694" s="872"/>
      <c r="C694" s="93" t="s">
        <v>1892</v>
      </c>
      <c r="D694" s="270"/>
      <c r="E694" s="270"/>
      <c r="F694" s="270"/>
      <c r="G694" s="104"/>
      <c r="H694" s="270"/>
      <c r="I694" s="155"/>
      <c r="J694" s="270"/>
      <c r="K694" s="270"/>
      <c r="L694" s="270"/>
      <c r="M694" s="286"/>
      <c r="N694" s="287"/>
      <c r="O694" s="153"/>
      <c r="P694" s="154"/>
      <c r="Q694" s="270"/>
      <c r="R694" s="45">
        <v>6000</v>
      </c>
      <c r="S694" s="910"/>
      <c r="T694" s="49">
        <f t="shared" si="73"/>
        <v>0</v>
      </c>
      <c r="U694" s="913"/>
      <c r="V694" s="151">
        <f t="shared" si="72"/>
        <v>6000</v>
      </c>
      <c r="W694" s="908"/>
    </row>
    <row r="695" spans="1:23" x14ac:dyDescent="0.25">
      <c r="A695" s="871">
        <v>40</v>
      </c>
      <c r="B695" s="872" t="s">
        <v>1625</v>
      </c>
      <c r="C695" s="93" t="s">
        <v>750</v>
      </c>
      <c r="D695" s="270" t="s">
        <v>686</v>
      </c>
      <c r="E695" s="270"/>
      <c r="F695" s="270"/>
      <c r="G695" s="104">
        <v>10</v>
      </c>
      <c r="H695" s="285"/>
      <c r="I695" s="155">
        <f t="shared" si="74"/>
        <v>10</v>
      </c>
      <c r="J695" s="270"/>
      <c r="K695" s="270"/>
      <c r="L695" s="270"/>
      <c r="M695" s="286">
        <v>5</v>
      </c>
      <c r="N695" s="287"/>
      <c r="O695" s="153">
        <f t="shared" ref="O695:O703" si="76">J695+K695+L695+M695</f>
        <v>5</v>
      </c>
      <c r="P695" s="154">
        <f t="shared" ref="P695:P706" si="77">I695+O695</f>
        <v>15</v>
      </c>
      <c r="Q695" s="270">
        <v>35</v>
      </c>
      <c r="R695" s="45">
        <f t="shared" ref="R695:R739" si="78">Q695*I695</f>
        <v>350</v>
      </c>
      <c r="S695" s="909">
        <f>SUM(R695:R703)</f>
        <v>4378</v>
      </c>
      <c r="T695" s="49">
        <f t="shared" si="73"/>
        <v>175</v>
      </c>
      <c r="U695" s="912">
        <f>SUM(T695:T703)</f>
        <v>1285</v>
      </c>
      <c r="V695" s="151">
        <f t="shared" si="72"/>
        <v>525</v>
      </c>
      <c r="W695" s="908">
        <f>SUM(V695:V703)</f>
        <v>5663</v>
      </c>
    </row>
    <row r="696" spans="1:23" x14ac:dyDescent="0.25">
      <c r="A696" s="871"/>
      <c r="B696" s="872"/>
      <c r="C696" s="93" t="s">
        <v>751</v>
      </c>
      <c r="D696" s="270" t="s">
        <v>749</v>
      </c>
      <c r="E696" s="270"/>
      <c r="F696" s="270"/>
      <c r="G696" s="104">
        <v>3</v>
      </c>
      <c r="H696" s="270">
        <v>1</v>
      </c>
      <c r="I696" s="155">
        <f t="shared" si="74"/>
        <v>4</v>
      </c>
      <c r="J696" s="270"/>
      <c r="K696" s="270"/>
      <c r="L696" s="270"/>
      <c r="M696" s="286">
        <v>1</v>
      </c>
      <c r="N696" s="287"/>
      <c r="O696" s="153">
        <f t="shared" si="76"/>
        <v>1</v>
      </c>
      <c r="P696" s="154">
        <f t="shared" si="77"/>
        <v>5</v>
      </c>
      <c r="Q696" s="270">
        <v>180</v>
      </c>
      <c r="R696" s="45">
        <f t="shared" si="78"/>
        <v>720</v>
      </c>
      <c r="S696" s="910"/>
      <c r="T696" s="49">
        <f t="shared" si="73"/>
        <v>180</v>
      </c>
      <c r="U696" s="913"/>
      <c r="V696" s="151">
        <f t="shared" si="72"/>
        <v>900</v>
      </c>
      <c r="W696" s="908"/>
    </row>
    <row r="697" spans="1:23" x14ac:dyDescent="0.25">
      <c r="A697" s="871"/>
      <c r="B697" s="872"/>
      <c r="C697" s="93" t="s">
        <v>752</v>
      </c>
      <c r="D697" s="270" t="s">
        <v>749</v>
      </c>
      <c r="E697" s="270"/>
      <c r="F697" s="270"/>
      <c r="G697" s="104">
        <v>6</v>
      </c>
      <c r="H697" s="270"/>
      <c r="I697" s="155">
        <f t="shared" si="74"/>
        <v>6</v>
      </c>
      <c r="J697" s="270"/>
      <c r="K697" s="270"/>
      <c r="L697" s="270"/>
      <c r="M697" s="286">
        <v>1</v>
      </c>
      <c r="N697" s="287"/>
      <c r="O697" s="153">
        <f t="shared" si="76"/>
        <v>1</v>
      </c>
      <c r="P697" s="154">
        <f t="shared" si="77"/>
        <v>7</v>
      </c>
      <c r="Q697" s="270">
        <v>180</v>
      </c>
      <c r="R697" s="45">
        <f t="shared" si="78"/>
        <v>1080</v>
      </c>
      <c r="S697" s="910"/>
      <c r="T697" s="49">
        <f t="shared" si="73"/>
        <v>180</v>
      </c>
      <c r="U697" s="913"/>
      <c r="V697" s="151">
        <f t="shared" si="72"/>
        <v>1260</v>
      </c>
      <c r="W697" s="908"/>
    </row>
    <row r="698" spans="1:23" x14ac:dyDescent="0.25">
      <c r="A698" s="871"/>
      <c r="B698" s="872"/>
      <c r="C698" s="93" t="s">
        <v>753</v>
      </c>
      <c r="D698" s="270" t="s">
        <v>749</v>
      </c>
      <c r="E698" s="270"/>
      <c r="F698" s="270"/>
      <c r="G698" s="104"/>
      <c r="H698" s="270"/>
      <c r="I698" s="155">
        <f t="shared" si="74"/>
        <v>0</v>
      </c>
      <c r="J698" s="270"/>
      <c r="K698" s="270"/>
      <c r="L698" s="270"/>
      <c r="M698" s="286">
        <v>1</v>
      </c>
      <c r="N698" s="287"/>
      <c r="O698" s="153">
        <f t="shared" si="76"/>
        <v>1</v>
      </c>
      <c r="P698" s="154">
        <f t="shared" si="77"/>
        <v>1</v>
      </c>
      <c r="Q698" s="270">
        <v>180</v>
      </c>
      <c r="R698" s="45">
        <f t="shared" si="78"/>
        <v>0</v>
      </c>
      <c r="S698" s="910"/>
      <c r="T698" s="49">
        <f t="shared" si="73"/>
        <v>180</v>
      </c>
      <c r="U698" s="913"/>
      <c r="V698" s="151">
        <f t="shared" si="72"/>
        <v>180</v>
      </c>
      <c r="W698" s="908"/>
    </row>
    <row r="699" spans="1:23" x14ac:dyDescent="0.25">
      <c r="A699" s="871"/>
      <c r="B699" s="872"/>
      <c r="C699" s="93" t="s">
        <v>754</v>
      </c>
      <c r="D699" s="270" t="s">
        <v>749</v>
      </c>
      <c r="E699" s="270"/>
      <c r="F699" s="270"/>
      <c r="G699" s="104"/>
      <c r="H699" s="270"/>
      <c r="I699" s="155">
        <f t="shared" si="74"/>
        <v>0</v>
      </c>
      <c r="J699" s="270"/>
      <c r="K699" s="270"/>
      <c r="L699" s="270"/>
      <c r="M699" s="286"/>
      <c r="N699" s="287"/>
      <c r="O699" s="153">
        <f t="shared" si="76"/>
        <v>0</v>
      </c>
      <c r="P699" s="154">
        <f t="shared" si="77"/>
        <v>0</v>
      </c>
      <c r="Q699" s="270">
        <v>180</v>
      </c>
      <c r="R699" s="45">
        <f t="shared" si="78"/>
        <v>0</v>
      </c>
      <c r="S699" s="910"/>
      <c r="T699" s="49">
        <f t="shared" si="73"/>
        <v>0</v>
      </c>
      <c r="U699" s="913"/>
      <c r="V699" s="151">
        <f t="shared" si="72"/>
        <v>0</v>
      </c>
      <c r="W699" s="908"/>
    </row>
    <row r="700" spans="1:23" x14ac:dyDescent="0.25">
      <c r="A700" s="871"/>
      <c r="B700" s="872"/>
      <c r="C700" s="93" t="s">
        <v>755</v>
      </c>
      <c r="D700" s="270" t="s">
        <v>686</v>
      </c>
      <c r="E700" s="270"/>
      <c r="F700" s="270"/>
      <c r="G700" s="104">
        <v>5</v>
      </c>
      <c r="H700" s="270"/>
      <c r="I700" s="155">
        <f t="shared" si="74"/>
        <v>5</v>
      </c>
      <c r="J700" s="270"/>
      <c r="K700" s="270"/>
      <c r="L700" s="270"/>
      <c r="M700" s="286"/>
      <c r="N700" s="287"/>
      <c r="O700" s="153">
        <f t="shared" si="76"/>
        <v>0</v>
      </c>
      <c r="P700" s="154">
        <f t="shared" si="77"/>
        <v>5</v>
      </c>
      <c r="Q700" s="270">
        <v>25</v>
      </c>
      <c r="R700" s="45">
        <f t="shared" si="78"/>
        <v>125</v>
      </c>
      <c r="S700" s="910"/>
      <c r="T700" s="49">
        <f t="shared" si="73"/>
        <v>0</v>
      </c>
      <c r="U700" s="913"/>
      <c r="V700" s="151">
        <f t="shared" si="72"/>
        <v>125</v>
      </c>
      <c r="W700" s="908"/>
    </row>
    <row r="701" spans="1:23" x14ac:dyDescent="0.25">
      <c r="A701" s="871"/>
      <c r="B701" s="872"/>
      <c r="C701" s="93" t="s">
        <v>756</v>
      </c>
      <c r="D701" s="270" t="s">
        <v>686</v>
      </c>
      <c r="E701" s="270"/>
      <c r="F701" s="270"/>
      <c r="G701" s="104">
        <v>50</v>
      </c>
      <c r="H701" s="270">
        <v>4</v>
      </c>
      <c r="I701" s="155">
        <f t="shared" si="74"/>
        <v>54</v>
      </c>
      <c r="J701" s="270"/>
      <c r="K701" s="270"/>
      <c r="L701" s="270"/>
      <c r="M701" s="286">
        <v>10</v>
      </c>
      <c r="N701" s="287"/>
      <c r="O701" s="153">
        <f t="shared" si="76"/>
        <v>10</v>
      </c>
      <c r="P701" s="154">
        <f t="shared" si="77"/>
        <v>64</v>
      </c>
      <c r="Q701" s="270">
        <v>32</v>
      </c>
      <c r="R701" s="45">
        <f t="shared" si="78"/>
        <v>1728</v>
      </c>
      <c r="S701" s="910"/>
      <c r="T701" s="49">
        <f t="shared" si="73"/>
        <v>320</v>
      </c>
      <c r="U701" s="913"/>
      <c r="V701" s="151">
        <f t="shared" si="72"/>
        <v>2048</v>
      </c>
      <c r="W701" s="908"/>
    </row>
    <row r="702" spans="1:23" x14ac:dyDescent="0.25">
      <c r="A702" s="871"/>
      <c r="B702" s="872"/>
      <c r="C702" s="93" t="s">
        <v>757</v>
      </c>
      <c r="D702" s="270" t="s">
        <v>686</v>
      </c>
      <c r="E702" s="270"/>
      <c r="F702" s="270"/>
      <c r="G702" s="104"/>
      <c r="H702" s="270">
        <v>5</v>
      </c>
      <c r="I702" s="155">
        <f t="shared" si="74"/>
        <v>5</v>
      </c>
      <c r="J702" s="270"/>
      <c r="K702" s="270"/>
      <c r="L702" s="270"/>
      <c r="M702" s="286">
        <v>10</v>
      </c>
      <c r="N702" s="287"/>
      <c r="O702" s="153">
        <f t="shared" si="76"/>
        <v>10</v>
      </c>
      <c r="P702" s="154">
        <f t="shared" si="77"/>
        <v>15</v>
      </c>
      <c r="Q702" s="270">
        <v>25</v>
      </c>
      <c r="R702" s="45">
        <f t="shared" si="78"/>
        <v>125</v>
      </c>
      <c r="S702" s="910"/>
      <c r="T702" s="49">
        <f t="shared" si="73"/>
        <v>250</v>
      </c>
      <c r="U702" s="913"/>
      <c r="V702" s="151">
        <f t="shared" si="72"/>
        <v>375</v>
      </c>
      <c r="W702" s="908"/>
    </row>
    <row r="703" spans="1:23" x14ac:dyDescent="0.25">
      <c r="A703" s="871"/>
      <c r="B703" s="872"/>
      <c r="C703" s="93" t="s">
        <v>748</v>
      </c>
      <c r="D703" s="270" t="s">
        <v>749</v>
      </c>
      <c r="E703" s="270"/>
      <c r="F703" s="270"/>
      <c r="G703" s="104">
        <v>0.5</v>
      </c>
      <c r="H703" s="270"/>
      <c r="I703" s="155">
        <f t="shared" si="74"/>
        <v>0.5</v>
      </c>
      <c r="J703" s="270"/>
      <c r="K703" s="270"/>
      <c r="L703" s="270"/>
      <c r="M703" s="286"/>
      <c r="N703" s="287"/>
      <c r="O703" s="153">
        <f t="shared" si="76"/>
        <v>0</v>
      </c>
      <c r="P703" s="154">
        <f t="shared" si="77"/>
        <v>0.5</v>
      </c>
      <c r="Q703" s="270">
        <v>500</v>
      </c>
      <c r="R703" s="45">
        <f t="shared" si="78"/>
        <v>250</v>
      </c>
      <c r="S703" s="911"/>
      <c r="T703" s="49">
        <f t="shared" si="73"/>
        <v>0</v>
      </c>
      <c r="U703" s="914"/>
      <c r="V703" s="151">
        <f t="shared" si="72"/>
        <v>250</v>
      </c>
      <c r="W703" s="908"/>
    </row>
    <row r="704" spans="1:23" ht="19.5" customHeight="1" x14ac:dyDescent="0.25">
      <c r="A704" s="871">
        <v>41</v>
      </c>
      <c r="B704" s="872" t="s">
        <v>1655</v>
      </c>
      <c r="C704" s="101" t="s">
        <v>1656</v>
      </c>
      <c r="D704" s="96" t="s">
        <v>647</v>
      </c>
      <c r="E704" s="96">
        <v>30</v>
      </c>
      <c r="F704" s="270"/>
      <c r="G704" s="104"/>
      <c r="H704" s="270"/>
      <c r="I704" s="155">
        <f>SUM(E704:H704)</f>
        <v>30</v>
      </c>
      <c r="J704" s="270"/>
      <c r="K704" s="270"/>
      <c r="L704" s="270"/>
      <c r="M704" s="286"/>
      <c r="N704" s="287"/>
      <c r="O704" s="153">
        <f>SUM(J704:M704)</f>
        <v>0</v>
      </c>
      <c r="P704" s="154">
        <f t="shared" si="77"/>
        <v>30</v>
      </c>
      <c r="Q704" s="270"/>
      <c r="R704" s="45">
        <f t="shared" si="78"/>
        <v>0</v>
      </c>
      <c r="S704" s="172">
        <v>9000</v>
      </c>
      <c r="T704" s="49">
        <f t="shared" si="73"/>
        <v>0</v>
      </c>
      <c r="U704" s="173"/>
      <c r="V704" s="151">
        <f t="shared" si="72"/>
        <v>0</v>
      </c>
      <c r="W704" s="908">
        <v>9000</v>
      </c>
    </row>
    <row r="705" spans="1:23" ht="15.75" customHeight="1" x14ac:dyDescent="0.25">
      <c r="A705" s="871"/>
      <c r="B705" s="872"/>
      <c r="C705" s="101" t="s">
        <v>1656</v>
      </c>
      <c r="D705" s="96" t="s">
        <v>647</v>
      </c>
      <c r="E705" s="96"/>
      <c r="F705" s="270"/>
      <c r="G705" s="105"/>
      <c r="H705" s="270"/>
      <c r="I705" s="155">
        <f t="shared" ref="I705:I770" si="79">SUM(E705:H705)</f>
        <v>0</v>
      </c>
      <c r="J705" s="270"/>
      <c r="K705" s="270"/>
      <c r="L705" s="270"/>
      <c r="M705" s="286"/>
      <c r="N705" s="287"/>
      <c r="O705" s="153">
        <f>SUM(J705:M705)</f>
        <v>0</v>
      </c>
      <c r="P705" s="154">
        <f t="shared" si="77"/>
        <v>0</v>
      </c>
      <c r="Q705" s="270"/>
      <c r="R705" s="45">
        <f t="shared" si="78"/>
        <v>0</v>
      </c>
      <c r="S705" s="172"/>
      <c r="T705" s="49">
        <f t="shared" si="73"/>
        <v>0</v>
      </c>
      <c r="U705" s="173"/>
      <c r="V705" s="151">
        <f t="shared" si="72"/>
        <v>0</v>
      </c>
      <c r="W705" s="908"/>
    </row>
    <row r="706" spans="1:23" ht="15.75" customHeight="1" x14ac:dyDescent="0.25">
      <c r="A706" s="871"/>
      <c r="B706" s="872"/>
      <c r="C706" s="101" t="s">
        <v>1681</v>
      </c>
      <c r="D706" s="96" t="s">
        <v>647</v>
      </c>
      <c r="E706" s="96"/>
      <c r="F706" s="270"/>
      <c r="G706" s="105"/>
      <c r="H706" s="285">
        <v>30</v>
      </c>
      <c r="I706" s="155">
        <f t="shared" si="79"/>
        <v>30</v>
      </c>
      <c r="J706" s="270"/>
      <c r="K706" s="270"/>
      <c r="L706" s="270"/>
      <c r="M706" s="286">
        <v>50</v>
      </c>
      <c r="N706" s="287"/>
      <c r="O706" s="153">
        <f>SUM(J706:M706)</f>
        <v>50</v>
      </c>
      <c r="P706" s="154">
        <f t="shared" si="77"/>
        <v>80</v>
      </c>
      <c r="Q706" s="270"/>
      <c r="R706" s="45">
        <f t="shared" si="78"/>
        <v>0</v>
      </c>
      <c r="S706" s="172"/>
      <c r="T706" s="49">
        <f t="shared" si="73"/>
        <v>0</v>
      </c>
      <c r="U706" s="173"/>
      <c r="V706" s="151">
        <f t="shared" si="72"/>
        <v>0</v>
      </c>
      <c r="W706" s="908"/>
    </row>
    <row r="707" spans="1:23" ht="15.75" customHeight="1" x14ac:dyDescent="0.25">
      <c r="A707" s="871"/>
      <c r="B707" s="872"/>
      <c r="C707" s="101" t="s">
        <v>1658</v>
      </c>
      <c r="D707" s="96" t="s">
        <v>647</v>
      </c>
      <c r="E707" s="96"/>
      <c r="F707" s="270"/>
      <c r="G707" s="105"/>
      <c r="H707" s="270">
        <v>30</v>
      </c>
      <c r="I707" s="155"/>
      <c r="J707" s="270"/>
      <c r="K707" s="270"/>
      <c r="L707" s="270"/>
      <c r="M707" s="286">
        <v>50</v>
      </c>
      <c r="N707" s="287"/>
      <c r="O707" s="153"/>
      <c r="P707" s="154"/>
      <c r="Q707" s="270"/>
      <c r="R707" s="45">
        <f t="shared" si="78"/>
        <v>0</v>
      </c>
      <c r="S707" s="172"/>
      <c r="T707" s="49">
        <f t="shared" si="73"/>
        <v>0</v>
      </c>
      <c r="U707" s="173"/>
      <c r="V707" s="151">
        <f t="shared" si="72"/>
        <v>0</v>
      </c>
      <c r="W707" s="908"/>
    </row>
    <row r="708" spans="1:23" ht="15.75" customHeight="1" x14ac:dyDescent="0.25">
      <c r="A708" s="871"/>
      <c r="B708" s="872"/>
      <c r="C708" s="101" t="s">
        <v>1682</v>
      </c>
      <c r="D708" s="96" t="s">
        <v>647</v>
      </c>
      <c r="E708" s="96"/>
      <c r="F708" s="270"/>
      <c r="G708" s="105"/>
      <c r="H708" s="270"/>
      <c r="I708" s="155">
        <f t="shared" si="79"/>
        <v>0</v>
      </c>
      <c r="J708" s="270"/>
      <c r="K708" s="270"/>
      <c r="L708" s="270"/>
      <c r="M708" s="286"/>
      <c r="N708" s="287"/>
      <c r="O708" s="153">
        <f t="shared" ref="O708:O738" si="80">SUM(J708:M708)</f>
        <v>0</v>
      </c>
      <c r="P708" s="154">
        <f t="shared" ref="P708:P739" si="81">I708+O708</f>
        <v>0</v>
      </c>
      <c r="Q708" s="270"/>
      <c r="R708" s="45">
        <f t="shared" si="78"/>
        <v>0</v>
      </c>
      <c r="S708" s="172"/>
      <c r="T708" s="49">
        <f t="shared" si="73"/>
        <v>0</v>
      </c>
      <c r="U708" s="173"/>
      <c r="V708" s="151">
        <f t="shared" si="72"/>
        <v>0</v>
      </c>
      <c r="W708" s="908"/>
    </row>
    <row r="709" spans="1:23" ht="15.75" customHeight="1" x14ac:dyDescent="0.25">
      <c r="A709" s="871"/>
      <c r="B709" s="872"/>
      <c r="C709" s="101" t="s">
        <v>1661</v>
      </c>
      <c r="D709" s="96" t="s">
        <v>669</v>
      </c>
      <c r="E709" s="96"/>
      <c r="F709" s="270"/>
      <c r="G709" s="105"/>
      <c r="H709" s="270"/>
      <c r="I709" s="155">
        <f t="shared" si="79"/>
        <v>0</v>
      </c>
      <c r="J709" s="270"/>
      <c r="K709" s="270"/>
      <c r="L709" s="270"/>
      <c r="M709" s="286"/>
      <c r="N709" s="287"/>
      <c r="O709" s="153">
        <f t="shared" si="80"/>
        <v>0</v>
      </c>
      <c r="P709" s="154">
        <f t="shared" si="81"/>
        <v>0</v>
      </c>
      <c r="Q709" s="270"/>
      <c r="R709" s="45">
        <f t="shared" si="78"/>
        <v>0</v>
      </c>
      <c r="S709" s="172"/>
      <c r="T709" s="49">
        <f t="shared" si="73"/>
        <v>0</v>
      </c>
      <c r="U709" s="173"/>
      <c r="V709" s="151">
        <f t="shared" si="72"/>
        <v>0</v>
      </c>
      <c r="W709" s="908"/>
    </row>
    <row r="710" spans="1:23" ht="15.75" customHeight="1" x14ac:dyDescent="0.25">
      <c r="A710" s="871"/>
      <c r="B710" s="872"/>
      <c r="C710" s="101" t="s">
        <v>1683</v>
      </c>
      <c r="D710" s="96" t="s">
        <v>647</v>
      </c>
      <c r="E710" s="96"/>
      <c r="F710" s="270"/>
      <c r="G710" s="105"/>
      <c r="H710" s="270"/>
      <c r="I710" s="155">
        <f t="shared" si="79"/>
        <v>0</v>
      </c>
      <c r="J710" s="270"/>
      <c r="K710" s="270"/>
      <c r="L710" s="270"/>
      <c r="M710" s="286"/>
      <c r="N710" s="287"/>
      <c r="O710" s="153">
        <f t="shared" si="80"/>
        <v>0</v>
      </c>
      <c r="P710" s="154">
        <f t="shared" si="81"/>
        <v>0</v>
      </c>
      <c r="Q710" s="270"/>
      <c r="R710" s="45">
        <f t="shared" si="78"/>
        <v>0</v>
      </c>
      <c r="S710" s="172"/>
      <c r="T710" s="49">
        <f t="shared" si="73"/>
        <v>0</v>
      </c>
      <c r="U710" s="173"/>
      <c r="V710" s="151">
        <f t="shared" si="72"/>
        <v>0</v>
      </c>
      <c r="W710" s="908"/>
    </row>
    <row r="711" spans="1:23" ht="15.75" customHeight="1" x14ac:dyDescent="0.25">
      <c r="A711" s="871"/>
      <c r="B711" s="872"/>
      <c r="C711" s="101" t="s">
        <v>1684</v>
      </c>
      <c r="D711" s="96" t="s">
        <v>647</v>
      </c>
      <c r="E711" s="96"/>
      <c r="F711" s="270"/>
      <c r="G711" s="105"/>
      <c r="H711" s="270"/>
      <c r="I711" s="155">
        <f t="shared" si="79"/>
        <v>0</v>
      </c>
      <c r="J711" s="270"/>
      <c r="K711" s="270"/>
      <c r="L711" s="270"/>
      <c r="M711" s="286"/>
      <c r="N711" s="287"/>
      <c r="O711" s="153">
        <f t="shared" si="80"/>
        <v>0</v>
      </c>
      <c r="P711" s="154">
        <f t="shared" si="81"/>
        <v>0</v>
      </c>
      <c r="Q711" s="270"/>
      <c r="R711" s="45">
        <f t="shared" si="78"/>
        <v>0</v>
      </c>
      <c r="S711" s="172"/>
      <c r="T711" s="49">
        <f t="shared" si="73"/>
        <v>0</v>
      </c>
      <c r="U711" s="173"/>
      <c r="V711" s="151">
        <f t="shared" si="72"/>
        <v>0</v>
      </c>
      <c r="W711" s="908"/>
    </row>
    <row r="712" spans="1:23" ht="15.75" customHeight="1" x14ac:dyDescent="0.25">
      <c r="A712" s="871"/>
      <c r="B712" s="872"/>
      <c r="C712" s="101" t="s">
        <v>1685</v>
      </c>
      <c r="D712" s="96" t="s">
        <v>669</v>
      </c>
      <c r="E712" s="96"/>
      <c r="F712" s="270"/>
      <c r="G712" s="105"/>
      <c r="H712" s="270"/>
      <c r="I712" s="155">
        <f t="shared" si="79"/>
        <v>0</v>
      </c>
      <c r="J712" s="270"/>
      <c r="K712" s="270"/>
      <c r="L712" s="270"/>
      <c r="M712" s="286"/>
      <c r="N712" s="287"/>
      <c r="O712" s="153">
        <f t="shared" si="80"/>
        <v>0</v>
      </c>
      <c r="P712" s="154">
        <f t="shared" si="81"/>
        <v>0</v>
      </c>
      <c r="Q712" s="270"/>
      <c r="R712" s="45">
        <f t="shared" si="78"/>
        <v>0</v>
      </c>
      <c r="S712" s="172"/>
      <c r="T712" s="49">
        <f t="shared" si="73"/>
        <v>0</v>
      </c>
      <c r="U712" s="173"/>
      <c r="V712" s="151">
        <f t="shared" si="72"/>
        <v>0</v>
      </c>
      <c r="W712" s="908"/>
    </row>
    <row r="713" spans="1:23" ht="15.75" customHeight="1" x14ac:dyDescent="0.25">
      <c r="A713" s="871"/>
      <c r="B713" s="872"/>
      <c r="C713" s="101" t="s">
        <v>1665</v>
      </c>
      <c r="D713" s="96" t="s">
        <v>647</v>
      </c>
      <c r="E713" s="96"/>
      <c r="F713" s="270"/>
      <c r="G713" s="105"/>
      <c r="H713" s="270"/>
      <c r="I713" s="155">
        <f t="shared" si="79"/>
        <v>0</v>
      </c>
      <c r="J713" s="270"/>
      <c r="K713" s="270"/>
      <c r="L713" s="270"/>
      <c r="M713" s="286"/>
      <c r="N713" s="287"/>
      <c r="O713" s="153">
        <f t="shared" si="80"/>
        <v>0</v>
      </c>
      <c r="P713" s="154">
        <f t="shared" si="81"/>
        <v>0</v>
      </c>
      <c r="Q713" s="270"/>
      <c r="R713" s="45">
        <f t="shared" si="78"/>
        <v>0</v>
      </c>
      <c r="S713" s="172"/>
      <c r="T713" s="49">
        <f t="shared" si="73"/>
        <v>0</v>
      </c>
      <c r="U713" s="173"/>
      <c r="V713" s="151">
        <f t="shared" si="72"/>
        <v>0</v>
      </c>
      <c r="W713" s="908"/>
    </row>
    <row r="714" spans="1:23" ht="15.75" customHeight="1" x14ac:dyDescent="0.25">
      <c r="A714" s="871"/>
      <c r="B714" s="872"/>
      <c r="C714" s="101" t="s">
        <v>1666</v>
      </c>
      <c r="D714" s="96" t="s">
        <v>647</v>
      </c>
      <c r="E714" s="96"/>
      <c r="F714" s="270"/>
      <c r="G714" s="105"/>
      <c r="H714" s="270"/>
      <c r="I714" s="155">
        <f t="shared" si="79"/>
        <v>0</v>
      </c>
      <c r="J714" s="270"/>
      <c r="K714" s="270"/>
      <c r="L714" s="270"/>
      <c r="M714" s="286"/>
      <c r="N714" s="287"/>
      <c r="O714" s="153">
        <f t="shared" si="80"/>
        <v>0</v>
      </c>
      <c r="P714" s="154">
        <f t="shared" si="81"/>
        <v>0</v>
      </c>
      <c r="Q714" s="270"/>
      <c r="R714" s="45">
        <f t="shared" si="78"/>
        <v>0</v>
      </c>
      <c r="S714" s="172"/>
      <c r="T714" s="49">
        <f t="shared" si="73"/>
        <v>0</v>
      </c>
      <c r="U714" s="173"/>
      <c r="V714" s="151">
        <f t="shared" si="72"/>
        <v>0</v>
      </c>
      <c r="W714" s="908"/>
    </row>
    <row r="715" spans="1:23" ht="15.75" customHeight="1" x14ac:dyDescent="0.25">
      <c r="A715" s="871"/>
      <c r="B715" s="872"/>
      <c r="C715" s="101" t="s">
        <v>1667</v>
      </c>
      <c r="D715" s="96" t="s">
        <v>647</v>
      </c>
      <c r="E715" s="96"/>
      <c r="F715" s="270"/>
      <c r="G715" s="105"/>
      <c r="H715" s="270"/>
      <c r="I715" s="155">
        <f t="shared" si="79"/>
        <v>0</v>
      </c>
      <c r="J715" s="270"/>
      <c r="K715" s="270"/>
      <c r="L715" s="270"/>
      <c r="M715" s="286"/>
      <c r="N715" s="287"/>
      <c r="O715" s="153">
        <f t="shared" si="80"/>
        <v>0</v>
      </c>
      <c r="P715" s="154">
        <f t="shared" si="81"/>
        <v>0</v>
      </c>
      <c r="Q715" s="270"/>
      <c r="R715" s="45">
        <f t="shared" si="78"/>
        <v>0</v>
      </c>
      <c r="S715" s="172"/>
      <c r="T715" s="49">
        <f t="shared" si="73"/>
        <v>0</v>
      </c>
      <c r="U715" s="173"/>
      <c r="V715" s="151">
        <f t="shared" si="72"/>
        <v>0</v>
      </c>
      <c r="W715" s="908"/>
    </row>
    <row r="716" spans="1:23" ht="15.75" customHeight="1" x14ac:dyDescent="0.25">
      <c r="A716" s="871"/>
      <c r="B716" s="872"/>
      <c r="C716" s="101" t="s">
        <v>1668</v>
      </c>
      <c r="D716" s="96" t="s">
        <v>647</v>
      </c>
      <c r="E716" s="96"/>
      <c r="F716" s="270"/>
      <c r="G716" s="105"/>
      <c r="H716" s="270"/>
      <c r="I716" s="155">
        <f t="shared" si="79"/>
        <v>0</v>
      </c>
      <c r="J716" s="270"/>
      <c r="K716" s="270"/>
      <c r="L716" s="270"/>
      <c r="M716" s="286"/>
      <c r="N716" s="287"/>
      <c r="O716" s="153">
        <f t="shared" si="80"/>
        <v>0</v>
      </c>
      <c r="P716" s="154">
        <f t="shared" si="81"/>
        <v>0</v>
      </c>
      <c r="Q716" s="270"/>
      <c r="R716" s="45">
        <f t="shared" si="78"/>
        <v>0</v>
      </c>
      <c r="S716" s="172"/>
      <c r="T716" s="49">
        <f t="shared" si="73"/>
        <v>0</v>
      </c>
      <c r="U716" s="173"/>
      <c r="V716" s="151">
        <f t="shared" si="72"/>
        <v>0</v>
      </c>
      <c r="W716" s="908"/>
    </row>
    <row r="717" spans="1:23" ht="15.75" customHeight="1" x14ac:dyDescent="0.25">
      <c r="A717" s="871"/>
      <c r="B717" s="872"/>
      <c r="C717" s="101" t="s">
        <v>1686</v>
      </c>
      <c r="D717" s="96" t="s">
        <v>647</v>
      </c>
      <c r="E717" s="96"/>
      <c r="F717" s="270"/>
      <c r="G717" s="105"/>
      <c r="H717" s="270"/>
      <c r="I717" s="155">
        <f t="shared" si="79"/>
        <v>0</v>
      </c>
      <c r="J717" s="270"/>
      <c r="K717" s="270"/>
      <c r="L717" s="270"/>
      <c r="M717" s="286"/>
      <c r="N717" s="287"/>
      <c r="O717" s="153">
        <f t="shared" si="80"/>
        <v>0</v>
      </c>
      <c r="P717" s="154">
        <f t="shared" si="81"/>
        <v>0</v>
      </c>
      <c r="Q717" s="270"/>
      <c r="R717" s="45">
        <f t="shared" si="78"/>
        <v>0</v>
      </c>
      <c r="S717" s="172"/>
      <c r="T717" s="49">
        <f t="shared" si="73"/>
        <v>0</v>
      </c>
      <c r="U717" s="173"/>
      <c r="V717" s="151">
        <f t="shared" si="72"/>
        <v>0</v>
      </c>
      <c r="W717" s="908"/>
    </row>
    <row r="718" spans="1:23" ht="15.75" customHeight="1" x14ac:dyDescent="0.25">
      <c r="A718" s="871"/>
      <c r="B718" s="872"/>
      <c r="C718" s="101" t="s">
        <v>1687</v>
      </c>
      <c r="D718" s="96" t="s">
        <v>647</v>
      </c>
      <c r="E718" s="96"/>
      <c r="F718" s="270"/>
      <c r="G718" s="105"/>
      <c r="H718" s="270"/>
      <c r="I718" s="155">
        <f t="shared" si="79"/>
        <v>0</v>
      </c>
      <c r="J718" s="270"/>
      <c r="K718" s="270"/>
      <c r="L718" s="270"/>
      <c r="M718" s="286"/>
      <c r="N718" s="287"/>
      <c r="O718" s="153">
        <f t="shared" si="80"/>
        <v>0</v>
      </c>
      <c r="P718" s="154">
        <f t="shared" si="81"/>
        <v>0</v>
      </c>
      <c r="Q718" s="270"/>
      <c r="R718" s="45">
        <f t="shared" si="78"/>
        <v>0</v>
      </c>
      <c r="S718" s="172"/>
      <c r="T718" s="49">
        <f t="shared" si="73"/>
        <v>0</v>
      </c>
      <c r="U718" s="173"/>
      <c r="V718" s="151">
        <f t="shared" si="72"/>
        <v>0</v>
      </c>
      <c r="W718" s="908"/>
    </row>
    <row r="719" spans="1:23" ht="15.75" customHeight="1" x14ac:dyDescent="0.25">
      <c r="A719" s="871"/>
      <c r="B719" s="872"/>
      <c r="C719" s="101" t="s">
        <v>1688</v>
      </c>
      <c r="D719" s="96" t="s">
        <v>647</v>
      </c>
      <c r="E719" s="96"/>
      <c r="F719" s="270"/>
      <c r="G719" s="105"/>
      <c r="H719" s="270"/>
      <c r="I719" s="155">
        <f t="shared" si="79"/>
        <v>0</v>
      </c>
      <c r="J719" s="270"/>
      <c r="K719" s="270"/>
      <c r="L719" s="270"/>
      <c r="M719" s="286"/>
      <c r="N719" s="287"/>
      <c r="O719" s="153">
        <f t="shared" si="80"/>
        <v>0</v>
      </c>
      <c r="P719" s="154">
        <f t="shared" si="81"/>
        <v>0</v>
      </c>
      <c r="Q719" s="270"/>
      <c r="R719" s="45">
        <f t="shared" si="78"/>
        <v>0</v>
      </c>
      <c r="S719" s="172"/>
      <c r="T719" s="49">
        <f t="shared" si="73"/>
        <v>0</v>
      </c>
      <c r="U719" s="173"/>
      <c r="V719" s="151">
        <f t="shared" si="72"/>
        <v>0</v>
      </c>
      <c r="W719" s="908"/>
    </row>
    <row r="720" spans="1:23" ht="15.75" customHeight="1" x14ac:dyDescent="0.25">
      <c r="A720" s="871"/>
      <c r="B720" s="872"/>
      <c r="C720" s="101" t="s">
        <v>1689</v>
      </c>
      <c r="D720" s="96" t="s">
        <v>647</v>
      </c>
      <c r="E720" s="96"/>
      <c r="F720" s="270"/>
      <c r="G720" s="105"/>
      <c r="H720" s="270"/>
      <c r="I720" s="155">
        <f t="shared" si="79"/>
        <v>0</v>
      </c>
      <c r="J720" s="270"/>
      <c r="K720" s="270"/>
      <c r="L720" s="270"/>
      <c r="M720" s="286"/>
      <c r="N720" s="287"/>
      <c r="O720" s="153">
        <f t="shared" si="80"/>
        <v>0</v>
      </c>
      <c r="P720" s="154">
        <f t="shared" si="81"/>
        <v>0</v>
      </c>
      <c r="Q720" s="270"/>
      <c r="R720" s="45">
        <f t="shared" si="78"/>
        <v>0</v>
      </c>
      <c r="S720" s="172"/>
      <c r="T720" s="49">
        <f t="shared" si="73"/>
        <v>0</v>
      </c>
      <c r="U720" s="173"/>
      <c r="V720" s="151">
        <f t="shared" si="72"/>
        <v>0</v>
      </c>
      <c r="W720" s="908"/>
    </row>
    <row r="721" spans="1:23" ht="15.75" customHeight="1" x14ac:dyDescent="0.25">
      <c r="A721" s="871"/>
      <c r="B721" s="872"/>
      <c r="C721" s="101" t="s">
        <v>1670</v>
      </c>
      <c r="D721" s="96" t="s">
        <v>647</v>
      </c>
      <c r="E721" s="96"/>
      <c r="F721" s="270"/>
      <c r="G721" s="105"/>
      <c r="H721" s="270"/>
      <c r="I721" s="155">
        <f t="shared" si="79"/>
        <v>0</v>
      </c>
      <c r="J721" s="270"/>
      <c r="K721" s="270"/>
      <c r="L721" s="270"/>
      <c r="M721" s="286"/>
      <c r="N721" s="287"/>
      <c r="O721" s="153">
        <f t="shared" si="80"/>
        <v>0</v>
      </c>
      <c r="P721" s="154">
        <f t="shared" si="81"/>
        <v>0</v>
      </c>
      <c r="Q721" s="270"/>
      <c r="R721" s="45">
        <f t="shared" si="78"/>
        <v>0</v>
      </c>
      <c r="S721" s="172"/>
      <c r="T721" s="49">
        <f t="shared" si="73"/>
        <v>0</v>
      </c>
      <c r="U721" s="173"/>
      <c r="V721" s="151">
        <f t="shared" si="72"/>
        <v>0</v>
      </c>
      <c r="W721" s="908"/>
    </row>
    <row r="722" spans="1:23" ht="15.75" customHeight="1" x14ac:dyDescent="0.25">
      <c r="A722" s="871"/>
      <c r="B722" s="872"/>
      <c r="C722" s="101" t="s">
        <v>1690</v>
      </c>
      <c r="D722" s="96" t="s">
        <v>647</v>
      </c>
      <c r="E722" s="96"/>
      <c r="F722" s="270"/>
      <c r="G722" s="105"/>
      <c r="H722" s="270"/>
      <c r="I722" s="155">
        <f t="shared" si="79"/>
        <v>0</v>
      </c>
      <c r="J722" s="270"/>
      <c r="K722" s="270"/>
      <c r="L722" s="270"/>
      <c r="M722" s="286"/>
      <c r="N722" s="287"/>
      <c r="O722" s="153">
        <f t="shared" si="80"/>
        <v>0</v>
      </c>
      <c r="P722" s="154">
        <f t="shared" si="81"/>
        <v>0</v>
      </c>
      <c r="Q722" s="270"/>
      <c r="R722" s="45">
        <f t="shared" si="78"/>
        <v>0</v>
      </c>
      <c r="S722" s="172"/>
      <c r="T722" s="49">
        <f t="shared" si="73"/>
        <v>0</v>
      </c>
      <c r="U722" s="173"/>
      <c r="V722" s="151">
        <f t="shared" si="72"/>
        <v>0</v>
      </c>
      <c r="W722" s="908"/>
    </row>
    <row r="723" spans="1:23" ht="15.75" customHeight="1" x14ac:dyDescent="0.25">
      <c r="A723" s="871"/>
      <c r="B723" s="872"/>
      <c r="C723" s="101" t="s">
        <v>1691</v>
      </c>
      <c r="D723" s="96" t="s">
        <v>647</v>
      </c>
      <c r="E723" s="96"/>
      <c r="F723" s="270"/>
      <c r="G723" s="105"/>
      <c r="H723" s="270"/>
      <c r="I723" s="155">
        <f t="shared" si="79"/>
        <v>0</v>
      </c>
      <c r="J723" s="270"/>
      <c r="K723" s="270"/>
      <c r="L723" s="270"/>
      <c r="M723" s="286"/>
      <c r="N723" s="287"/>
      <c r="O723" s="153">
        <f t="shared" si="80"/>
        <v>0</v>
      </c>
      <c r="P723" s="154">
        <f t="shared" si="81"/>
        <v>0</v>
      </c>
      <c r="Q723" s="270"/>
      <c r="R723" s="45">
        <f t="shared" si="78"/>
        <v>0</v>
      </c>
      <c r="S723" s="172"/>
      <c r="T723" s="49">
        <f t="shared" si="73"/>
        <v>0</v>
      </c>
      <c r="U723" s="173"/>
      <c r="V723" s="151">
        <f t="shared" si="72"/>
        <v>0</v>
      </c>
      <c r="W723" s="908"/>
    </row>
    <row r="724" spans="1:23" ht="15.75" customHeight="1" x14ac:dyDescent="0.25">
      <c r="A724" s="871"/>
      <c r="B724" s="872"/>
      <c r="C724" s="101" t="s">
        <v>1692</v>
      </c>
      <c r="D724" s="96" t="s">
        <v>647</v>
      </c>
      <c r="E724" s="96"/>
      <c r="F724" s="270"/>
      <c r="G724" s="105"/>
      <c r="H724" s="270"/>
      <c r="I724" s="155">
        <f t="shared" si="79"/>
        <v>0</v>
      </c>
      <c r="J724" s="270"/>
      <c r="K724" s="270"/>
      <c r="L724" s="270"/>
      <c r="M724" s="286"/>
      <c r="N724" s="287"/>
      <c r="O724" s="153">
        <f t="shared" si="80"/>
        <v>0</v>
      </c>
      <c r="P724" s="154">
        <f t="shared" si="81"/>
        <v>0</v>
      </c>
      <c r="Q724" s="270"/>
      <c r="R724" s="45">
        <f t="shared" si="78"/>
        <v>0</v>
      </c>
      <c r="S724" s="172"/>
      <c r="T724" s="49">
        <f t="shared" si="73"/>
        <v>0</v>
      </c>
      <c r="U724" s="173"/>
      <c r="V724" s="151">
        <f t="shared" si="72"/>
        <v>0</v>
      </c>
      <c r="W724" s="908"/>
    </row>
    <row r="725" spans="1:23" ht="15.75" customHeight="1" x14ac:dyDescent="0.25">
      <c r="A725" s="871"/>
      <c r="B725" s="872"/>
      <c r="C725" s="101" t="s">
        <v>1693</v>
      </c>
      <c r="D725" s="96" t="s">
        <v>647</v>
      </c>
      <c r="E725" s="96"/>
      <c r="F725" s="270"/>
      <c r="G725" s="105"/>
      <c r="H725" s="270"/>
      <c r="I725" s="155">
        <f t="shared" si="79"/>
        <v>0</v>
      </c>
      <c r="J725" s="270"/>
      <c r="K725" s="270"/>
      <c r="L725" s="270"/>
      <c r="M725" s="286"/>
      <c r="N725" s="287"/>
      <c r="O725" s="153">
        <f t="shared" si="80"/>
        <v>0</v>
      </c>
      <c r="P725" s="154">
        <f t="shared" si="81"/>
        <v>0</v>
      </c>
      <c r="Q725" s="270"/>
      <c r="R725" s="45">
        <f t="shared" si="78"/>
        <v>0</v>
      </c>
      <c r="S725" s="172"/>
      <c r="T725" s="49">
        <f t="shared" si="73"/>
        <v>0</v>
      </c>
      <c r="U725" s="173"/>
      <c r="V725" s="151">
        <f t="shared" si="72"/>
        <v>0</v>
      </c>
      <c r="W725" s="908"/>
    </row>
    <row r="726" spans="1:23" ht="15.75" customHeight="1" x14ac:dyDescent="0.25">
      <c r="A726" s="871"/>
      <c r="B726" s="872"/>
      <c r="C726" s="101" t="s">
        <v>1694</v>
      </c>
      <c r="D726" s="96" t="s">
        <v>686</v>
      </c>
      <c r="E726" s="96"/>
      <c r="F726" s="270"/>
      <c r="G726" s="105"/>
      <c r="H726" s="270"/>
      <c r="I726" s="155">
        <f t="shared" si="79"/>
        <v>0</v>
      </c>
      <c r="J726" s="270"/>
      <c r="K726" s="270"/>
      <c r="L726" s="270"/>
      <c r="M726" s="286"/>
      <c r="N726" s="287"/>
      <c r="O726" s="153">
        <f t="shared" si="80"/>
        <v>0</v>
      </c>
      <c r="P726" s="154">
        <f t="shared" si="81"/>
        <v>0</v>
      </c>
      <c r="Q726" s="270"/>
      <c r="R726" s="45">
        <f t="shared" si="78"/>
        <v>0</v>
      </c>
      <c r="S726" s="172"/>
      <c r="T726" s="49">
        <f t="shared" si="73"/>
        <v>0</v>
      </c>
      <c r="U726" s="173"/>
      <c r="V726" s="151">
        <f t="shared" si="72"/>
        <v>0</v>
      </c>
      <c r="W726" s="908"/>
    </row>
    <row r="727" spans="1:23" ht="15.75" customHeight="1" x14ac:dyDescent="0.25">
      <c r="A727" s="871"/>
      <c r="B727" s="872"/>
      <c r="C727" s="101" t="s">
        <v>1695</v>
      </c>
      <c r="D727" s="96" t="s">
        <v>686</v>
      </c>
      <c r="E727" s="96"/>
      <c r="F727" s="270"/>
      <c r="G727" s="105"/>
      <c r="H727" s="270"/>
      <c r="I727" s="155">
        <f t="shared" si="79"/>
        <v>0</v>
      </c>
      <c r="J727" s="270"/>
      <c r="K727" s="270"/>
      <c r="L727" s="270"/>
      <c r="M727" s="286"/>
      <c r="N727" s="287"/>
      <c r="O727" s="153">
        <f t="shared" si="80"/>
        <v>0</v>
      </c>
      <c r="P727" s="154">
        <f t="shared" si="81"/>
        <v>0</v>
      </c>
      <c r="Q727" s="270"/>
      <c r="R727" s="45">
        <f t="shared" si="78"/>
        <v>0</v>
      </c>
      <c r="S727" s="172"/>
      <c r="T727" s="49">
        <f t="shared" si="73"/>
        <v>0</v>
      </c>
      <c r="U727" s="173"/>
      <c r="V727" s="151">
        <f t="shared" si="72"/>
        <v>0</v>
      </c>
      <c r="W727" s="908"/>
    </row>
    <row r="728" spans="1:23" ht="15.75" customHeight="1" x14ac:dyDescent="0.25">
      <c r="A728" s="871"/>
      <c r="B728" s="872"/>
      <c r="C728" s="101" t="s">
        <v>1696</v>
      </c>
      <c r="D728" s="96" t="s">
        <v>686</v>
      </c>
      <c r="E728" s="96"/>
      <c r="F728" s="270"/>
      <c r="G728" s="105"/>
      <c r="H728" s="270"/>
      <c r="I728" s="155">
        <f t="shared" si="79"/>
        <v>0</v>
      </c>
      <c r="J728" s="270"/>
      <c r="K728" s="270"/>
      <c r="L728" s="270"/>
      <c r="M728" s="286"/>
      <c r="N728" s="287"/>
      <c r="O728" s="153">
        <f t="shared" si="80"/>
        <v>0</v>
      </c>
      <c r="P728" s="154">
        <f t="shared" si="81"/>
        <v>0</v>
      </c>
      <c r="Q728" s="270"/>
      <c r="R728" s="45">
        <f t="shared" si="78"/>
        <v>0</v>
      </c>
      <c r="S728" s="172"/>
      <c r="T728" s="49">
        <f t="shared" si="73"/>
        <v>0</v>
      </c>
      <c r="U728" s="173"/>
      <c r="V728" s="151">
        <f t="shared" si="72"/>
        <v>0</v>
      </c>
      <c r="W728" s="908"/>
    </row>
    <row r="729" spans="1:23" ht="15.75" customHeight="1" x14ac:dyDescent="0.25">
      <c r="A729" s="871"/>
      <c r="B729" s="872"/>
      <c r="C729" s="101" t="s">
        <v>1697</v>
      </c>
      <c r="D729" s="96" t="s">
        <v>686</v>
      </c>
      <c r="E729" s="96"/>
      <c r="F729" s="270"/>
      <c r="G729" s="105"/>
      <c r="H729" s="270"/>
      <c r="I729" s="155">
        <f t="shared" si="79"/>
        <v>0</v>
      </c>
      <c r="J729" s="270"/>
      <c r="K729" s="270"/>
      <c r="L729" s="270"/>
      <c r="M729" s="286">
        <v>3</v>
      </c>
      <c r="N729" s="287"/>
      <c r="O729" s="153">
        <f t="shared" si="80"/>
        <v>3</v>
      </c>
      <c r="P729" s="154">
        <f t="shared" si="81"/>
        <v>3</v>
      </c>
      <c r="Q729" s="270"/>
      <c r="R729" s="45">
        <f t="shared" si="78"/>
        <v>0</v>
      </c>
      <c r="S729" s="172"/>
      <c r="T729" s="49">
        <f t="shared" si="73"/>
        <v>0</v>
      </c>
      <c r="U729" s="173"/>
      <c r="V729" s="151">
        <f t="shared" si="72"/>
        <v>0</v>
      </c>
      <c r="W729" s="908"/>
    </row>
    <row r="730" spans="1:23" ht="15.75" customHeight="1" x14ac:dyDescent="0.25">
      <c r="A730" s="871"/>
      <c r="B730" s="872"/>
      <c r="C730" s="101" t="s">
        <v>1698</v>
      </c>
      <c r="D730" s="96" t="s">
        <v>686</v>
      </c>
      <c r="E730" s="96"/>
      <c r="F730" s="270"/>
      <c r="G730" s="105"/>
      <c r="H730" s="270"/>
      <c r="I730" s="155">
        <f t="shared" si="79"/>
        <v>0</v>
      </c>
      <c r="J730" s="270"/>
      <c r="K730" s="270"/>
      <c r="L730" s="270"/>
      <c r="M730" s="286">
        <v>3</v>
      </c>
      <c r="N730" s="287"/>
      <c r="O730" s="153">
        <f t="shared" si="80"/>
        <v>3</v>
      </c>
      <c r="P730" s="154">
        <f t="shared" si="81"/>
        <v>3</v>
      </c>
      <c r="Q730" s="270"/>
      <c r="R730" s="45">
        <f t="shared" si="78"/>
        <v>0</v>
      </c>
      <c r="S730" s="172"/>
      <c r="T730" s="49">
        <f t="shared" si="73"/>
        <v>0</v>
      </c>
      <c r="U730" s="173"/>
      <c r="V730" s="151">
        <f t="shared" si="72"/>
        <v>0</v>
      </c>
      <c r="W730" s="908"/>
    </row>
    <row r="731" spans="1:23" ht="15.75" customHeight="1" x14ac:dyDescent="0.25">
      <c r="A731" s="871"/>
      <c r="B731" s="872"/>
      <c r="C731" s="101" t="s">
        <v>1699</v>
      </c>
      <c r="D731" s="96" t="s">
        <v>686</v>
      </c>
      <c r="E731" s="96"/>
      <c r="F731" s="270"/>
      <c r="G731" s="105"/>
      <c r="H731" s="270"/>
      <c r="I731" s="155">
        <f t="shared" si="79"/>
        <v>0</v>
      </c>
      <c r="J731" s="270"/>
      <c r="K731" s="270"/>
      <c r="L731" s="270"/>
      <c r="M731" s="286">
        <v>1</v>
      </c>
      <c r="N731" s="287"/>
      <c r="O731" s="153">
        <f t="shared" si="80"/>
        <v>1</v>
      </c>
      <c r="P731" s="154">
        <f t="shared" si="81"/>
        <v>1</v>
      </c>
      <c r="Q731" s="270"/>
      <c r="R731" s="45">
        <f t="shared" si="78"/>
        <v>0</v>
      </c>
      <c r="S731" s="172"/>
      <c r="T731" s="49">
        <f t="shared" si="73"/>
        <v>0</v>
      </c>
      <c r="U731" s="173"/>
      <c r="V731" s="151">
        <f t="shared" si="72"/>
        <v>0</v>
      </c>
      <c r="W731" s="908"/>
    </row>
    <row r="732" spans="1:23" ht="15.75" customHeight="1" x14ac:dyDescent="0.25">
      <c r="A732" s="871"/>
      <c r="B732" s="872"/>
      <c r="C732" s="101" t="s">
        <v>1700</v>
      </c>
      <c r="D732" s="96" t="s">
        <v>686</v>
      </c>
      <c r="E732" s="96"/>
      <c r="F732" s="270"/>
      <c r="G732" s="105"/>
      <c r="H732" s="270"/>
      <c r="I732" s="155">
        <f t="shared" si="79"/>
        <v>0</v>
      </c>
      <c r="J732" s="270"/>
      <c r="K732" s="270"/>
      <c r="L732" s="270"/>
      <c r="M732" s="286">
        <v>20</v>
      </c>
      <c r="N732" s="287"/>
      <c r="O732" s="153">
        <f t="shared" si="80"/>
        <v>20</v>
      </c>
      <c r="P732" s="154">
        <f t="shared" si="81"/>
        <v>20</v>
      </c>
      <c r="Q732" s="270"/>
      <c r="R732" s="45">
        <f t="shared" si="78"/>
        <v>0</v>
      </c>
      <c r="S732" s="172"/>
      <c r="T732" s="49">
        <f t="shared" si="73"/>
        <v>0</v>
      </c>
      <c r="U732" s="173"/>
      <c r="V732" s="151">
        <f t="shared" si="72"/>
        <v>0</v>
      </c>
      <c r="W732" s="908"/>
    </row>
    <row r="733" spans="1:23" ht="15.75" customHeight="1" x14ac:dyDescent="0.25">
      <c r="A733" s="871"/>
      <c r="B733" s="872"/>
      <c r="C733" s="101" t="s">
        <v>1701</v>
      </c>
      <c r="D733" s="96" t="s">
        <v>686</v>
      </c>
      <c r="E733" s="96"/>
      <c r="F733" s="270"/>
      <c r="G733" s="105"/>
      <c r="H733" s="270"/>
      <c r="I733" s="155">
        <f>SUM(E733:H733)</f>
        <v>0</v>
      </c>
      <c r="J733" s="270"/>
      <c r="K733" s="270"/>
      <c r="L733" s="270"/>
      <c r="M733" s="286">
        <v>10</v>
      </c>
      <c r="N733" s="287"/>
      <c r="O733" s="153">
        <f t="shared" si="80"/>
        <v>10</v>
      </c>
      <c r="P733" s="154">
        <f t="shared" si="81"/>
        <v>10</v>
      </c>
      <c r="Q733" s="270"/>
      <c r="R733" s="45">
        <f t="shared" si="78"/>
        <v>0</v>
      </c>
      <c r="S733" s="172"/>
      <c r="T733" s="49">
        <f t="shared" si="73"/>
        <v>0</v>
      </c>
      <c r="U733" s="173"/>
      <c r="V733" s="151">
        <f t="shared" si="72"/>
        <v>0</v>
      </c>
      <c r="W733" s="908"/>
    </row>
    <row r="734" spans="1:23" ht="15.75" customHeight="1" x14ac:dyDescent="0.25">
      <c r="A734" s="871"/>
      <c r="B734" s="872"/>
      <c r="C734" s="101" t="s">
        <v>1702</v>
      </c>
      <c r="D734" s="96" t="s">
        <v>686</v>
      </c>
      <c r="E734" s="96"/>
      <c r="F734" s="270"/>
      <c r="G734" s="105"/>
      <c r="H734" s="270"/>
      <c r="I734" s="155">
        <f t="shared" si="79"/>
        <v>0</v>
      </c>
      <c r="J734" s="270"/>
      <c r="K734" s="270"/>
      <c r="L734" s="270"/>
      <c r="M734" s="286">
        <v>20</v>
      </c>
      <c r="N734" s="287"/>
      <c r="O734" s="153">
        <f t="shared" si="80"/>
        <v>20</v>
      </c>
      <c r="P734" s="154">
        <f t="shared" si="81"/>
        <v>20</v>
      </c>
      <c r="Q734" s="270"/>
      <c r="R734" s="45">
        <f t="shared" si="78"/>
        <v>0</v>
      </c>
      <c r="S734" s="172"/>
      <c r="T734" s="49">
        <f t="shared" si="73"/>
        <v>0</v>
      </c>
      <c r="U734" s="173"/>
      <c r="V734" s="151">
        <f t="shared" si="72"/>
        <v>0</v>
      </c>
      <c r="W734" s="908"/>
    </row>
    <row r="735" spans="1:23" ht="15.75" customHeight="1" x14ac:dyDescent="0.25">
      <c r="A735" s="871"/>
      <c r="B735" s="872"/>
      <c r="C735" s="101" t="s">
        <v>1703</v>
      </c>
      <c r="D735" s="96" t="s">
        <v>686</v>
      </c>
      <c r="E735" s="96"/>
      <c r="F735" s="270"/>
      <c r="G735" s="105"/>
      <c r="H735" s="270"/>
      <c r="I735" s="155">
        <f t="shared" si="79"/>
        <v>0</v>
      </c>
      <c r="J735" s="270"/>
      <c r="K735" s="270"/>
      <c r="L735" s="270"/>
      <c r="M735" s="286">
        <v>30</v>
      </c>
      <c r="N735" s="287"/>
      <c r="O735" s="153">
        <f t="shared" si="80"/>
        <v>30</v>
      </c>
      <c r="P735" s="154">
        <f t="shared" si="81"/>
        <v>30</v>
      </c>
      <c r="Q735" s="270"/>
      <c r="R735" s="45">
        <f t="shared" si="78"/>
        <v>0</v>
      </c>
      <c r="S735" s="172"/>
      <c r="T735" s="49">
        <f t="shared" si="73"/>
        <v>0</v>
      </c>
      <c r="U735" s="173"/>
      <c r="V735" s="151">
        <f t="shared" si="72"/>
        <v>0</v>
      </c>
      <c r="W735" s="908"/>
    </row>
    <row r="736" spans="1:23" ht="15.75" customHeight="1" x14ac:dyDescent="0.25">
      <c r="A736" s="871"/>
      <c r="B736" s="872"/>
      <c r="C736" s="101" t="s">
        <v>1704</v>
      </c>
      <c r="D736" s="96" t="s">
        <v>686</v>
      </c>
      <c r="E736" s="96"/>
      <c r="F736" s="270"/>
      <c r="G736" s="105"/>
      <c r="H736" s="270"/>
      <c r="I736" s="155">
        <f t="shared" si="79"/>
        <v>0</v>
      </c>
      <c r="J736" s="270"/>
      <c r="K736" s="270"/>
      <c r="L736" s="270"/>
      <c r="M736" s="286">
        <v>10</v>
      </c>
      <c r="N736" s="287"/>
      <c r="O736" s="153">
        <f t="shared" si="80"/>
        <v>10</v>
      </c>
      <c r="P736" s="154">
        <f t="shared" si="81"/>
        <v>10</v>
      </c>
      <c r="Q736" s="270"/>
      <c r="R736" s="45">
        <f t="shared" si="78"/>
        <v>0</v>
      </c>
      <c r="S736" s="172"/>
      <c r="T736" s="49">
        <f t="shared" si="73"/>
        <v>0</v>
      </c>
      <c r="U736" s="173"/>
      <c r="V736" s="151">
        <f t="shared" ref="V736:V800" si="82">R736+T736</f>
        <v>0</v>
      </c>
      <c r="W736" s="908"/>
    </row>
    <row r="737" spans="1:23" ht="15.75" customHeight="1" x14ac:dyDescent="0.25">
      <c r="A737" s="871"/>
      <c r="B737" s="872"/>
      <c r="C737" s="101" t="s">
        <v>1705</v>
      </c>
      <c r="D737" s="96" t="s">
        <v>686</v>
      </c>
      <c r="E737" s="96"/>
      <c r="F737" s="270"/>
      <c r="G737" s="105"/>
      <c r="H737" s="270"/>
      <c r="I737" s="155">
        <f t="shared" si="79"/>
        <v>0</v>
      </c>
      <c r="J737" s="270"/>
      <c r="K737" s="270"/>
      <c r="L737" s="270"/>
      <c r="M737" s="286"/>
      <c r="N737" s="287"/>
      <c r="O737" s="153">
        <f t="shared" si="80"/>
        <v>0</v>
      </c>
      <c r="P737" s="154">
        <f t="shared" si="81"/>
        <v>0</v>
      </c>
      <c r="Q737" s="270"/>
      <c r="R737" s="45">
        <f t="shared" si="78"/>
        <v>0</v>
      </c>
      <c r="S737" s="172"/>
      <c r="T737" s="49">
        <f t="shared" si="73"/>
        <v>0</v>
      </c>
      <c r="U737" s="173"/>
      <c r="V737" s="151">
        <f t="shared" si="82"/>
        <v>0</v>
      </c>
      <c r="W737" s="908"/>
    </row>
    <row r="738" spans="1:23" ht="15.75" customHeight="1" x14ac:dyDescent="0.25">
      <c r="A738" s="871"/>
      <c r="B738" s="872"/>
      <c r="C738" s="101" t="s">
        <v>1706</v>
      </c>
      <c r="D738" s="96" t="s">
        <v>686</v>
      </c>
      <c r="E738" s="96"/>
      <c r="F738" s="270"/>
      <c r="G738" s="105"/>
      <c r="H738" s="270"/>
      <c r="I738" s="155">
        <f t="shared" si="79"/>
        <v>0</v>
      </c>
      <c r="J738" s="270"/>
      <c r="K738" s="270"/>
      <c r="L738" s="270"/>
      <c r="M738" s="286"/>
      <c r="N738" s="287"/>
      <c r="O738" s="153">
        <f t="shared" si="80"/>
        <v>0</v>
      </c>
      <c r="P738" s="154">
        <f t="shared" si="81"/>
        <v>0</v>
      </c>
      <c r="Q738" s="270"/>
      <c r="R738" s="45">
        <f t="shared" si="78"/>
        <v>0</v>
      </c>
      <c r="S738" s="172"/>
      <c r="T738" s="49">
        <f t="shared" si="73"/>
        <v>0</v>
      </c>
      <c r="U738" s="173"/>
      <c r="V738" s="151">
        <f t="shared" si="82"/>
        <v>0</v>
      </c>
      <c r="W738" s="908"/>
    </row>
    <row r="739" spans="1:23" ht="15.75" customHeight="1" x14ac:dyDescent="0.25">
      <c r="A739" s="871"/>
      <c r="B739" s="872"/>
      <c r="C739" s="101" t="s">
        <v>1707</v>
      </c>
      <c r="D739" s="96" t="s">
        <v>686</v>
      </c>
      <c r="E739" s="96"/>
      <c r="F739" s="270"/>
      <c r="G739" s="105"/>
      <c r="H739" s="270"/>
      <c r="I739" s="155">
        <f t="shared" si="79"/>
        <v>0</v>
      </c>
      <c r="J739" s="270"/>
      <c r="K739" s="270"/>
      <c r="L739" s="270"/>
      <c r="M739" s="286">
        <v>20</v>
      </c>
      <c r="N739" s="287"/>
      <c r="O739" s="153">
        <f>SUM(J739:M739)</f>
        <v>20</v>
      </c>
      <c r="P739" s="154">
        <f t="shared" si="81"/>
        <v>20</v>
      </c>
      <c r="Q739" s="270"/>
      <c r="R739" s="45">
        <f t="shared" si="78"/>
        <v>0</v>
      </c>
      <c r="S739" s="172"/>
      <c r="T739" s="49">
        <f t="shared" si="73"/>
        <v>0</v>
      </c>
      <c r="U739" s="173"/>
      <c r="V739" s="151">
        <f t="shared" si="82"/>
        <v>0</v>
      </c>
      <c r="W739" s="908"/>
    </row>
    <row r="740" spans="1:23" ht="15.75" customHeight="1" x14ac:dyDescent="0.25">
      <c r="A740" s="871"/>
      <c r="B740" s="872"/>
      <c r="C740" s="316" t="s">
        <v>2232</v>
      </c>
      <c r="D740" s="96" t="s">
        <v>686</v>
      </c>
      <c r="E740" s="96"/>
      <c r="F740" s="270"/>
      <c r="G740" s="105"/>
      <c r="H740" s="270"/>
      <c r="I740" s="155"/>
      <c r="J740" s="270"/>
      <c r="K740" s="270"/>
      <c r="L740" s="270"/>
      <c r="M740" s="286">
        <v>30</v>
      </c>
      <c r="N740" s="287"/>
      <c r="O740" s="153"/>
      <c r="P740" s="154"/>
      <c r="Q740" s="270"/>
      <c r="R740" s="45"/>
      <c r="S740" s="172"/>
      <c r="T740" s="49"/>
      <c r="U740" s="173"/>
      <c r="V740" s="151"/>
      <c r="W740" s="908"/>
    </row>
    <row r="741" spans="1:23" ht="15.75" customHeight="1" x14ac:dyDescent="0.25">
      <c r="A741" s="871"/>
      <c r="B741" s="872"/>
      <c r="C741" s="101" t="s">
        <v>1708</v>
      </c>
      <c r="D741" s="96" t="s">
        <v>686</v>
      </c>
      <c r="E741" s="96"/>
      <c r="F741" s="270"/>
      <c r="G741" s="105"/>
      <c r="H741" s="270"/>
      <c r="I741" s="155">
        <f t="shared" si="79"/>
        <v>0</v>
      </c>
      <c r="J741" s="270"/>
      <c r="K741" s="270"/>
      <c r="L741" s="270"/>
      <c r="M741" s="286"/>
      <c r="N741" s="287"/>
      <c r="O741" s="153">
        <f t="shared" ref="O741:O804" si="83">SUM(J741:M741)</f>
        <v>0</v>
      </c>
      <c r="P741" s="154">
        <f t="shared" ref="P741:P804" si="84">I741+O741</f>
        <v>0</v>
      </c>
      <c r="Q741" s="270"/>
      <c r="R741" s="45">
        <f t="shared" ref="R741:R804" si="85">Q741*I741</f>
        <v>0</v>
      </c>
      <c r="S741" s="172"/>
      <c r="T741" s="49">
        <f t="shared" si="73"/>
        <v>0</v>
      </c>
      <c r="U741" s="173"/>
      <c r="V741" s="151">
        <f t="shared" si="82"/>
        <v>0</v>
      </c>
      <c r="W741" s="908"/>
    </row>
    <row r="742" spans="1:23" ht="15.75" customHeight="1" x14ac:dyDescent="0.25">
      <c r="A742" s="871"/>
      <c r="B742" s="872"/>
      <c r="C742" s="101" t="s">
        <v>1709</v>
      </c>
      <c r="D742" s="96" t="s">
        <v>686</v>
      </c>
      <c r="E742" s="96"/>
      <c r="F742" s="270"/>
      <c r="G742" s="105"/>
      <c r="H742" s="270"/>
      <c r="I742" s="155">
        <f t="shared" si="79"/>
        <v>0</v>
      </c>
      <c r="J742" s="270"/>
      <c r="K742" s="270"/>
      <c r="L742" s="270"/>
      <c r="M742" s="286"/>
      <c r="N742" s="287"/>
      <c r="O742" s="153">
        <f t="shared" si="83"/>
        <v>0</v>
      </c>
      <c r="P742" s="154">
        <f t="shared" si="84"/>
        <v>0</v>
      </c>
      <c r="Q742" s="270"/>
      <c r="R742" s="45">
        <f t="shared" si="85"/>
        <v>0</v>
      </c>
      <c r="S742" s="172"/>
      <c r="T742" s="49">
        <f t="shared" ref="T742:T805" si="86">Q742*O742</f>
        <v>0</v>
      </c>
      <c r="U742" s="173"/>
      <c r="V742" s="151">
        <f t="shared" si="82"/>
        <v>0</v>
      </c>
      <c r="W742" s="908"/>
    </row>
    <row r="743" spans="1:23" ht="15.75" customHeight="1" x14ac:dyDescent="0.25">
      <c r="A743" s="871"/>
      <c r="B743" s="872"/>
      <c r="C743" s="101" t="s">
        <v>1710</v>
      </c>
      <c r="D743" s="96" t="s">
        <v>686</v>
      </c>
      <c r="E743" s="96"/>
      <c r="F743" s="270"/>
      <c r="G743" s="105"/>
      <c r="H743" s="270"/>
      <c r="I743" s="155">
        <f t="shared" si="79"/>
        <v>0</v>
      </c>
      <c r="J743" s="270"/>
      <c r="K743" s="270"/>
      <c r="L743" s="270"/>
      <c r="M743" s="286"/>
      <c r="N743" s="287"/>
      <c r="O743" s="153">
        <f t="shared" si="83"/>
        <v>0</v>
      </c>
      <c r="P743" s="154">
        <f t="shared" si="84"/>
        <v>0</v>
      </c>
      <c r="Q743" s="270"/>
      <c r="R743" s="45">
        <f t="shared" si="85"/>
        <v>0</v>
      </c>
      <c r="S743" s="172"/>
      <c r="T743" s="49">
        <f t="shared" si="86"/>
        <v>0</v>
      </c>
      <c r="U743" s="173"/>
      <c r="V743" s="151">
        <f t="shared" si="82"/>
        <v>0</v>
      </c>
      <c r="W743" s="908"/>
    </row>
    <row r="744" spans="1:23" ht="15.75" customHeight="1" x14ac:dyDescent="0.25">
      <c r="A744" s="871"/>
      <c r="B744" s="872"/>
      <c r="C744" s="101" t="s">
        <v>1711</v>
      </c>
      <c r="D744" s="96" t="s">
        <v>686</v>
      </c>
      <c r="E744" s="96"/>
      <c r="F744" s="270"/>
      <c r="G744" s="105"/>
      <c r="H744" s="270"/>
      <c r="I744" s="155">
        <f t="shared" si="79"/>
        <v>0</v>
      </c>
      <c r="J744" s="270"/>
      <c r="K744" s="270"/>
      <c r="L744" s="270"/>
      <c r="M744" s="286"/>
      <c r="N744" s="287"/>
      <c r="O744" s="153">
        <f t="shared" si="83"/>
        <v>0</v>
      </c>
      <c r="P744" s="154">
        <f t="shared" si="84"/>
        <v>0</v>
      </c>
      <c r="Q744" s="270"/>
      <c r="R744" s="45">
        <f t="shared" si="85"/>
        <v>0</v>
      </c>
      <c r="S744" s="172"/>
      <c r="T744" s="49">
        <f t="shared" si="86"/>
        <v>0</v>
      </c>
      <c r="U744" s="173"/>
      <c r="V744" s="151">
        <f t="shared" si="82"/>
        <v>0</v>
      </c>
      <c r="W744" s="908"/>
    </row>
    <row r="745" spans="1:23" ht="15.75" customHeight="1" x14ac:dyDescent="0.25">
      <c r="A745" s="871"/>
      <c r="B745" s="872"/>
      <c r="C745" s="101" t="s">
        <v>1712</v>
      </c>
      <c r="D745" s="96" t="s">
        <v>686</v>
      </c>
      <c r="E745" s="96"/>
      <c r="F745" s="270"/>
      <c r="G745" s="105"/>
      <c r="H745" s="270"/>
      <c r="I745" s="155">
        <f t="shared" si="79"/>
        <v>0</v>
      </c>
      <c r="J745" s="270"/>
      <c r="K745" s="270"/>
      <c r="L745" s="270"/>
      <c r="M745" s="286"/>
      <c r="N745" s="287"/>
      <c r="O745" s="153">
        <f t="shared" si="83"/>
        <v>0</v>
      </c>
      <c r="P745" s="154">
        <f t="shared" si="84"/>
        <v>0</v>
      </c>
      <c r="Q745" s="270"/>
      <c r="R745" s="45">
        <f t="shared" si="85"/>
        <v>0</v>
      </c>
      <c r="S745" s="172"/>
      <c r="T745" s="49">
        <f t="shared" si="86"/>
        <v>0</v>
      </c>
      <c r="U745" s="173"/>
      <c r="V745" s="151">
        <f t="shared" si="82"/>
        <v>0</v>
      </c>
      <c r="W745" s="908"/>
    </row>
    <row r="746" spans="1:23" ht="15.75" customHeight="1" x14ac:dyDescent="0.25">
      <c r="A746" s="871"/>
      <c r="B746" s="872"/>
      <c r="C746" s="101" t="s">
        <v>1713</v>
      </c>
      <c r="D746" s="96" t="s">
        <v>686</v>
      </c>
      <c r="E746" s="96"/>
      <c r="F746" s="270"/>
      <c r="G746" s="105"/>
      <c r="H746" s="270"/>
      <c r="I746" s="155">
        <f t="shared" si="79"/>
        <v>0</v>
      </c>
      <c r="J746" s="270"/>
      <c r="K746" s="270"/>
      <c r="L746" s="270"/>
      <c r="M746" s="286"/>
      <c r="N746" s="287"/>
      <c r="O746" s="153">
        <f t="shared" si="83"/>
        <v>0</v>
      </c>
      <c r="P746" s="154">
        <f t="shared" si="84"/>
        <v>0</v>
      </c>
      <c r="Q746" s="270"/>
      <c r="R746" s="45">
        <f t="shared" si="85"/>
        <v>0</v>
      </c>
      <c r="S746" s="172"/>
      <c r="T746" s="49">
        <f t="shared" si="86"/>
        <v>0</v>
      </c>
      <c r="U746" s="173"/>
      <c r="V746" s="151">
        <f t="shared" si="82"/>
        <v>0</v>
      </c>
      <c r="W746" s="908"/>
    </row>
    <row r="747" spans="1:23" ht="15.75" customHeight="1" x14ac:dyDescent="0.25">
      <c r="A747" s="871"/>
      <c r="B747" s="872"/>
      <c r="C747" s="101" t="s">
        <v>1714</v>
      </c>
      <c r="D747" s="96" t="s">
        <v>686</v>
      </c>
      <c r="E747" s="96"/>
      <c r="F747" s="270"/>
      <c r="G747" s="105"/>
      <c r="H747" s="270"/>
      <c r="I747" s="155">
        <f t="shared" si="79"/>
        <v>0</v>
      </c>
      <c r="J747" s="270"/>
      <c r="K747" s="270"/>
      <c r="L747" s="270"/>
      <c r="M747" s="286"/>
      <c r="N747" s="287"/>
      <c r="O747" s="153">
        <f t="shared" si="83"/>
        <v>0</v>
      </c>
      <c r="P747" s="154">
        <f t="shared" si="84"/>
        <v>0</v>
      </c>
      <c r="Q747" s="270"/>
      <c r="R747" s="45">
        <f t="shared" si="85"/>
        <v>0</v>
      </c>
      <c r="S747" s="172"/>
      <c r="T747" s="49">
        <f t="shared" si="86"/>
        <v>0</v>
      </c>
      <c r="U747" s="173"/>
      <c r="V747" s="151">
        <f t="shared" si="82"/>
        <v>0</v>
      </c>
      <c r="W747" s="908"/>
    </row>
    <row r="748" spans="1:23" ht="15.75" customHeight="1" x14ac:dyDescent="0.25">
      <c r="A748" s="871"/>
      <c r="B748" s="872"/>
      <c r="C748" s="101" t="s">
        <v>1715</v>
      </c>
      <c r="D748" s="96" t="s">
        <v>686</v>
      </c>
      <c r="E748" s="96"/>
      <c r="F748" s="270"/>
      <c r="G748" s="105"/>
      <c r="H748" s="270"/>
      <c r="I748" s="155">
        <f t="shared" si="79"/>
        <v>0</v>
      </c>
      <c r="J748" s="270"/>
      <c r="K748" s="270"/>
      <c r="L748" s="270"/>
      <c r="M748" s="286"/>
      <c r="N748" s="287"/>
      <c r="O748" s="153">
        <f t="shared" si="83"/>
        <v>0</v>
      </c>
      <c r="P748" s="154">
        <f t="shared" si="84"/>
        <v>0</v>
      </c>
      <c r="Q748" s="270"/>
      <c r="R748" s="45">
        <f t="shared" si="85"/>
        <v>0</v>
      </c>
      <c r="S748" s="172"/>
      <c r="T748" s="49">
        <f t="shared" si="86"/>
        <v>0</v>
      </c>
      <c r="U748" s="173"/>
      <c r="V748" s="151">
        <f t="shared" si="82"/>
        <v>0</v>
      </c>
      <c r="W748" s="908"/>
    </row>
    <row r="749" spans="1:23" ht="15.75" customHeight="1" x14ac:dyDescent="0.25">
      <c r="A749" s="871"/>
      <c r="B749" s="872"/>
      <c r="C749" s="101" t="s">
        <v>1716</v>
      </c>
      <c r="D749" s="96" t="s">
        <v>686</v>
      </c>
      <c r="E749" s="96"/>
      <c r="F749" s="270"/>
      <c r="G749" s="105"/>
      <c r="H749" s="270"/>
      <c r="I749" s="155">
        <f t="shared" si="79"/>
        <v>0</v>
      </c>
      <c r="J749" s="270"/>
      <c r="K749" s="270"/>
      <c r="L749" s="270"/>
      <c r="M749" s="286"/>
      <c r="N749" s="287"/>
      <c r="O749" s="153">
        <f t="shared" si="83"/>
        <v>0</v>
      </c>
      <c r="P749" s="154">
        <f t="shared" si="84"/>
        <v>0</v>
      </c>
      <c r="Q749" s="270"/>
      <c r="R749" s="45">
        <f t="shared" si="85"/>
        <v>0</v>
      </c>
      <c r="S749" s="172"/>
      <c r="T749" s="49">
        <f t="shared" si="86"/>
        <v>0</v>
      </c>
      <c r="U749" s="173"/>
      <c r="V749" s="151">
        <f t="shared" si="82"/>
        <v>0</v>
      </c>
      <c r="W749" s="908"/>
    </row>
    <row r="750" spans="1:23" ht="15.75" customHeight="1" x14ac:dyDescent="0.25">
      <c r="A750" s="871"/>
      <c r="B750" s="872"/>
      <c r="C750" s="101" t="s">
        <v>1717</v>
      </c>
      <c r="D750" s="96" t="s">
        <v>686</v>
      </c>
      <c r="E750" s="96"/>
      <c r="F750" s="270"/>
      <c r="G750" s="105"/>
      <c r="H750" s="270"/>
      <c r="I750" s="155">
        <f t="shared" si="79"/>
        <v>0</v>
      </c>
      <c r="J750" s="270"/>
      <c r="K750" s="270"/>
      <c r="L750" s="270"/>
      <c r="M750" s="286"/>
      <c r="N750" s="287"/>
      <c r="O750" s="153">
        <f t="shared" si="83"/>
        <v>0</v>
      </c>
      <c r="P750" s="154">
        <f t="shared" si="84"/>
        <v>0</v>
      </c>
      <c r="Q750" s="270"/>
      <c r="R750" s="45">
        <f t="shared" si="85"/>
        <v>0</v>
      </c>
      <c r="S750" s="172"/>
      <c r="T750" s="49">
        <f t="shared" si="86"/>
        <v>0</v>
      </c>
      <c r="U750" s="173"/>
      <c r="V750" s="151">
        <f t="shared" si="82"/>
        <v>0</v>
      </c>
      <c r="W750" s="908"/>
    </row>
    <row r="751" spans="1:23" ht="15.75" customHeight="1" x14ac:dyDescent="0.25">
      <c r="A751" s="871"/>
      <c r="B751" s="872"/>
      <c r="C751" s="101" t="s">
        <v>1718</v>
      </c>
      <c r="D751" s="96" t="s">
        <v>686</v>
      </c>
      <c r="E751" s="96"/>
      <c r="F751" s="270"/>
      <c r="G751" s="105"/>
      <c r="H751" s="270"/>
      <c r="I751" s="155">
        <f t="shared" si="79"/>
        <v>0</v>
      </c>
      <c r="J751" s="270"/>
      <c r="K751" s="270"/>
      <c r="L751" s="270"/>
      <c r="M751" s="286"/>
      <c r="N751" s="287"/>
      <c r="O751" s="153">
        <f t="shared" si="83"/>
        <v>0</v>
      </c>
      <c r="P751" s="154">
        <f t="shared" si="84"/>
        <v>0</v>
      </c>
      <c r="Q751" s="270"/>
      <c r="R751" s="45">
        <f t="shared" si="85"/>
        <v>0</v>
      </c>
      <c r="S751" s="172"/>
      <c r="T751" s="49">
        <f t="shared" si="86"/>
        <v>0</v>
      </c>
      <c r="U751" s="173"/>
      <c r="V751" s="151">
        <f t="shared" si="82"/>
        <v>0</v>
      </c>
      <c r="W751" s="908"/>
    </row>
    <row r="752" spans="1:23" ht="15.75" customHeight="1" x14ac:dyDescent="0.25">
      <c r="A752" s="871"/>
      <c r="B752" s="872"/>
      <c r="C752" s="101" t="s">
        <v>1719</v>
      </c>
      <c r="D752" s="96" t="s">
        <v>686</v>
      </c>
      <c r="E752" s="96"/>
      <c r="F752" s="270"/>
      <c r="G752" s="105"/>
      <c r="H752" s="270"/>
      <c r="I752" s="155">
        <f t="shared" si="79"/>
        <v>0</v>
      </c>
      <c r="J752" s="270"/>
      <c r="K752" s="270"/>
      <c r="L752" s="270"/>
      <c r="M752" s="286"/>
      <c r="N752" s="287"/>
      <c r="O752" s="153">
        <f t="shared" si="83"/>
        <v>0</v>
      </c>
      <c r="P752" s="154">
        <f t="shared" si="84"/>
        <v>0</v>
      </c>
      <c r="Q752" s="270"/>
      <c r="R752" s="45">
        <f t="shared" si="85"/>
        <v>0</v>
      </c>
      <c r="S752" s="172"/>
      <c r="T752" s="49">
        <f t="shared" si="86"/>
        <v>0</v>
      </c>
      <c r="U752" s="173"/>
      <c r="V752" s="151">
        <f t="shared" si="82"/>
        <v>0</v>
      </c>
      <c r="W752" s="908"/>
    </row>
    <row r="753" spans="1:23" ht="15.75" customHeight="1" x14ac:dyDescent="0.25">
      <c r="A753" s="871"/>
      <c r="B753" s="872"/>
      <c r="C753" s="101" t="s">
        <v>1720</v>
      </c>
      <c r="D753" s="96" t="s">
        <v>686</v>
      </c>
      <c r="E753" s="96"/>
      <c r="F753" s="270"/>
      <c r="G753" s="105"/>
      <c r="H753" s="270"/>
      <c r="I753" s="155">
        <f t="shared" si="79"/>
        <v>0</v>
      </c>
      <c r="J753" s="270"/>
      <c r="K753" s="270"/>
      <c r="L753" s="270"/>
      <c r="M753" s="286"/>
      <c r="N753" s="287"/>
      <c r="O753" s="153">
        <f t="shared" si="83"/>
        <v>0</v>
      </c>
      <c r="P753" s="154">
        <f t="shared" si="84"/>
        <v>0</v>
      </c>
      <c r="Q753" s="270"/>
      <c r="R753" s="45">
        <f t="shared" si="85"/>
        <v>0</v>
      </c>
      <c r="S753" s="172"/>
      <c r="T753" s="49">
        <f t="shared" si="86"/>
        <v>0</v>
      </c>
      <c r="U753" s="173"/>
      <c r="V753" s="151">
        <f t="shared" si="82"/>
        <v>0</v>
      </c>
      <c r="W753" s="908"/>
    </row>
    <row r="754" spans="1:23" ht="15.75" customHeight="1" x14ac:dyDescent="0.25">
      <c r="A754" s="871"/>
      <c r="B754" s="872"/>
      <c r="C754" s="101" t="s">
        <v>1721</v>
      </c>
      <c r="D754" s="96" t="s">
        <v>686</v>
      </c>
      <c r="E754" s="96"/>
      <c r="F754" s="270"/>
      <c r="G754" s="105"/>
      <c r="H754" s="270"/>
      <c r="I754" s="155">
        <f t="shared" si="79"/>
        <v>0</v>
      </c>
      <c r="J754" s="270"/>
      <c r="K754" s="270"/>
      <c r="L754" s="270"/>
      <c r="M754" s="286"/>
      <c r="N754" s="287"/>
      <c r="O754" s="153">
        <f t="shared" si="83"/>
        <v>0</v>
      </c>
      <c r="P754" s="154">
        <f t="shared" si="84"/>
        <v>0</v>
      </c>
      <c r="Q754" s="270"/>
      <c r="R754" s="45">
        <f t="shared" si="85"/>
        <v>0</v>
      </c>
      <c r="S754" s="172"/>
      <c r="T754" s="49">
        <f t="shared" si="86"/>
        <v>0</v>
      </c>
      <c r="U754" s="173"/>
      <c r="V754" s="151">
        <f t="shared" si="82"/>
        <v>0</v>
      </c>
      <c r="W754" s="908"/>
    </row>
    <row r="755" spans="1:23" ht="15.75" customHeight="1" x14ac:dyDescent="0.25">
      <c r="A755" s="871"/>
      <c r="B755" s="872"/>
      <c r="C755" s="101" t="s">
        <v>1722</v>
      </c>
      <c r="D755" s="96" t="s">
        <v>686</v>
      </c>
      <c r="E755" s="96"/>
      <c r="F755" s="270"/>
      <c r="G755" s="105"/>
      <c r="H755" s="270"/>
      <c r="I755" s="155">
        <f t="shared" si="79"/>
        <v>0</v>
      </c>
      <c r="J755" s="270"/>
      <c r="K755" s="270"/>
      <c r="L755" s="270"/>
      <c r="M755" s="286"/>
      <c r="N755" s="287"/>
      <c r="O755" s="153">
        <f t="shared" si="83"/>
        <v>0</v>
      </c>
      <c r="P755" s="154">
        <f t="shared" si="84"/>
        <v>0</v>
      </c>
      <c r="Q755" s="270"/>
      <c r="R755" s="45">
        <f t="shared" si="85"/>
        <v>0</v>
      </c>
      <c r="S755" s="172"/>
      <c r="T755" s="49">
        <f t="shared" si="86"/>
        <v>0</v>
      </c>
      <c r="U755" s="173"/>
      <c r="V755" s="151">
        <f t="shared" si="82"/>
        <v>0</v>
      </c>
      <c r="W755" s="908"/>
    </row>
    <row r="756" spans="1:23" ht="15.75" customHeight="1" x14ac:dyDescent="0.25">
      <c r="A756" s="871"/>
      <c r="B756" s="872"/>
      <c r="C756" s="101" t="s">
        <v>1723</v>
      </c>
      <c r="D756" s="96" t="s">
        <v>686</v>
      </c>
      <c r="E756" s="96"/>
      <c r="F756" s="270"/>
      <c r="G756" s="105"/>
      <c r="H756" s="270"/>
      <c r="I756" s="155">
        <f>SUM(E756:H756)</f>
        <v>0</v>
      </c>
      <c r="J756" s="270"/>
      <c r="K756" s="270"/>
      <c r="L756" s="270"/>
      <c r="M756" s="286"/>
      <c r="N756" s="287"/>
      <c r="O756" s="153">
        <f t="shared" si="83"/>
        <v>0</v>
      </c>
      <c r="P756" s="154">
        <f t="shared" si="84"/>
        <v>0</v>
      </c>
      <c r="Q756" s="270"/>
      <c r="R756" s="45">
        <f t="shared" si="85"/>
        <v>0</v>
      </c>
      <c r="S756" s="172"/>
      <c r="T756" s="49">
        <f t="shared" si="86"/>
        <v>0</v>
      </c>
      <c r="U756" s="173"/>
      <c r="V756" s="151">
        <f t="shared" si="82"/>
        <v>0</v>
      </c>
      <c r="W756" s="908"/>
    </row>
    <row r="757" spans="1:23" ht="15.75" customHeight="1" x14ac:dyDescent="0.25">
      <c r="A757" s="871"/>
      <c r="B757" s="872"/>
      <c r="C757" s="101" t="s">
        <v>1724</v>
      </c>
      <c r="D757" s="96" t="s">
        <v>686</v>
      </c>
      <c r="E757" s="96"/>
      <c r="F757" s="270"/>
      <c r="G757" s="105"/>
      <c r="H757" s="270"/>
      <c r="I757" s="155">
        <f t="shared" si="79"/>
        <v>0</v>
      </c>
      <c r="J757" s="270"/>
      <c r="K757" s="270"/>
      <c r="L757" s="270"/>
      <c r="M757" s="286"/>
      <c r="N757" s="287"/>
      <c r="O757" s="153">
        <f t="shared" si="83"/>
        <v>0</v>
      </c>
      <c r="P757" s="154">
        <f t="shared" si="84"/>
        <v>0</v>
      </c>
      <c r="Q757" s="270"/>
      <c r="R757" s="45">
        <f t="shared" si="85"/>
        <v>0</v>
      </c>
      <c r="S757" s="172"/>
      <c r="T757" s="49">
        <f t="shared" si="86"/>
        <v>0</v>
      </c>
      <c r="U757" s="173"/>
      <c r="V757" s="151">
        <f t="shared" si="82"/>
        <v>0</v>
      </c>
      <c r="W757" s="908"/>
    </row>
    <row r="758" spans="1:23" ht="15.75" customHeight="1" x14ac:dyDescent="0.25">
      <c r="A758" s="871"/>
      <c r="B758" s="872"/>
      <c r="C758" s="101" t="s">
        <v>568</v>
      </c>
      <c r="D758" s="96" t="s">
        <v>686</v>
      </c>
      <c r="E758" s="96"/>
      <c r="F758" s="270"/>
      <c r="G758" s="105"/>
      <c r="H758" s="270"/>
      <c r="I758" s="155">
        <f t="shared" si="79"/>
        <v>0</v>
      </c>
      <c r="J758" s="270"/>
      <c r="K758" s="270"/>
      <c r="L758" s="270"/>
      <c r="M758" s="286"/>
      <c r="N758" s="287"/>
      <c r="O758" s="153">
        <f t="shared" si="83"/>
        <v>0</v>
      </c>
      <c r="P758" s="154">
        <f t="shared" si="84"/>
        <v>0</v>
      </c>
      <c r="Q758" s="270"/>
      <c r="R758" s="45">
        <f t="shared" si="85"/>
        <v>0</v>
      </c>
      <c r="S758" s="172"/>
      <c r="T758" s="49">
        <f t="shared" si="86"/>
        <v>0</v>
      </c>
      <c r="U758" s="173"/>
      <c r="V758" s="151">
        <f t="shared" si="82"/>
        <v>0</v>
      </c>
      <c r="W758" s="908"/>
    </row>
    <row r="759" spans="1:23" ht="15.75" customHeight="1" x14ac:dyDescent="0.25">
      <c r="A759" s="871"/>
      <c r="B759" s="872"/>
      <c r="C759" s="101" t="s">
        <v>1725</v>
      </c>
      <c r="D759" s="96" t="s">
        <v>686</v>
      </c>
      <c r="E759" s="96"/>
      <c r="F759" s="270"/>
      <c r="G759" s="105"/>
      <c r="H759" s="270"/>
      <c r="I759" s="155">
        <f t="shared" si="79"/>
        <v>0</v>
      </c>
      <c r="J759" s="270"/>
      <c r="K759" s="270"/>
      <c r="L759" s="270"/>
      <c r="M759" s="286"/>
      <c r="N759" s="287"/>
      <c r="O759" s="153">
        <f t="shared" si="83"/>
        <v>0</v>
      </c>
      <c r="P759" s="154">
        <f t="shared" si="84"/>
        <v>0</v>
      </c>
      <c r="Q759" s="270"/>
      <c r="R759" s="45">
        <f t="shared" si="85"/>
        <v>0</v>
      </c>
      <c r="S759" s="172"/>
      <c r="T759" s="49">
        <f t="shared" si="86"/>
        <v>0</v>
      </c>
      <c r="U759" s="173"/>
      <c r="V759" s="151">
        <f t="shared" si="82"/>
        <v>0</v>
      </c>
      <c r="W759" s="908"/>
    </row>
    <row r="760" spans="1:23" ht="15.75" customHeight="1" x14ac:dyDescent="0.25">
      <c r="A760" s="871"/>
      <c r="B760" s="872"/>
      <c r="C760" s="101" t="s">
        <v>1726</v>
      </c>
      <c r="D760" s="96" t="s">
        <v>686</v>
      </c>
      <c r="E760" s="96"/>
      <c r="F760" s="270"/>
      <c r="G760" s="105"/>
      <c r="H760" s="270"/>
      <c r="I760" s="155">
        <f t="shared" si="79"/>
        <v>0</v>
      </c>
      <c r="J760" s="270"/>
      <c r="K760" s="270"/>
      <c r="L760" s="270"/>
      <c r="M760" s="286"/>
      <c r="N760" s="287"/>
      <c r="O760" s="153">
        <f t="shared" si="83"/>
        <v>0</v>
      </c>
      <c r="P760" s="154">
        <f t="shared" si="84"/>
        <v>0</v>
      </c>
      <c r="Q760" s="270"/>
      <c r="R760" s="45">
        <f t="shared" si="85"/>
        <v>0</v>
      </c>
      <c r="S760" s="172"/>
      <c r="T760" s="49">
        <f t="shared" si="86"/>
        <v>0</v>
      </c>
      <c r="U760" s="173"/>
      <c r="V760" s="151">
        <f t="shared" si="82"/>
        <v>0</v>
      </c>
      <c r="W760" s="908"/>
    </row>
    <row r="761" spans="1:23" ht="15.75" customHeight="1" x14ac:dyDescent="0.25">
      <c r="A761" s="871"/>
      <c r="B761" s="872"/>
      <c r="C761" s="101" t="s">
        <v>1727</v>
      </c>
      <c r="D761" s="96" t="s">
        <v>686</v>
      </c>
      <c r="E761" s="96"/>
      <c r="F761" s="270"/>
      <c r="G761" s="105"/>
      <c r="H761" s="270"/>
      <c r="I761" s="155">
        <f t="shared" si="79"/>
        <v>0</v>
      </c>
      <c r="J761" s="270"/>
      <c r="K761" s="270"/>
      <c r="L761" s="270"/>
      <c r="M761" s="286"/>
      <c r="N761" s="287"/>
      <c r="O761" s="153">
        <f t="shared" si="83"/>
        <v>0</v>
      </c>
      <c r="P761" s="154">
        <f t="shared" si="84"/>
        <v>0</v>
      </c>
      <c r="Q761" s="270"/>
      <c r="R761" s="45">
        <f t="shared" si="85"/>
        <v>0</v>
      </c>
      <c r="S761" s="172"/>
      <c r="T761" s="49">
        <f t="shared" si="86"/>
        <v>0</v>
      </c>
      <c r="U761" s="173"/>
      <c r="V761" s="151">
        <f t="shared" si="82"/>
        <v>0</v>
      </c>
      <c r="W761" s="908"/>
    </row>
    <row r="762" spans="1:23" ht="15.75" customHeight="1" x14ac:dyDescent="0.25">
      <c r="A762" s="871"/>
      <c r="B762" s="872"/>
      <c r="C762" s="101" t="s">
        <v>1728</v>
      </c>
      <c r="D762" s="96" t="s">
        <v>686</v>
      </c>
      <c r="E762" s="96"/>
      <c r="F762" s="270"/>
      <c r="G762" s="105"/>
      <c r="H762" s="270"/>
      <c r="I762" s="155">
        <f t="shared" si="79"/>
        <v>0</v>
      </c>
      <c r="J762" s="270"/>
      <c r="K762" s="270"/>
      <c r="L762" s="270"/>
      <c r="M762" s="286"/>
      <c r="N762" s="287"/>
      <c r="O762" s="153">
        <f t="shared" si="83"/>
        <v>0</v>
      </c>
      <c r="P762" s="154">
        <f t="shared" si="84"/>
        <v>0</v>
      </c>
      <c r="Q762" s="270"/>
      <c r="R762" s="45">
        <f t="shared" si="85"/>
        <v>0</v>
      </c>
      <c r="S762" s="172"/>
      <c r="T762" s="49">
        <f t="shared" si="86"/>
        <v>0</v>
      </c>
      <c r="U762" s="173"/>
      <c r="V762" s="151">
        <f t="shared" si="82"/>
        <v>0</v>
      </c>
      <c r="W762" s="908"/>
    </row>
    <row r="763" spans="1:23" ht="15.75" customHeight="1" x14ac:dyDescent="0.25">
      <c r="A763" s="871"/>
      <c r="B763" s="872"/>
      <c r="C763" s="101" t="s">
        <v>1729</v>
      </c>
      <c r="D763" s="96" t="s">
        <v>686</v>
      </c>
      <c r="E763" s="96"/>
      <c r="F763" s="270"/>
      <c r="G763" s="105"/>
      <c r="H763" s="270"/>
      <c r="I763" s="155">
        <f t="shared" si="79"/>
        <v>0</v>
      </c>
      <c r="J763" s="270"/>
      <c r="K763" s="270"/>
      <c r="L763" s="270"/>
      <c r="M763" s="286"/>
      <c r="N763" s="287"/>
      <c r="O763" s="153">
        <f t="shared" si="83"/>
        <v>0</v>
      </c>
      <c r="P763" s="154">
        <f t="shared" si="84"/>
        <v>0</v>
      </c>
      <c r="Q763" s="270"/>
      <c r="R763" s="45">
        <f t="shared" si="85"/>
        <v>0</v>
      </c>
      <c r="S763" s="172"/>
      <c r="T763" s="49">
        <f t="shared" si="86"/>
        <v>0</v>
      </c>
      <c r="U763" s="173"/>
      <c r="V763" s="151">
        <f t="shared" si="82"/>
        <v>0</v>
      </c>
      <c r="W763" s="908"/>
    </row>
    <row r="764" spans="1:23" ht="15.75" customHeight="1" x14ac:dyDescent="0.25">
      <c r="A764" s="871"/>
      <c r="B764" s="872"/>
      <c r="C764" s="101" t="s">
        <v>1730</v>
      </c>
      <c r="D764" s="96" t="s">
        <v>686</v>
      </c>
      <c r="E764" s="96"/>
      <c r="F764" s="270"/>
      <c r="G764" s="105"/>
      <c r="H764" s="270"/>
      <c r="I764" s="155">
        <f t="shared" si="79"/>
        <v>0</v>
      </c>
      <c r="J764" s="270"/>
      <c r="K764" s="270"/>
      <c r="L764" s="270"/>
      <c r="M764" s="286"/>
      <c r="N764" s="287"/>
      <c r="O764" s="153">
        <f t="shared" si="83"/>
        <v>0</v>
      </c>
      <c r="P764" s="154">
        <f t="shared" si="84"/>
        <v>0</v>
      </c>
      <c r="Q764" s="270"/>
      <c r="R764" s="45">
        <f t="shared" si="85"/>
        <v>0</v>
      </c>
      <c r="S764" s="172"/>
      <c r="T764" s="49">
        <f t="shared" si="86"/>
        <v>0</v>
      </c>
      <c r="U764" s="173"/>
      <c r="V764" s="151">
        <f t="shared" si="82"/>
        <v>0</v>
      </c>
      <c r="W764" s="908"/>
    </row>
    <row r="765" spans="1:23" ht="15.75" customHeight="1" x14ac:dyDescent="0.25">
      <c r="A765" s="871"/>
      <c r="B765" s="872"/>
      <c r="C765" s="101" t="s">
        <v>1731</v>
      </c>
      <c r="D765" s="96" t="s">
        <v>686</v>
      </c>
      <c r="E765" s="96"/>
      <c r="F765" s="270"/>
      <c r="G765" s="105"/>
      <c r="H765" s="270"/>
      <c r="I765" s="155">
        <f t="shared" si="79"/>
        <v>0</v>
      </c>
      <c r="J765" s="270"/>
      <c r="K765" s="270"/>
      <c r="L765" s="270"/>
      <c r="M765" s="286"/>
      <c r="N765" s="287"/>
      <c r="O765" s="153">
        <f t="shared" si="83"/>
        <v>0</v>
      </c>
      <c r="P765" s="154">
        <f t="shared" si="84"/>
        <v>0</v>
      </c>
      <c r="Q765" s="270"/>
      <c r="R765" s="45">
        <f t="shared" si="85"/>
        <v>0</v>
      </c>
      <c r="S765" s="172"/>
      <c r="T765" s="49">
        <f t="shared" si="86"/>
        <v>0</v>
      </c>
      <c r="U765" s="173"/>
      <c r="V765" s="151">
        <f t="shared" si="82"/>
        <v>0</v>
      </c>
      <c r="W765" s="908"/>
    </row>
    <row r="766" spans="1:23" ht="15.75" customHeight="1" x14ac:dyDescent="0.25">
      <c r="A766" s="871"/>
      <c r="B766" s="872"/>
      <c r="C766" s="101" t="s">
        <v>1732</v>
      </c>
      <c r="D766" s="96" t="s">
        <v>686</v>
      </c>
      <c r="E766" s="96"/>
      <c r="F766" s="270"/>
      <c r="G766" s="105"/>
      <c r="H766" s="270"/>
      <c r="I766" s="155">
        <f t="shared" si="79"/>
        <v>0</v>
      </c>
      <c r="J766" s="270"/>
      <c r="K766" s="270"/>
      <c r="L766" s="270"/>
      <c r="M766" s="286"/>
      <c r="N766" s="287"/>
      <c r="O766" s="153">
        <f t="shared" si="83"/>
        <v>0</v>
      </c>
      <c r="P766" s="154">
        <f t="shared" si="84"/>
        <v>0</v>
      </c>
      <c r="Q766" s="270"/>
      <c r="R766" s="45">
        <f t="shared" si="85"/>
        <v>0</v>
      </c>
      <c r="S766" s="172"/>
      <c r="T766" s="49">
        <f t="shared" si="86"/>
        <v>0</v>
      </c>
      <c r="U766" s="173"/>
      <c r="V766" s="151">
        <f t="shared" si="82"/>
        <v>0</v>
      </c>
      <c r="W766" s="908"/>
    </row>
    <row r="767" spans="1:23" ht="15.75" customHeight="1" x14ac:dyDescent="0.25">
      <c r="A767" s="871"/>
      <c r="B767" s="872"/>
      <c r="C767" s="101" t="s">
        <v>1733</v>
      </c>
      <c r="D767" s="96" t="s">
        <v>686</v>
      </c>
      <c r="E767" s="96"/>
      <c r="F767" s="270"/>
      <c r="G767" s="105"/>
      <c r="H767" s="270"/>
      <c r="I767" s="155">
        <f t="shared" si="79"/>
        <v>0</v>
      </c>
      <c r="J767" s="270"/>
      <c r="K767" s="270"/>
      <c r="L767" s="270"/>
      <c r="M767" s="286"/>
      <c r="N767" s="287"/>
      <c r="O767" s="153">
        <f t="shared" si="83"/>
        <v>0</v>
      </c>
      <c r="P767" s="154">
        <f t="shared" si="84"/>
        <v>0</v>
      </c>
      <c r="Q767" s="270"/>
      <c r="R767" s="45">
        <f t="shared" si="85"/>
        <v>0</v>
      </c>
      <c r="S767" s="172"/>
      <c r="T767" s="49">
        <f t="shared" si="86"/>
        <v>0</v>
      </c>
      <c r="U767" s="173"/>
      <c r="V767" s="151">
        <f t="shared" si="82"/>
        <v>0</v>
      </c>
      <c r="W767" s="908"/>
    </row>
    <row r="768" spans="1:23" ht="15.75" customHeight="1" x14ac:dyDescent="0.25">
      <c r="A768" s="871"/>
      <c r="B768" s="872"/>
      <c r="C768" s="101" t="s">
        <v>1734</v>
      </c>
      <c r="D768" s="96" t="s">
        <v>686</v>
      </c>
      <c r="E768" s="96"/>
      <c r="F768" s="270"/>
      <c r="G768" s="105"/>
      <c r="H768" s="270"/>
      <c r="I768" s="155">
        <f t="shared" si="79"/>
        <v>0</v>
      </c>
      <c r="J768" s="270"/>
      <c r="K768" s="270"/>
      <c r="L768" s="270"/>
      <c r="M768" s="286"/>
      <c r="N768" s="287"/>
      <c r="O768" s="153">
        <f t="shared" si="83"/>
        <v>0</v>
      </c>
      <c r="P768" s="154">
        <f t="shared" si="84"/>
        <v>0</v>
      </c>
      <c r="Q768" s="270"/>
      <c r="R768" s="45">
        <f t="shared" si="85"/>
        <v>0</v>
      </c>
      <c r="S768" s="172"/>
      <c r="T768" s="49">
        <f t="shared" si="86"/>
        <v>0</v>
      </c>
      <c r="U768" s="173"/>
      <c r="V768" s="151">
        <f t="shared" si="82"/>
        <v>0</v>
      </c>
      <c r="W768" s="908"/>
    </row>
    <row r="769" spans="1:23" ht="15.75" customHeight="1" x14ac:dyDescent="0.25">
      <c r="A769" s="871"/>
      <c r="B769" s="872"/>
      <c r="C769" s="101" t="s">
        <v>1735</v>
      </c>
      <c r="D769" s="96" t="s">
        <v>686</v>
      </c>
      <c r="E769" s="96"/>
      <c r="F769" s="270"/>
      <c r="G769" s="105"/>
      <c r="H769" s="270"/>
      <c r="I769" s="155">
        <f t="shared" si="79"/>
        <v>0</v>
      </c>
      <c r="J769" s="270"/>
      <c r="K769" s="270"/>
      <c r="L769" s="270"/>
      <c r="M769" s="286"/>
      <c r="N769" s="287"/>
      <c r="O769" s="153">
        <f t="shared" si="83"/>
        <v>0</v>
      </c>
      <c r="P769" s="154">
        <f t="shared" si="84"/>
        <v>0</v>
      </c>
      <c r="Q769" s="270"/>
      <c r="R769" s="45">
        <f t="shared" si="85"/>
        <v>0</v>
      </c>
      <c r="S769" s="172"/>
      <c r="T769" s="49">
        <f t="shared" si="86"/>
        <v>0</v>
      </c>
      <c r="U769" s="173"/>
      <c r="V769" s="151">
        <f t="shared" si="82"/>
        <v>0</v>
      </c>
      <c r="W769" s="908"/>
    </row>
    <row r="770" spans="1:23" ht="15.75" customHeight="1" x14ac:dyDescent="0.25">
      <c r="A770" s="871"/>
      <c r="B770" s="872"/>
      <c r="C770" s="101" t="s">
        <v>1736</v>
      </c>
      <c r="D770" s="96" t="s">
        <v>686</v>
      </c>
      <c r="E770" s="96"/>
      <c r="F770" s="270"/>
      <c r="G770" s="105"/>
      <c r="H770" s="270"/>
      <c r="I770" s="155">
        <f t="shared" si="79"/>
        <v>0</v>
      </c>
      <c r="J770" s="270"/>
      <c r="K770" s="270"/>
      <c r="L770" s="270"/>
      <c r="M770" s="286"/>
      <c r="N770" s="287"/>
      <c r="O770" s="153">
        <f t="shared" si="83"/>
        <v>0</v>
      </c>
      <c r="P770" s="154">
        <f t="shared" si="84"/>
        <v>0</v>
      </c>
      <c r="Q770" s="270"/>
      <c r="R770" s="45">
        <f t="shared" si="85"/>
        <v>0</v>
      </c>
      <c r="S770" s="172"/>
      <c r="T770" s="49">
        <f t="shared" si="86"/>
        <v>0</v>
      </c>
      <c r="U770" s="173"/>
      <c r="V770" s="151">
        <f t="shared" si="82"/>
        <v>0</v>
      </c>
      <c r="W770" s="908"/>
    </row>
    <row r="771" spans="1:23" ht="15.75" customHeight="1" x14ac:dyDescent="0.25">
      <c r="A771" s="871"/>
      <c r="B771" s="872"/>
      <c r="C771" s="101" t="s">
        <v>1737</v>
      </c>
      <c r="D771" s="96" t="s">
        <v>686</v>
      </c>
      <c r="E771" s="96"/>
      <c r="F771" s="270"/>
      <c r="G771" s="105"/>
      <c r="H771" s="270"/>
      <c r="I771" s="155">
        <f>SUM(E771:H771)</f>
        <v>0</v>
      </c>
      <c r="J771" s="270"/>
      <c r="K771" s="270"/>
      <c r="L771" s="270"/>
      <c r="M771" s="286"/>
      <c r="N771" s="287"/>
      <c r="O771" s="153">
        <f t="shared" si="83"/>
        <v>0</v>
      </c>
      <c r="P771" s="154">
        <f t="shared" si="84"/>
        <v>0</v>
      </c>
      <c r="Q771" s="270"/>
      <c r="R771" s="45">
        <f t="shared" si="85"/>
        <v>0</v>
      </c>
      <c r="S771" s="172"/>
      <c r="T771" s="49">
        <f t="shared" si="86"/>
        <v>0</v>
      </c>
      <c r="U771" s="173"/>
      <c r="V771" s="151">
        <f t="shared" si="82"/>
        <v>0</v>
      </c>
      <c r="W771" s="908"/>
    </row>
    <row r="772" spans="1:23" ht="15.75" customHeight="1" x14ac:dyDescent="0.25">
      <c r="A772" s="871"/>
      <c r="B772" s="872"/>
      <c r="C772" s="101" t="s">
        <v>1738</v>
      </c>
      <c r="D772" s="96" t="s">
        <v>686</v>
      </c>
      <c r="E772" s="96"/>
      <c r="F772" s="270"/>
      <c r="G772" s="105"/>
      <c r="H772" s="270"/>
      <c r="I772" s="155">
        <f>SUM(E772:H772)</f>
        <v>0</v>
      </c>
      <c r="J772" s="270"/>
      <c r="K772" s="270"/>
      <c r="L772" s="270"/>
      <c r="M772" s="286"/>
      <c r="N772" s="287"/>
      <c r="O772" s="153">
        <f t="shared" si="83"/>
        <v>0</v>
      </c>
      <c r="P772" s="154">
        <f t="shared" si="84"/>
        <v>0</v>
      </c>
      <c r="Q772" s="270"/>
      <c r="R772" s="45">
        <f t="shared" si="85"/>
        <v>0</v>
      </c>
      <c r="S772" s="172"/>
      <c r="T772" s="49">
        <f t="shared" si="86"/>
        <v>0</v>
      </c>
      <c r="U772" s="173"/>
      <c r="V772" s="151">
        <f t="shared" si="82"/>
        <v>0</v>
      </c>
      <c r="W772" s="908"/>
    </row>
    <row r="773" spans="1:23" ht="15.75" customHeight="1" x14ac:dyDescent="0.25">
      <c r="A773" s="871"/>
      <c r="B773" s="872"/>
      <c r="C773" s="101" t="s">
        <v>1739</v>
      </c>
      <c r="D773" s="96" t="s">
        <v>686</v>
      </c>
      <c r="E773" s="96"/>
      <c r="F773" s="270"/>
      <c r="G773" s="105"/>
      <c r="H773" s="270"/>
      <c r="I773" s="155">
        <f t="shared" ref="I773:I805" si="87">SUM(E773:H773)</f>
        <v>0</v>
      </c>
      <c r="J773" s="270"/>
      <c r="K773" s="270"/>
      <c r="L773" s="270"/>
      <c r="M773" s="286"/>
      <c r="N773" s="287"/>
      <c r="O773" s="153">
        <f t="shared" si="83"/>
        <v>0</v>
      </c>
      <c r="P773" s="154">
        <f t="shared" si="84"/>
        <v>0</v>
      </c>
      <c r="Q773" s="270"/>
      <c r="R773" s="45">
        <f t="shared" si="85"/>
        <v>0</v>
      </c>
      <c r="S773" s="172"/>
      <c r="T773" s="49">
        <f t="shared" si="86"/>
        <v>0</v>
      </c>
      <c r="U773" s="173"/>
      <c r="V773" s="151">
        <f t="shared" si="82"/>
        <v>0</v>
      </c>
      <c r="W773" s="908"/>
    </row>
    <row r="774" spans="1:23" ht="15.75" customHeight="1" x14ac:dyDescent="0.25">
      <c r="A774" s="871"/>
      <c r="B774" s="872"/>
      <c r="C774" s="101" t="s">
        <v>1740</v>
      </c>
      <c r="D774" s="96" t="s">
        <v>686</v>
      </c>
      <c r="E774" s="96"/>
      <c r="F774" s="270"/>
      <c r="G774" s="105"/>
      <c r="H774" s="270"/>
      <c r="I774" s="155">
        <f t="shared" si="87"/>
        <v>0</v>
      </c>
      <c r="J774" s="270"/>
      <c r="K774" s="270"/>
      <c r="L774" s="270"/>
      <c r="M774" s="286"/>
      <c r="N774" s="287"/>
      <c r="O774" s="153">
        <f t="shared" si="83"/>
        <v>0</v>
      </c>
      <c r="P774" s="154">
        <f t="shared" si="84"/>
        <v>0</v>
      </c>
      <c r="Q774" s="270"/>
      <c r="R774" s="45">
        <f t="shared" si="85"/>
        <v>0</v>
      </c>
      <c r="S774" s="172"/>
      <c r="T774" s="49">
        <f t="shared" si="86"/>
        <v>0</v>
      </c>
      <c r="U774" s="173"/>
      <c r="V774" s="151">
        <f t="shared" si="82"/>
        <v>0</v>
      </c>
      <c r="W774" s="908"/>
    </row>
    <row r="775" spans="1:23" ht="15.75" customHeight="1" x14ac:dyDescent="0.25">
      <c r="A775" s="871"/>
      <c r="B775" s="872"/>
      <c r="C775" s="101" t="s">
        <v>1741</v>
      </c>
      <c r="D775" s="96" t="s">
        <v>686</v>
      </c>
      <c r="E775" s="96"/>
      <c r="F775" s="270"/>
      <c r="G775" s="105"/>
      <c r="H775" s="270"/>
      <c r="I775" s="155">
        <f t="shared" si="87"/>
        <v>0</v>
      </c>
      <c r="J775" s="270"/>
      <c r="K775" s="270"/>
      <c r="L775" s="270"/>
      <c r="M775" s="286"/>
      <c r="N775" s="287"/>
      <c r="O775" s="153">
        <f t="shared" si="83"/>
        <v>0</v>
      </c>
      <c r="P775" s="154">
        <f t="shared" si="84"/>
        <v>0</v>
      </c>
      <c r="Q775" s="270"/>
      <c r="R775" s="45">
        <f t="shared" si="85"/>
        <v>0</v>
      </c>
      <c r="S775" s="172"/>
      <c r="T775" s="49">
        <f t="shared" si="86"/>
        <v>0</v>
      </c>
      <c r="U775" s="173"/>
      <c r="V775" s="151">
        <f t="shared" si="82"/>
        <v>0</v>
      </c>
      <c r="W775" s="908"/>
    </row>
    <row r="776" spans="1:23" ht="15.75" customHeight="1" x14ac:dyDescent="0.25">
      <c r="A776" s="871"/>
      <c r="B776" s="872"/>
      <c r="C776" s="101" t="s">
        <v>1742</v>
      </c>
      <c r="D776" s="96" t="s">
        <v>686</v>
      </c>
      <c r="E776" s="96"/>
      <c r="F776" s="270"/>
      <c r="G776" s="105"/>
      <c r="H776" s="270"/>
      <c r="I776" s="155">
        <f t="shared" si="87"/>
        <v>0</v>
      </c>
      <c r="J776" s="270"/>
      <c r="K776" s="270"/>
      <c r="L776" s="270"/>
      <c r="M776" s="286">
        <v>50</v>
      </c>
      <c r="N776" s="287"/>
      <c r="O776" s="153">
        <f t="shared" si="83"/>
        <v>50</v>
      </c>
      <c r="P776" s="154">
        <f t="shared" si="84"/>
        <v>50</v>
      </c>
      <c r="Q776" s="270"/>
      <c r="R776" s="45">
        <f t="shared" si="85"/>
        <v>0</v>
      </c>
      <c r="S776" s="172"/>
      <c r="T776" s="49">
        <f t="shared" si="86"/>
        <v>0</v>
      </c>
      <c r="U776" s="173"/>
      <c r="V776" s="151">
        <f t="shared" si="82"/>
        <v>0</v>
      </c>
      <c r="W776" s="908"/>
    </row>
    <row r="777" spans="1:23" ht="15.75" customHeight="1" x14ac:dyDescent="0.25">
      <c r="A777" s="871"/>
      <c r="B777" s="872"/>
      <c r="C777" s="101" t="s">
        <v>1743</v>
      </c>
      <c r="D777" s="96" t="s">
        <v>686</v>
      </c>
      <c r="E777" s="96"/>
      <c r="F777" s="270"/>
      <c r="G777" s="105"/>
      <c r="H777" s="270"/>
      <c r="I777" s="155">
        <f t="shared" si="87"/>
        <v>0</v>
      </c>
      <c r="J777" s="270"/>
      <c r="K777" s="270"/>
      <c r="L777" s="270"/>
      <c r="M777" s="286"/>
      <c r="N777" s="287"/>
      <c r="O777" s="153">
        <f t="shared" si="83"/>
        <v>0</v>
      </c>
      <c r="P777" s="154">
        <f t="shared" si="84"/>
        <v>0</v>
      </c>
      <c r="Q777" s="270"/>
      <c r="R777" s="45">
        <f t="shared" si="85"/>
        <v>0</v>
      </c>
      <c r="S777" s="172"/>
      <c r="T777" s="49">
        <f t="shared" si="86"/>
        <v>0</v>
      </c>
      <c r="U777" s="173"/>
      <c r="V777" s="151">
        <f t="shared" si="82"/>
        <v>0</v>
      </c>
      <c r="W777" s="908"/>
    </row>
    <row r="778" spans="1:23" ht="15.75" customHeight="1" x14ac:dyDescent="0.25">
      <c r="A778" s="871"/>
      <c r="B778" s="872"/>
      <c r="C778" s="101" t="s">
        <v>1744</v>
      </c>
      <c r="D778" s="96" t="s">
        <v>686</v>
      </c>
      <c r="E778" s="96"/>
      <c r="F778" s="270"/>
      <c r="G778" s="105"/>
      <c r="H778" s="270"/>
      <c r="I778" s="155">
        <f t="shared" si="87"/>
        <v>0</v>
      </c>
      <c r="J778" s="270"/>
      <c r="K778" s="270"/>
      <c r="L778" s="270"/>
      <c r="M778" s="286"/>
      <c r="N778" s="287"/>
      <c r="O778" s="153">
        <f t="shared" si="83"/>
        <v>0</v>
      </c>
      <c r="P778" s="154">
        <f t="shared" si="84"/>
        <v>0</v>
      </c>
      <c r="Q778" s="270"/>
      <c r="R778" s="45">
        <f t="shared" si="85"/>
        <v>0</v>
      </c>
      <c r="S778" s="172"/>
      <c r="T778" s="49">
        <f t="shared" si="86"/>
        <v>0</v>
      </c>
      <c r="U778" s="173"/>
      <c r="V778" s="151">
        <f t="shared" si="82"/>
        <v>0</v>
      </c>
      <c r="W778" s="908"/>
    </row>
    <row r="779" spans="1:23" ht="15.75" customHeight="1" x14ac:dyDescent="0.25">
      <c r="A779" s="871"/>
      <c r="B779" s="872"/>
      <c r="C779" s="101" t="s">
        <v>1745</v>
      </c>
      <c r="D779" s="96" t="s">
        <v>686</v>
      </c>
      <c r="E779" s="96"/>
      <c r="F779" s="270"/>
      <c r="G779" s="105"/>
      <c r="H779" s="270"/>
      <c r="I779" s="155">
        <f t="shared" si="87"/>
        <v>0</v>
      </c>
      <c r="J779" s="270"/>
      <c r="K779" s="270"/>
      <c r="L779" s="270"/>
      <c r="M779" s="286"/>
      <c r="N779" s="287"/>
      <c r="O779" s="153">
        <f t="shared" si="83"/>
        <v>0</v>
      </c>
      <c r="P779" s="154">
        <f t="shared" si="84"/>
        <v>0</v>
      </c>
      <c r="Q779" s="270"/>
      <c r="R779" s="45">
        <f t="shared" si="85"/>
        <v>0</v>
      </c>
      <c r="S779" s="172"/>
      <c r="T779" s="49">
        <f t="shared" si="86"/>
        <v>0</v>
      </c>
      <c r="U779" s="173"/>
      <c r="V779" s="151">
        <f t="shared" si="82"/>
        <v>0</v>
      </c>
      <c r="W779" s="908"/>
    </row>
    <row r="780" spans="1:23" ht="15.75" customHeight="1" x14ac:dyDescent="0.25">
      <c r="A780" s="871"/>
      <c r="B780" s="872"/>
      <c r="C780" s="101" t="s">
        <v>1746</v>
      </c>
      <c r="D780" s="96" t="s">
        <v>686</v>
      </c>
      <c r="E780" s="96"/>
      <c r="F780" s="270"/>
      <c r="G780" s="105"/>
      <c r="H780" s="270"/>
      <c r="I780" s="155">
        <f t="shared" si="87"/>
        <v>0</v>
      </c>
      <c r="J780" s="270"/>
      <c r="K780" s="270"/>
      <c r="L780" s="270"/>
      <c r="M780" s="286"/>
      <c r="N780" s="287"/>
      <c r="O780" s="153">
        <f t="shared" si="83"/>
        <v>0</v>
      </c>
      <c r="P780" s="154">
        <f t="shared" si="84"/>
        <v>0</v>
      </c>
      <c r="Q780" s="270"/>
      <c r="R780" s="45">
        <f t="shared" si="85"/>
        <v>0</v>
      </c>
      <c r="S780" s="172"/>
      <c r="T780" s="49">
        <f t="shared" si="86"/>
        <v>0</v>
      </c>
      <c r="U780" s="173"/>
      <c r="V780" s="151">
        <f t="shared" si="82"/>
        <v>0</v>
      </c>
      <c r="W780" s="908"/>
    </row>
    <row r="781" spans="1:23" ht="15.75" customHeight="1" x14ac:dyDescent="0.25">
      <c r="A781" s="871"/>
      <c r="B781" s="872"/>
      <c r="C781" s="101" t="s">
        <v>1747</v>
      </c>
      <c r="D781" s="96" t="s">
        <v>686</v>
      </c>
      <c r="E781" s="96"/>
      <c r="F781" s="270"/>
      <c r="G781" s="105"/>
      <c r="H781" s="270"/>
      <c r="I781" s="155">
        <f t="shared" si="87"/>
        <v>0</v>
      </c>
      <c r="J781" s="270"/>
      <c r="K781" s="270"/>
      <c r="L781" s="270"/>
      <c r="M781" s="286"/>
      <c r="N781" s="287"/>
      <c r="O781" s="153">
        <f t="shared" si="83"/>
        <v>0</v>
      </c>
      <c r="P781" s="154">
        <f t="shared" si="84"/>
        <v>0</v>
      </c>
      <c r="Q781" s="270"/>
      <c r="R781" s="45">
        <f t="shared" si="85"/>
        <v>0</v>
      </c>
      <c r="S781" s="172"/>
      <c r="T781" s="49">
        <f t="shared" si="86"/>
        <v>0</v>
      </c>
      <c r="U781" s="173"/>
      <c r="V781" s="151">
        <f t="shared" si="82"/>
        <v>0</v>
      </c>
      <c r="W781" s="908"/>
    </row>
    <row r="782" spans="1:23" ht="15.75" customHeight="1" x14ac:dyDescent="0.25">
      <c r="A782" s="871"/>
      <c r="B782" s="872"/>
      <c r="C782" s="101" t="s">
        <v>1748</v>
      </c>
      <c r="D782" s="96" t="s">
        <v>686</v>
      </c>
      <c r="E782" s="96"/>
      <c r="F782" s="270"/>
      <c r="G782" s="105"/>
      <c r="H782" s="270"/>
      <c r="I782" s="155">
        <f t="shared" si="87"/>
        <v>0</v>
      </c>
      <c r="J782" s="270"/>
      <c r="K782" s="270"/>
      <c r="L782" s="270"/>
      <c r="M782" s="286"/>
      <c r="N782" s="287"/>
      <c r="O782" s="153">
        <f t="shared" si="83"/>
        <v>0</v>
      </c>
      <c r="P782" s="154">
        <f t="shared" si="84"/>
        <v>0</v>
      </c>
      <c r="Q782" s="270"/>
      <c r="R782" s="45">
        <f t="shared" si="85"/>
        <v>0</v>
      </c>
      <c r="S782" s="172"/>
      <c r="T782" s="49">
        <f t="shared" si="86"/>
        <v>0</v>
      </c>
      <c r="U782" s="173"/>
      <c r="V782" s="151">
        <f t="shared" si="82"/>
        <v>0</v>
      </c>
      <c r="W782" s="908"/>
    </row>
    <row r="783" spans="1:23" ht="15.75" customHeight="1" x14ac:dyDescent="0.25">
      <c r="A783" s="871"/>
      <c r="B783" s="872"/>
      <c r="C783" s="101" t="s">
        <v>1749</v>
      </c>
      <c r="D783" s="96" t="s">
        <v>686</v>
      </c>
      <c r="E783" s="96"/>
      <c r="F783" s="270"/>
      <c r="G783" s="105"/>
      <c r="H783" s="270"/>
      <c r="I783" s="155">
        <f t="shared" si="87"/>
        <v>0</v>
      </c>
      <c r="J783" s="270"/>
      <c r="K783" s="270"/>
      <c r="L783" s="270"/>
      <c r="M783" s="286"/>
      <c r="N783" s="287"/>
      <c r="O783" s="153">
        <f t="shared" si="83"/>
        <v>0</v>
      </c>
      <c r="P783" s="154">
        <f t="shared" si="84"/>
        <v>0</v>
      </c>
      <c r="Q783" s="270"/>
      <c r="R783" s="45">
        <f t="shared" si="85"/>
        <v>0</v>
      </c>
      <c r="S783" s="172"/>
      <c r="T783" s="49">
        <f t="shared" si="86"/>
        <v>0</v>
      </c>
      <c r="U783" s="173"/>
      <c r="V783" s="151">
        <f t="shared" si="82"/>
        <v>0</v>
      </c>
      <c r="W783" s="908"/>
    </row>
    <row r="784" spans="1:23" ht="15.75" customHeight="1" x14ac:dyDescent="0.25">
      <c r="A784" s="871"/>
      <c r="B784" s="872"/>
      <c r="C784" s="101" t="s">
        <v>1750</v>
      </c>
      <c r="D784" s="96" t="s">
        <v>686</v>
      </c>
      <c r="E784" s="96"/>
      <c r="F784" s="270"/>
      <c r="G784" s="105"/>
      <c r="H784" s="270"/>
      <c r="I784" s="155">
        <f t="shared" si="87"/>
        <v>0</v>
      </c>
      <c r="J784" s="270"/>
      <c r="K784" s="270"/>
      <c r="L784" s="270"/>
      <c r="M784" s="286"/>
      <c r="N784" s="287"/>
      <c r="O784" s="153">
        <f t="shared" si="83"/>
        <v>0</v>
      </c>
      <c r="P784" s="154">
        <f t="shared" si="84"/>
        <v>0</v>
      </c>
      <c r="Q784" s="270"/>
      <c r="R784" s="45">
        <f t="shared" si="85"/>
        <v>0</v>
      </c>
      <c r="S784" s="172"/>
      <c r="T784" s="49">
        <f t="shared" si="86"/>
        <v>0</v>
      </c>
      <c r="U784" s="173"/>
      <c r="V784" s="151">
        <f t="shared" si="82"/>
        <v>0</v>
      </c>
      <c r="W784" s="908"/>
    </row>
    <row r="785" spans="1:23" ht="15.75" customHeight="1" x14ac:dyDescent="0.25">
      <c r="A785" s="871"/>
      <c r="B785" s="872"/>
      <c r="C785" s="101" t="s">
        <v>1751</v>
      </c>
      <c r="D785" s="96" t="s">
        <v>686</v>
      </c>
      <c r="E785" s="96"/>
      <c r="F785" s="270"/>
      <c r="G785" s="105"/>
      <c r="H785" s="270"/>
      <c r="I785" s="155">
        <f t="shared" si="87"/>
        <v>0</v>
      </c>
      <c r="J785" s="270"/>
      <c r="K785" s="270"/>
      <c r="L785" s="270"/>
      <c r="M785" s="286"/>
      <c r="N785" s="287"/>
      <c r="O785" s="153">
        <f t="shared" si="83"/>
        <v>0</v>
      </c>
      <c r="P785" s="154">
        <f t="shared" si="84"/>
        <v>0</v>
      </c>
      <c r="Q785" s="270"/>
      <c r="R785" s="45">
        <f t="shared" si="85"/>
        <v>0</v>
      </c>
      <c r="S785" s="172"/>
      <c r="T785" s="49">
        <f t="shared" si="86"/>
        <v>0</v>
      </c>
      <c r="U785" s="173"/>
      <c r="V785" s="151">
        <f t="shared" si="82"/>
        <v>0</v>
      </c>
      <c r="W785" s="908"/>
    </row>
    <row r="786" spans="1:23" ht="15.75" customHeight="1" x14ac:dyDescent="0.25">
      <c r="A786" s="871"/>
      <c r="B786" s="872"/>
      <c r="C786" s="101" t="s">
        <v>1752</v>
      </c>
      <c r="D786" s="96" t="s">
        <v>686</v>
      </c>
      <c r="E786" s="96"/>
      <c r="F786" s="270"/>
      <c r="G786" s="105"/>
      <c r="H786" s="270"/>
      <c r="I786" s="155">
        <f t="shared" si="87"/>
        <v>0</v>
      </c>
      <c r="J786" s="270"/>
      <c r="K786" s="270"/>
      <c r="L786" s="270"/>
      <c r="M786" s="286"/>
      <c r="N786" s="287"/>
      <c r="O786" s="153">
        <f t="shared" si="83"/>
        <v>0</v>
      </c>
      <c r="P786" s="154">
        <f t="shared" si="84"/>
        <v>0</v>
      </c>
      <c r="Q786" s="270"/>
      <c r="R786" s="45">
        <f t="shared" si="85"/>
        <v>0</v>
      </c>
      <c r="S786" s="172"/>
      <c r="T786" s="49">
        <f t="shared" si="86"/>
        <v>0</v>
      </c>
      <c r="U786" s="173"/>
      <c r="V786" s="151">
        <f t="shared" si="82"/>
        <v>0</v>
      </c>
      <c r="W786" s="908"/>
    </row>
    <row r="787" spans="1:23" ht="15.75" customHeight="1" x14ac:dyDescent="0.25">
      <c r="A787" s="871"/>
      <c r="B787" s="872"/>
      <c r="C787" s="101" t="s">
        <v>1753</v>
      </c>
      <c r="D787" s="96" t="s">
        <v>686</v>
      </c>
      <c r="E787" s="96"/>
      <c r="F787" s="270"/>
      <c r="G787" s="105"/>
      <c r="H787" s="270"/>
      <c r="I787" s="155">
        <f t="shared" si="87"/>
        <v>0</v>
      </c>
      <c r="J787" s="270"/>
      <c r="K787" s="270"/>
      <c r="L787" s="270"/>
      <c r="M787" s="286"/>
      <c r="N787" s="287"/>
      <c r="O787" s="153">
        <f t="shared" si="83"/>
        <v>0</v>
      </c>
      <c r="P787" s="154">
        <f t="shared" si="84"/>
        <v>0</v>
      </c>
      <c r="Q787" s="270"/>
      <c r="R787" s="45">
        <f t="shared" si="85"/>
        <v>0</v>
      </c>
      <c r="S787" s="172"/>
      <c r="T787" s="49">
        <f t="shared" si="86"/>
        <v>0</v>
      </c>
      <c r="U787" s="173"/>
      <c r="V787" s="151">
        <f t="shared" si="82"/>
        <v>0</v>
      </c>
      <c r="W787" s="908"/>
    </row>
    <row r="788" spans="1:23" ht="15.75" customHeight="1" x14ac:dyDescent="0.25">
      <c r="A788" s="871"/>
      <c r="B788" s="872"/>
      <c r="C788" s="101" t="s">
        <v>1754</v>
      </c>
      <c r="D788" s="96" t="s">
        <v>686</v>
      </c>
      <c r="E788" s="96"/>
      <c r="F788" s="270"/>
      <c r="G788" s="105"/>
      <c r="H788" s="270"/>
      <c r="I788" s="155">
        <f t="shared" si="87"/>
        <v>0</v>
      </c>
      <c r="J788" s="270"/>
      <c r="K788" s="270"/>
      <c r="L788" s="270"/>
      <c r="M788" s="286"/>
      <c r="N788" s="287"/>
      <c r="O788" s="153">
        <f t="shared" si="83"/>
        <v>0</v>
      </c>
      <c r="P788" s="154">
        <f t="shared" si="84"/>
        <v>0</v>
      </c>
      <c r="Q788" s="270"/>
      <c r="R788" s="45">
        <f t="shared" si="85"/>
        <v>0</v>
      </c>
      <c r="S788" s="172"/>
      <c r="T788" s="49">
        <f t="shared" si="86"/>
        <v>0</v>
      </c>
      <c r="U788" s="173"/>
      <c r="V788" s="151">
        <f t="shared" si="82"/>
        <v>0</v>
      </c>
      <c r="W788" s="908"/>
    </row>
    <row r="789" spans="1:23" ht="15.75" customHeight="1" x14ac:dyDescent="0.25">
      <c r="A789" s="871"/>
      <c r="B789" s="872"/>
      <c r="C789" s="101" t="s">
        <v>1657</v>
      </c>
      <c r="D789" s="96" t="s">
        <v>669</v>
      </c>
      <c r="E789" s="96">
        <v>5</v>
      </c>
      <c r="F789" s="270"/>
      <c r="G789" s="104"/>
      <c r="H789" s="270"/>
      <c r="I789" s="155">
        <f t="shared" si="87"/>
        <v>5</v>
      </c>
      <c r="J789" s="270"/>
      <c r="K789" s="270"/>
      <c r="L789" s="270"/>
      <c r="M789" s="286"/>
      <c r="N789" s="287"/>
      <c r="O789" s="153">
        <f t="shared" si="83"/>
        <v>0</v>
      </c>
      <c r="P789" s="154">
        <f t="shared" si="84"/>
        <v>5</v>
      </c>
      <c r="Q789" s="270"/>
      <c r="R789" s="45">
        <f t="shared" si="85"/>
        <v>0</v>
      </c>
      <c r="S789" s="172"/>
      <c r="T789" s="49">
        <f t="shared" si="86"/>
        <v>0</v>
      </c>
      <c r="U789" s="173"/>
      <c r="V789" s="151">
        <f t="shared" si="82"/>
        <v>0</v>
      </c>
      <c r="W789" s="908"/>
    </row>
    <row r="790" spans="1:23" ht="15.75" customHeight="1" x14ac:dyDescent="0.25">
      <c r="A790" s="871"/>
      <c r="B790" s="872"/>
      <c r="C790" s="101" t="s">
        <v>1658</v>
      </c>
      <c r="D790" s="96" t="s">
        <v>647</v>
      </c>
      <c r="E790" s="96">
        <v>50</v>
      </c>
      <c r="F790" s="270"/>
      <c r="G790" s="104"/>
      <c r="H790" s="270"/>
      <c r="I790" s="155">
        <f t="shared" si="87"/>
        <v>50</v>
      </c>
      <c r="J790" s="270"/>
      <c r="K790" s="270"/>
      <c r="L790" s="270"/>
      <c r="M790" s="286"/>
      <c r="N790" s="287"/>
      <c r="O790" s="153">
        <f t="shared" si="83"/>
        <v>0</v>
      </c>
      <c r="P790" s="154">
        <f t="shared" si="84"/>
        <v>50</v>
      </c>
      <c r="Q790" s="270"/>
      <c r="R790" s="45">
        <f t="shared" si="85"/>
        <v>0</v>
      </c>
      <c r="S790" s="172"/>
      <c r="T790" s="49">
        <f t="shared" si="86"/>
        <v>0</v>
      </c>
      <c r="U790" s="173"/>
      <c r="V790" s="151">
        <f t="shared" si="82"/>
        <v>0</v>
      </c>
      <c r="W790" s="908"/>
    </row>
    <row r="791" spans="1:23" ht="15.75" customHeight="1" x14ac:dyDescent="0.25">
      <c r="A791" s="871"/>
      <c r="B791" s="872"/>
      <c r="C791" s="101" t="s">
        <v>1659</v>
      </c>
      <c r="D791" s="96" t="s">
        <v>647</v>
      </c>
      <c r="E791" s="96">
        <v>50</v>
      </c>
      <c r="F791" s="270"/>
      <c r="G791" s="104"/>
      <c r="H791" s="270"/>
      <c r="I791" s="155">
        <f t="shared" si="87"/>
        <v>50</v>
      </c>
      <c r="J791" s="270"/>
      <c r="K791" s="270"/>
      <c r="L791" s="270"/>
      <c r="M791" s="286"/>
      <c r="N791" s="287"/>
      <c r="O791" s="153">
        <f t="shared" si="83"/>
        <v>0</v>
      </c>
      <c r="P791" s="154">
        <f t="shared" si="84"/>
        <v>50</v>
      </c>
      <c r="Q791" s="270"/>
      <c r="R791" s="45">
        <f t="shared" si="85"/>
        <v>0</v>
      </c>
      <c r="S791" s="172"/>
      <c r="T791" s="49">
        <f t="shared" si="86"/>
        <v>0</v>
      </c>
      <c r="U791" s="173"/>
      <c r="V791" s="151">
        <f t="shared" si="82"/>
        <v>0</v>
      </c>
      <c r="W791" s="908"/>
    </row>
    <row r="792" spans="1:23" ht="15.75" customHeight="1" x14ac:dyDescent="0.25">
      <c r="A792" s="871"/>
      <c r="B792" s="872"/>
      <c r="C792" s="101" t="s">
        <v>1660</v>
      </c>
      <c r="D792" s="96" t="s">
        <v>647</v>
      </c>
      <c r="E792" s="96">
        <v>20</v>
      </c>
      <c r="F792" s="270"/>
      <c r="G792" s="104"/>
      <c r="H792" s="270"/>
      <c r="I792" s="155">
        <f t="shared" si="87"/>
        <v>20</v>
      </c>
      <c r="J792" s="270"/>
      <c r="K792" s="270"/>
      <c r="L792" s="270"/>
      <c r="M792" s="286"/>
      <c r="N792" s="287"/>
      <c r="O792" s="153">
        <f t="shared" si="83"/>
        <v>0</v>
      </c>
      <c r="P792" s="154">
        <f t="shared" si="84"/>
        <v>20</v>
      </c>
      <c r="Q792" s="270"/>
      <c r="R792" s="45">
        <f t="shared" si="85"/>
        <v>0</v>
      </c>
      <c r="S792" s="172"/>
      <c r="T792" s="49">
        <f t="shared" si="86"/>
        <v>0</v>
      </c>
      <c r="U792" s="173"/>
      <c r="V792" s="151">
        <f t="shared" si="82"/>
        <v>0</v>
      </c>
      <c r="W792" s="908"/>
    </row>
    <row r="793" spans="1:23" ht="15.75" customHeight="1" x14ac:dyDescent="0.25">
      <c r="A793" s="871"/>
      <c r="B793" s="872"/>
      <c r="C793" s="101" t="s">
        <v>1661</v>
      </c>
      <c r="D793" s="96" t="s">
        <v>647</v>
      </c>
      <c r="E793" s="96">
        <v>20</v>
      </c>
      <c r="F793" s="270"/>
      <c r="G793" s="104"/>
      <c r="H793" s="270"/>
      <c r="I793" s="155">
        <f t="shared" si="87"/>
        <v>20</v>
      </c>
      <c r="J793" s="270"/>
      <c r="K793" s="270"/>
      <c r="L793" s="270"/>
      <c r="M793" s="286"/>
      <c r="N793" s="287"/>
      <c r="O793" s="153">
        <f t="shared" si="83"/>
        <v>0</v>
      </c>
      <c r="P793" s="154">
        <f t="shared" si="84"/>
        <v>20</v>
      </c>
      <c r="Q793" s="270"/>
      <c r="R793" s="45">
        <f t="shared" si="85"/>
        <v>0</v>
      </c>
      <c r="S793" s="172"/>
      <c r="T793" s="49">
        <f t="shared" si="86"/>
        <v>0</v>
      </c>
      <c r="U793" s="173"/>
      <c r="V793" s="151">
        <f t="shared" si="82"/>
        <v>0</v>
      </c>
      <c r="W793" s="908"/>
    </row>
    <row r="794" spans="1:23" ht="15.75" customHeight="1" x14ac:dyDescent="0.25">
      <c r="A794" s="871"/>
      <c r="B794" s="872"/>
      <c r="C794" s="101" t="s">
        <v>1662</v>
      </c>
      <c r="D794" s="96" t="s">
        <v>647</v>
      </c>
      <c r="E794" s="96">
        <v>40</v>
      </c>
      <c r="F794" s="270"/>
      <c r="G794" s="104"/>
      <c r="H794" s="270"/>
      <c r="I794" s="155">
        <f t="shared" si="87"/>
        <v>40</v>
      </c>
      <c r="J794" s="270"/>
      <c r="K794" s="270"/>
      <c r="L794" s="270"/>
      <c r="M794" s="286"/>
      <c r="N794" s="287"/>
      <c r="O794" s="153">
        <f t="shared" si="83"/>
        <v>0</v>
      </c>
      <c r="P794" s="154">
        <f t="shared" si="84"/>
        <v>40</v>
      </c>
      <c r="Q794" s="270"/>
      <c r="R794" s="45">
        <f t="shared" si="85"/>
        <v>0</v>
      </c>
      <c r="S794" s="172"/>
      <c r="T794" s="49">
        <f t="shared" si="86"/>
        <v>0</v>
      </c>
      <c r="U794" s="173"/>
      <c r="V794" s="151">
        <f t="shared" si="82"/>
        <v>0</v>
      </c>
      <c r="W794" s="908"/>
    </row>
    <row r="795" spans="1:23" ht="15.75" customHeight="1" x14ac:dyDescent="0.25">
      <c r="A795" s="871"/>
      <c r="B795" s="872"/>
      <c r="C795" s="101" t="s">
        <v>1663</v>
      </c>
      <c r="D795" s="96" t="s">
        <v>647</v>
      </c>
      <c r="E795" s="96">
        <v>40</v>
      </c>
      <c r="F795" s="270"/>
      <c r="G795" s="104"/>
      <c r="H795" s="270"/>
      <c r="I795" s="155">
        <f t="shared" si="87"/>
        <v>40</v>
      </c>
      <c r="J795" s="270"/>
      <c r="K795" s="270"/>
      <c r="L795" s="270"/>
      <c r="M795" s="286"/>
      <c r="N795" s="287"/>
      <c r="O795" s="153">
        <f t="shared" si="83"/>
        <v>0</v>
      </c>
      <c r="P795" s="154">
        <f t="shared" si="84"/>
        <v>40</v>
      </c>
      <c r="Q795" s="270"/>
      <c r="R795" s="45">
        <f t="shared" si="85"/>
        <v>0</v>
      </c>
      <c r="S795" s="172"/>
      <c r="T795" s="49">
        <f t="shared" si="86"/>
        <v>0</v>
      </c>
      <c r="U795" s="173"/>
      <c r="V795" s="151">
        <f t="shared" si="82"/>
        <v>0</v>
      </c>
      <c r="W795" s="908"/>
    </row>
    <row r="796" spans="1:23" ht="15.75" customHeight="1" x14ac:dyDescent="0.25">
      <c r="A796" s="871"/>
      <c r="B796" s="872"/>
      <c r="C796" s="101" t="s">
        <v>1664</v>
      </c>
      <c r="D796" s="96" t="s">
        <v>647</v>
      </c>
      <c r="E796" s="96">
        <v>50</v>
      </c>
      <c r="F796" s="270"/>
      <c r="G796" s="104"/>
      <c r="H796" s="270"/>
      <c r="I796" s="155">
        <f t="shared" si="87"/>
        <v>50</v>
      </c>
      <c r="J796" s="270"/>
      <c r="K796" s="270"/>
      <c r="L796" s="270"/>
      <c r="M796" s="286"/>
      <c r="N796" s="287"/>
      <c r="O796" s="153">
        <f t="shared" si="83"/>
        <v>0</v>
      </c>
      <c r="P796" s="154">
        <f t="shared" si="84"/>
        <v>50</v>
      </c>
      <c r="Q796" s="270"/>
      <c r="R796" s="45">
        <f t="shared" si="85"/>
        <v>0</v>
      </c>
      <c r="S796" s="172"/>
      <c r="T796" s="49">
        <f t="shared" si="86"/>
        <v>0</v>
      </c>
      <c r="U796" s="173"/>
      <c r="V796" s="151">
        <f t="shared" si="82"/>
        <v>0</v>
      </c>
      <c r="W796" s="908"/>
    </row>
    <row r="797" spans="1:23" ht="15.75" customHeight="1" x14ac:dyDescent="0.25">
      <c r="A797" s="871"/>
      <c r="B797" s="872"/>
      <c r="C797" s="101" t="s">
        <v>1665</v>
      </c>
      <c r="D797" s="96" t="s">
        <v>647</v>
      </c>
      <c r="E797" s="96">
        <v>10</v>
      </c>
      <c r="F797" s="270"/>
      <c r="G797" s="104"/>
      <c r="H797" s="270"/>
      <c r="I797" s="155">
        <f t="shared" si="87"/>
        <v>10</v>
      </c>
      <c r="J797" s="270"/>
      <c r="K797" s="270"/>
      <c r="L797" s="270"/>
      <c r="M797" s="286"/>
      <c r="N797" s="287"/>
      <c r="O797" s="153">
        <f t="shared" si="83"/>
        <v>0</v>
      </c>
      <c r="P797" s="154">
        <f t="shared" si="84"/>
        <v>10</v>
      </c>
      <c r="Q797" s="270"/>
      <c r="R797" s="45">
        <f t="shared" si="85"/>
        <v>0</v>
      </c>
      <c r="S797" s="172"/>
      <c r="T797" s="49">
        <f t="shared" si="86"/>
        <v>0</v>
      </c>
      <c r="U797" s="173"/>
      <c r="V797" s="151">
        <f t="shared" si="82"/>
        <v>0</v>
      </c>
      <c r="W797" s="908"/>
    </row>
    <row r="798" spans="1:23" ht="15.75" customHeight="1" x14ac:dyDescent="0.25">
      <c r="A798" s="871"/>
      <c r="B798" s="872"/>
      <c r="C798" s="101" t="s">
        <v>1666</v>
      </c>
      <c r="D798" s="96" t="s">
        <v>647</v>
      </c>
      <c r="E798" s="96">
        <v>10</v>
      </c>
      <c r="F798" s="270"/>
      <c r="G798" s="104"/>
      <c r="H798" s="270"/>
      <c r="I798" s="155">
        <f t="shared" si="87"/>
        <v>10</v>
      </c>
      <c r="J798" s="270"/>
      <c r="K798" s="270"/>
      <c r="L798" s="270"/>
      <c r="M798" s="286"/>
      <c r="N798" s="287"/>
      <c r="O798" s="153">
        <f t="shared" si="83"/>
        <v>0</v>
      </c>
      <c r="P798" s="154">
        <f t="shared" si="84"/>
        <v>10</v>
      </c>
      <c r="Q798" s="270"/>
      <c r="R798" s="45">
        <f t="shared" si="85"/>
        <v>0</v>
      </c>
      <c r="S798" s="172"/>
      <c r="T798" s="49">
        <f t="shared" si="86"/>
        <v>0</v>
      </c>
      <c r="U798" s="173"/>
      <c r="V798" s="151">
        <f t="shared" si="82"/>
        <v>0</v>
      </c>
      <c r="W798" s="908"/>
    </row>
    <row r="799" spans="1:23" ht="15.75" customHeight="1" x14ac:dyDescent="0.25">
      <c r="A799" s="871"/>
      <c r="B799" s="872"/>
      <c r="C799" s="101" t="s">
        <v>1667</v>
      </c>
      <c r="D799" s="96" t="s">
        <v>647</v>
      </c>
      <c r="E799" s="96">
        <v>10</v>
      </c>
      <c r="F799" s="270"/>
      <c r="G799" s="104"/>
      <c r="H799" s="270"/>
      <c r="I799" s="155">
        <f t="shared" si="87"/>
        <v>10</v>
      </c>
      <c r="J799" s="270"/>
      <c r="K799" s="270"/>
      <c r="L799" s="270"/>
      <c r="M799" s="286"/>
      <c r="N799" s="287"/>
      <c r="O799" s="153">
        <f t="shared" si="83"/>
        <v>0</v>
      </c>
      <c r="P799" s="154">
        <f t="shared" si="84"/>
        <v>10</v>
      </c>
      <c r="Q799" s="270"/>
      <c r="R799" s="45">
        <f t="shared" si="85"/>
        <v>0</v>
      </c>
      <c r="S799" s="172"/>
      <c r="T799" s="49">
        <f t="shared" si="86"/>
        <v>0</v>
      </c>
      <c r="U799" s="173"/>
      <c r="V799" s="151">
        <f t="shared" si="82"/>
        <v>0</v>
      </c>
      <c r="W799" s="908"/>
    </row>
    <row r="800" spans="1:23" ht="15.75" customHeight="1" x14ac:dyDescent="0.25">
      <c r="A800" s="871"/>
      <c r="B800" s="872"/>
      <c r="C800" s="101" t="s">
        <v>1668</v>
      </c>
      <c r="D800" s="96" t="s">
        <v>647</v>
      </c>
      <c r="E800" s="96">
        <v>10</v>
      </c>
      <c r="F800" s="270"/>
      <c r="G800" s="104"/>
      <c r="H800" s="270"/>
      <c r="I800" s="155">
        <f>SUM(E800:H800)</f>
        <v>10</v>
      </c>
      <c r="J800" s="270"/>
      <c r="K800" s="270"/>
      <c r="L800" s="270"/>
      <c r="M800" s="286"/>
      <c r="N800" s="287"/>
      <c r="O800" s="153">
        <f t="shared" si="83"/>
        <v>0</v>
      </c>
      <c r="P800" s="154">
        <f t="shared" si="84"/>
        <v>10</v>
      </c>
      <c r="Q800" s="270"/>
      <c r="R800" s="45">
        <f t="shared" si="85"/>
        <v>0</v>
      </c>
      <c r="S800" s="172"/>
      <c r="T800" s="49">
        <f t="shared" si="86"/>
        <v>0</v>
      </c>
      <c r="U800" s="173"/>
      <c r="V800" s="151">
        <f t="shared" si="82"/>
        <v>0</v>
      </c>
      <c r="W800" s="908"/>
    </row>
    <row r="801" spans="1:23" ht="15.75" customHeight="1" x14ac:dyDescent="0.25">
      <c r="A801" s="871"/>
      <c r="B801" s="872"/>
      <c r="C801" s="101" t="s">
        <v>1669</v>
      </c>
      <c r="D801" s="96" t="s">
        <v>647</v>
      </c>
      <c r="E801" s="96">
        <v>20</v>
      </c>
      <c r="F801" s="270"/>
      <c r="G801" s="104"/>
      <c r="H801" s="270"/>
      <c r="I801" s="155">
        <f t="shared" si="87"/>
        <v>20</v>
      </c>
      <c r="J801" s="270"/>
      <c r="K801" s="270"/>
      <c r="L801" s="270"/>
      <c r="M801" s="286"/>
      <c r="N801" s="287"/>
      <c r="O801" s="153">
        <f t="shared" si="83"/>
        <v>0</v>
      </c>
      <c r="P801" s="154">
        <f t="shared" si="84"/>
        <v>20</v>
      </c>
      <c r="Q801" s="270"/>
      <c r="R801" s="45">
        <f t="shared" si="85"/>
        <v>0</v>
      </c>
      <c r="S801" s="172"/>
      <c r="T801" s="49">
        <f t="shared" si="86"/>
        <v>0</v>
      </c>
      <c r="U801" s="173"/>
      <c r="V801" s="151">
        <f t="shared" ref="V801:V870" si="88">R801+T801</f>
        <v>0</v>
      </c>
      <c r="W801" s="908"/>
    </row>
    <row r="802" spans="1:23" ht="15.75" customHeight="1" x14ac:dyDescent="0.25">
      <c r="A802" s="871"/>
      <c r="B802" s="872"/>
      <c r="C802" s="101" t="s">
        <v>1670</v>
      </c>
      <c r="D802" s="96" t="s">
        <v>647</v>
      </c>
      <c r="E802" s="96">
        <v>30</v>
      </c>
      <c r="F802" s="270"/>
      <c r="G802" s="104"/>
      <c r="H802" s="270"/>
      <c r="I802" s="155">
        <f t="shared" si="87"/>
        <v>30</v>
      </c>
      <c r="J802" s="270"/>
      <c r="K802" s="270"/>
      <c r="L802" s="270"/>
      <c r="M802" s="286"/>
      <c r="N802" s="287"/>
      <c r="O802" s="153">
        <f t="shared" si="83"/>
        <v>0</v>
      </c>
      <c r="P802" s="154">
        <f t="shared" si="84"/>
        <v>30</v>
      </c>
      <c r="Q802" s="270"/>
      <c r="R802" s="45">
        <f t="shared" si="85"/>
        <v>0</v>
      </c>
      <c r="S802" s="172"/>
      <c r="T802" s="49">
        <f t="shared" si="86"/>
        <v>0</v>
      </c>
      <c r="U802" s="173"/>
      <c r="V802" s="151">
        <f t="shared" si="88"/>
        <v>0</v>
      </c>
      <c r="W802" s="908"/>
    </row>
    <row r="803" spans="1:23" ht="15.75" customHeight="1" x14ac:dyDescent="0.25">
      <c r="A803" s="871"/>
      <c r="B803" s="872"/>
      <c r="C803" s="101" t="s">
        <v>1671</v>
      </c>
      <c r="D803" s="96" t="s">
        <v>686</v>
      </c>
      <c r="E803" s="96">
        <v>30</v>
      </c>
      <c r="F803" s="270"/>
      <c r="G803" s="104"/>
      <c r="H803" s="270"/>
      <c r="I803" s="155">
        <f t="shared" si="87"/>
        <v>30</v>
      </c>
      <c r="J803" s="270"/>
      <c r="K803" s="270"/>
      <c r="L803" s="270"/>
      <c r="M803" s="286"/>
      <c r="N803" s="287"/>
      <c r="O803" s="153">
        <f t="shared" si="83"/>
        <v>0</v>
      </c>
      <c r="P803" s="154">
        <f t="shared" si="84"/>
        <v>30</v>
      </c>
      <c r="Q803" s="270"/>
      <c r="R803" s="45">
        <f t="shared" si="85"/>
        <v>0</v>
      </c>
      <c r="S803" s="172"/>
      <c r="T803" s="49">
        <f t="shared" si="86"/>
        <v>0</v>
      </c>
      <c r="U803" s="173"/>
      <c r="V803" s="151">
        <f t="shared" si="88"/>
        <v>0</v>
      </c>
      <c r="W803" s="908"/>
    </row>
    <row r="804" spans="1:23" ht="15.75" customHeight="1" x14ac:dyDescent="0.25">
      <c r="A804" s="871"/>
      <c r="B804" s="872"/>
      <c r="C804" s="101" t="s">
        <v>1672</v>
      </c>
      <c r="D804" s="96" t="s">
        <v>686</v>
      </c>
      <c r="E804" s="96">
        <v>40</v>
      </c>
      <c r="F804" s="270"/>
      <c r="G804" s="104"/>
      <c r="H804" s="270"/>
      <c r="I804" s="155">
        <f t="shared" si="87"/>
        <v>40</v>
      </c>
      <c r="J804" s="270"/>
      <c r="K804" s="270"/>
      <c r="L804" s="270"/>
      <c r="M804" s="286"/>
      <c r="N804" s="287"/>
      <c r="O804" s="153">
        <f t="shared" si="83"/>
        <v>0</v>
      </c>
      <c r="P804" s="154">
        <f t="shared" si="84"/>
        <v>40</v>
      </c>
      <c r="Q804" s="270"/>
      <c r="R804" s="45">
        <f t="shared" si="85"/>
        <v>0</v>
      </c>
      <c r="S804" s="172"/>
      <c r="T804" s="49">
        <f t="shared" si="86"/>
        <v>0</v>
      </c>
      <c r="U804" s="173"/>
      <c r="V804" s="151">
        <f t="shared" si="88"/>
        <v>0</v>
      </c>
      <c r="W804" s="908"/>
    </row>
    <row r="805" spans="1:23" ht="15.75" customHeight="1" x14ac:dyDescent="0.25">
      <c r="A805" s="871"/>
      <c r="B805" s="872"/>
      <c r="C805" s="101" t="s">
        <v>1673</v>
      </c>
      <c r="D805" s="96" t="s">
        <v>686</v>
      </c>
      <c r="E805" s="96">
        <v>5</v>
      </c>
      <c r="F805" s="270"/>
      <c r="G805" s="104"/>
      <c r="H805" s="270"/>
      <c r="I805" s="155">
        <f t="shared" si="87"/>
        <v>5</v>
      </c>
      <c r="J805" s="270"/>
      <c r="K805" s="270"/>
      <c r="L805" s="270"/>
      <c r="M805" s="286"/>
      <c r="N805" s="287"/>
      <c r="O805" s="153">
        <f t="shared" ref="O805:O812" si="89">SUM(J805:M805)</f>
        <v>0</v>
      </c>
      <c r="P805" s="154">
        <f t="shared" ref="P805:P812" si="90">I805+O805</f>
        <v>5</v>
      </c>
      <c r="Q805" s="270"/>
      <c r="R805" s="45">
        <f t="shared" ref="R805:R812" si="91">Q805*I805</f>
        <v>0</v>
      </c>
      <c r="S805" s="172"/>
      <c r="T805" s="49">
        <f t="shared" si="86"/>
        <v>0</v>
      </c>
      <c r="U805" s="173"/>
      <c r="V805" s="151">
        <f t="shared" si="88"/>
        <v>0</v>
      </c>
      <c r="W805" s="908"/>
    </row>
    <row r="806" spans="1:23" ht="15.75" customHeight="1" x14ac:dyDescent="0.25">
      <c r="A806" s="871"/>
      <c r="B806" s="872"/>
      <c r="C806" s="101" t="s">
        <v>1674</v>
      </c>
      <c r="D806" s="96" t="s">
        <v>686</v>
      </c>
      <c r="E806" s="96">
        <v>15</v>
      </c>
      <c r="F806" s="270"/>
      <c r="G806" s="104"/>
      <c r="H806" s="270"/>
      <c r="I806" s="155">
        <f>SUM(E806:H806)</f>
        <v>15</v>
      </c>
      <c r="J806" s="270"/>
      <c r="K806" s="270"/>
      <c r="L806" s="270"/>
      <c r="M806" s="286">
        <v>5</v>
      </c>
      <c r="N806" s="287"/>
      <c r="O806" s="153">
        <f t="shared" si="89"/>
        <v>5</v>
      </c>
      <c r="P806" s="154">
        <f t="shared" si="90"/>
        <v>20</v>
      </c>
      <c r="Q806" s="270"/>
      <c r="R806" s="45">
        <f t="shared" si="91"/>
        <v>0</v>
      </c>
      <c r="S806" s="172"/>
      <c r="T806" s="49">
        <f t="shared" ref="T806:T875" si="92">Q806*O806</f>
        <v>0</v>
      </c>
      <c r="U806" s="173"/>
      <c r="V806" s="151">
        <f t="shared" si="88"/>
        <v>0</v>
      </c>
      <c r="W806" s="908"/>
    </row>
    <row r="807" spans="1:23" ht="15.75" customHeight="1" x14ac:dyDescent="0.25">
      <c r="A807" s="871"/>
      <c r="B807" s="872"/>
      <c r="C807" s="101" t="s">
        <v>1675</v>
      </c>
      <c r="D807" s="96" t="s">
        <v>686</v>
      </c>
      <c r="E807" s="96">
        <v>30</v>
      </c>
      <c r="F807" s="270"/>
      <c r="G807" s="104"/>
      <c r="H807" s="270"/>
      <c r="I807" s="155">
        <f t="shared" ref="I807:I812" si="93">SUM(E807:H807)</f>
        <v>30</v>
      </c>
      <c r="J807" s="270"/>
      <c r="K807" s="270"/>
      <c r="L807" s="270"/>
      <c r="M807" s="286">
        <v>15</v>
      </c>
      <c r="N807" s="287"/>
      <c r="O807" s="153">
        <f t="shared" si="89"/>
        <v>15</v>
      </c>
      <c r="P807" s="154">
        <f t="shared" si="90"/>
        <v>45</v>
      </c>
      <c r="Q807" s="270"/>
      <c r="R807" s="45">
        <f t="shared" si="91"/>
        <v>0</v>
      </c>
      <c r="S807" s="172"/>
      <c r="T807" s="49">
        <f t="shared" si="92"/>
        <v>0</v>
      </c>
      <c r="U807" s="173"/>
      <c r="V807" s="151">
        <f t="shared" si="88"/>
        <v>0</v>
      </c>
      <c r="W807" s="908"/>
    </row>
    <row r="808" spans="1:23" ht="15.75" customHeight="1" x14ac:dyDescent="0.25">
      <c r="A808" s="871"/>
      <c r="B808" s="872"/>
      <c r="C808" s="101" t="s">
        <v>1676</v>
      </c>
      <c r="D808" s="96" t="s">
        <v>686</v>
      </c>
      <c r="E808" s="96">
        <v>5</v>
      </c>
      <c r="F808" s="270"/>
      <c r="G808" s="104"/>
      <c r="H808" s="270"/>
      <c r="I808" s="155">
        <f t="shared" si="93"/>
        <v>5</v>
      </c>
      <c r="J808" s="270"/>
      <c r="K808" s="270"/>
      <c r="L808" s="270"/>
      <c r="M808" s="286">
        <v>5</v>
      </c>
      <c r="N808" s="287"/>
      <c r="O808" s="153">
        <f t="shared" si="89"/>
        <v>5</v>
      </c>
      <c r="P808" s="154">
        <f t="shared" si="90"/>
        <v>10</v>
      </c>
      <c r="Q808" s="270"/>
      <c r="R808" s="45">
        <f t="shared" si="91"/>
        <v>0</v>
      </c>
      <c r="S808" s="172"/>
      <c r="T808" s="49">
        <f t="shared" si="92"/>
        <v>0</v>
      </c>
      <c r="U808" s="173"/>
      <c r="V808" s="151">
        <f t="shared" si="88"/>
        <v>0</v>
      </c>
      <c r="W808" s="908"/>
    </row>
    <row r="809" spans="1:23" ht="15.75" customHeight="1" x14ac:dyDescent="0.25">
      <c r="A809" s="871"/>
      <c r="B809" s="872"/>
      <c r="C809" s="101" t="s">
        <v>1677</v>
      </c>
      <c r="D809" s="96" t="s">
        <v>686</v>
      </c>
      <c r="E809" s="96">
        <v>200</v>
      </c>
      <c r="F809" s="270"/>
      <c r="G809" s="104"/>
      <c r="H809" s="270"/>
      <c r="I809" s="155">
        <f t="shared" si="93"/>
        <v>200</v>
      </c>
      <c r="J809" s="270"/>
      <c r="K809" s="270"/>
      <c r="L809" s="270"/>
      <c r="M809" s="286"/>
      <c r="N809" s="287"/>
      <c r="O809" s="153">
        <f t="shared" si="89"/>
        <v>0</v>
      </c>
      <c r="P809" s="154">
        <f t="shared" si="90"/>
        <v>200</v>
      </c>
      <c r="Q809" s="270"/>
      <c r="R809" s="45">
        <f t="shared" si="91"/>
        <v>0</v>
      </c>
      <c r="S809" s="172"/>
      <c r="T809" s="49">
        <f t="shared" si="92"/>
        <v>0</v>
      </c>
      <c r="U809" s="173"/>
      <c r="V809" s="151">
        <f t="shared" si="88"/>
        <v>0</v>
      </c>
      <c r="W809" s="908"/>
    </row>
    <row r="810" spans="1:23" ht="15.75" customHeight="1" x14ac:dyDescent="0.25">
      <c r="A810" s="871"/>
      <c r="B810" s="872"/>
      <c r="C810" s="101" t="s">
        <v>1678</v>
      </c>
      <c r="D810" s="96" t="s">
        <v>686</v>
      </c>
      <c r="E810" s="317">
        <v>700</v>
      </c>
      <c r="F810" s="270"/>
      <c r="G810" s="104"/>
      <c r="H810" s="270"/>
      <c r="I810" s="155">
        <f t="shared" si="93"/>
        <v>700</v>
      </c>
      <c r="J810" s="270"/>
      <c r="K810" s="270"/>
      <c r="L810" s="270"/>
      <c r="M810" s="286"/>
      <c r="N810" s="287"/>
      <c r="O810" s="153">
        <f t="shared" si="89"/>
        <v>0</v>
      </c>
      <c r="P810" s="154">
        <f t="shared" si="90"/>
        <v>700</v>
      </c>
      <c r="Q810" s="270"/>
      <c r="R810" s="45">
        <f t="shared" si="91"/>
        <v>0</v>
      </c>
      <c r="S810" s="172"/>
      <c r="T810" s="49">
        <f t="shared" si="92"/>
        <v>0</v>
      </c>
      <c r="U810" s="173"/>
      <c r="V810" s="151">
        <f t="shared" si="88"/>
        <v>0</v>
      </c>
      <c r="W810" s="908"/>
    </row>
    <row r="811" spans="1:23" ht="15.75" customHeight="1" x14ac:dyDescent="0.25">
      <c r="A811" s="871"/>
      <c r="B811" s="872"/>
      <c r="C811" s="101" t="s">
        <v>1679</v>
      </c>
      <c r="D811" s="96" t="s">
        <v>686</v>
      </c>
      <c r="E811" s="317">
        <v>1000</v>
      </c>
      <c r="F811" s="270"/>
      <c r="G811" s="104"/>
      <c r="H811" s="270"/>
      <c r="I811" s="155">
        <f t="shared" si="93"/>
        <v>1000</v>
      </c>
      <c r="J811" s="270"/>
      <c r="K811" s="270"/>
      <c r="L811" s="270"/>
      <c r="M811" s="286"/>
      <c r="N811" s="287"/>
      <c r="O811" s="153">
        <f t="shared" si="89"/>
        <v>0</v>
      </c>
      <c r="P811" s="154">
        <f t="shared" si="90"/>
        <v>1000</v>
      </c>
      <c r="Q811" s="270"/>
      <c r="R811" s="45">
        <f t="shared" si="91"/>
        <v>0</v>
      </c>
      <c r="S811" s="172"/>
      <c r="T811" s="49">
        <f t="shared" si="92"/>
        <v>0</v>
      </c>
      <c r="U811" s="173"/>
      <c r="V811" s="151">
        <f t="shared" si="88"/>
        <v>0</v>
      </c>
      <c r="W811" s="908"/>
    </row>
    <row r="812" spans="1:23" ht="15.75" customHeight="1" x14ac:dyDescent="0.25">
      <c r="A812" s="871"/>
      <c r="B812" s="872"/>
      <c r="C812" s="101" t="s">
        <v>1680</v>
      </c>
      <c r="D812" s="96" t="s">
        <v>686</v>
      </c>
      <c r="E812" s="96">
        <v>400</v>
      </c>
      <c r="F812" s="270"/>
      <c r="G812" s="104"/>
      <c r="H812" s="270"/>
      <c r="I812" s="155">
        <f t="shared" si="93"/>
        <v>400</v>
      </c>
      <c r="J812" s="270"/>
      <c r="K812" s="270"/>
      <c r="L812" s="270"/>
      <c r="M812" s="286"/>
      <c r="N812" s="287"/>
      <c r="O812" s="153">
        <f t="shared" si="89"/>
        <v>0</v>
      </c>
      <c r="P812" s="154">
        <f t="shared" si="90"/>
        <v>400</v>
      </c>
      <c r="Q812" s="270"/>
      <c r="R812" s="45">
        <f t="shared" si="91"/>
        <v>0</v>
      </c>
      <c r="S812" s="172"/>
      <c r="T812" s="49">
        <f t="shared" si="92"/>
        <v>0</v>
      </c>
      <c r="U812" s="173"/>
      <c r="V812" s="151">
        <f t="shared" si="88"/>
        <v>0</v>
      </c>
      <c r="W812" s="908"/>
    </row>
    <row r="813" spans="1:23" ht="75" x14ac:dyDescent="0.25">
      <c r="A813" s="271">
        <v>42</v>
      </c>
      <c r="B813" s="272" t="s">
        <v>1446</v>
      </c>
      <c r="C813" s="927" t="s">
        <v>1447</v>
      </c>
      <c r="D813" s="927"/>
      <c r="E813" s="927"/>
      <c r="F813" s="927"/>
      <c r="G813" s="927"/>
      <c r="H813" s="927"/>
      <c r="I813" s="927"/>
      <c r="J813" s="927"/>
      <c r="K813" s="927"/>
      <c r="L813" s="927"/>
      <c r="M813" s="927"/>
      <c r="N813" s="927"/>
      <c r="O813" s="927"/>
      <c r="P813" s="927"/>
      <c r="Q813" s="270"/>
      <c r="R813" s="45">
        <v>648896</v>
      </c>
      <c r="S813" s="172">
        <v>181551.74</v>
      </c>
      <c r="T813" s="49"/>
      <c r="U813" s="173">
        <v>591586.93999999994</v>
      </c>
      <c r="V813" s="151"/>
      <c r="W813" s="182">
        <f>S813+U813</f>
        <v>773138.67999999993</v>
      </c>
    </row>
    <row r="814" spans="1:23" ht="30" x14ac:dyDescent="0.25">
      <c r="A814" s="871">
        <v>43</v>
      </c>
      <c r="B814" s="872" t="s">
        <v>1448</v>
      </c>
      <c r="C814" s="93" t="s">
        <v>1449</v>
      </c>
      <c r="D814" s="274" t="s">
        <v>37</v>
      </c>
      <c r="E814" s="270"/>
      <c r="F814" s="270"/>
      <c r="G814" s="270"/>
      <c r="H814" s="270"/>
      <c r="I814" s="155">
        <v>14</v>
      </c>
      <c r="J814" s="270">
        <v>12</v>
      </c>
      <c r="K814" s="270">
        <v>4</v>
      </c>
      <c r="L814" s="270"/>
      <c r="M814" s="286"/>
      <c r="N814" s="287"/>
      <c r="O814" s="153">
        <f t="shared" ref="O814:O833" si="94">J814+K814</f>
        <v>16</v>
      </c>
      <c r="P814" s="154">
        <f t="shared" ref="P814:P833" si="95">I814+O814</f>
        <v>30</v>
      </c>
      <c r="Q814" s="152">
        <v>3270</v>
      </c>
      <c r="R814" s="45">
        <f t="shared" ref="R814:R833" si="96">Q814*I814</f>
        <v>45780</v>
      </c>
      <c r="S814" s="909">
        <f>SUM(R814:R815)</f>
        <v>45780</v>
      </c>
      <c r="T814" s="49">
        <f t="shared" si="92"/>
        <v>52320</v>
      </c>
      <c r="U814" s="912">
        <f>SUM(T814:T815)</f>
        <v>66570</v>
      </c>
      <c r="V814" s="151">
        <f t="shared" si="88"/>
        <v>98100</v>
      </c>
      <c r="W814" s="908">
        <f>SUM(V814:V815)</f>
        <v>112350</v>
      </c>
    </row>
    <row r="815" spans="1:23" ht="15.75" customHeight="1" x14ac:dyDescent="0.25">
      <c r="A815" s="871"/>
      <c r="B815" s="872"/>
      <c r="C815" s="93" t="s">
        <v>1450</v>
      </c>
      <c r="D815" s="274" t="s">
        <v>37</v>
      </c>
      <c r="E815" s="270"/>
      <c r="F815" s="270"/>
      <c r="G815" s="270"/>
      <c r="H815" s="270"/>
      <c r="I815" s="155">
        <f>E815+F815+G815+H815</f>
        <v>0</v>
      </c>
      <c r="J815" s="270">
        <v>0</v>
      </c>
      <c r="K815" s="270">
        <v>3</v>
      </c>
      <c r="L815" s="270"/>
      <c r="M815" s="286"/>
      <c r="N815" s="287"/>
      <c r="O815" s="153">
        <f t="shared" si="94"/>
        <v>3</v>
      </c>
      <c r="P815" s="154">
        <f t="shared" si="95"/>
        <v>3</v>
      </c>
      <c r="Q815" s="152">
        <v>4750</v>
      </c>
      <c r="R815" s="45">
        <f t="shared" si="96"/>
        <v>0</v>
      </c>
      <c r="S815" s="911"/>
      <c r="T815" s="49">
        <f t="shared" si="92"/>
        <v>14250</v>
      </c>
      <c r="U815" s="914"/>
      <c r="V815" s="151">
        <f t="shared" si="88"/>
        <v>14250</v>
      </c>
      <c r="W815" s="908"/>
    </row>
    <row r="816" spans="1:23" ht="15.75" customHeight="1" x14ac:dyDescent="0.25">
      <c r="A816" s="871">
        <v>44</v>
      </c>
      <c r="B816" s="872" t="s">
        <v>1919</v>
      </c>
      <c r="C816" s="111" t="s">
        <v>1762</v>
      </c>
      <c r="D816" s="274" t="s">
        <v>37</v>
      </c>
      <c r="E816" s="270"/>
      <c r="F816" s="270"/>
      <c r="G816" s="270"/>
      <c r="H816" s="112">
        <v>15</v>
      </c>
      <c r="I816" s="155">
        <f t="shared" ref="I816:I858" si="97">E816+F816+G816+H816</f>
        <v>15</v>
      </c>
      <c r="J816" s="270"/>
      <c r="K816" s="270"/>
      <c r="L816" s="270"/>
      <c r="M816" s="286">
        <v>15</v>
      </c>
      <c r="N816" s="287"/>
      <c r="O816" s="153">
        <f t="shared" si="94"/>
        <v>0</v>
      </c>
      <c r="P816" s="154">
        <f t="shared" si="95"/>
        <v>15</v>
      </c>
      <c r="Q816" s="152">
        <v>2.5</v>
      </c>
      <c r="R816" s="45">
        <f t="shared" si="96"/>
        <v>37.5</v>
      </c>
      <c r="S816" s="909">
        <f>SUM(R816:R845)</f>
        <v>2090.5</v>
      </c>
      <c r="T816" s="49">
        <f t="shared" si="92"/>
        <v>0</v>
      </c>
      <c r="U816" s="912">
        <f>SUM(T816:T845)</f>
        <v>0</v>
      </c>
      <c r="V816" s="151">
        <f t="shared" si="88"/>
        <v>37.5</v>
      </c>
      <c r="W816" s="908">
        <f>SUM(V816:V845)</f>
        <v>2090.5</v>
      </c>
    </row>
    <row r="817" spans="1:23" ht="15.75" customHeight="1" x14ac:dyDescent="0.25">
      <c r="A817" s="871"/>
      <c r="B817" s="872"/>
      <c r="C817" s="111" t="s">
        <v>1763</v>
      </c>
      <c r="D817" s="274" t="s">
        <v>37</v>
      </c>
      <c r="E817" s="270"/>
      <c r="F817" s="270"/>
      <c r="G817" s="270"/>
      <c r="H817" s="112">
        <v>5</v>
      </c>
      <c r="I817" s="155">
        <f t="shared" si="97"/>
        <v>5</v>
      </c>
      <c r="J817" s="270"/>
      <c r="K817" s="270"/>
      <c r="L817" s="270"/>
      <c r="M817" s="286">
        <v>6</v>
      </c>
      <c r="N817" s="287"/>
      <c r="O817" s="153">
        <f t="shared" si="94"/>
        <v>0</v>
      </c>
      <c r="P817" s="154">
        <f t="shared" si="95"/>
        <v>5</v>
      </c>
      <c r="Q817" s="152">
        <v>4.5</v>
      </c>
      <c r="R817" s="45">
        <f t="shared" si="96"/>
        <v>22.5</v>
      </c>
      <c r="S817" s="910"/>
      <c r="T817" s="49">
        <f t="shared" si="92"/>
        <v>0</v>
      </c>
      <c r="U817" s="913"/>
      <c r="V817" s="151">
        <f t="shared" si="88"/>
        <v>22.5</v>
      </c>
      <c r="W817" s="908"/>
    </row>
    <row r="818" spans="1:23" ht="15.75" customHeight="1" x14ac:dyDescent="0.25">
      <c r="A818" s="871"/>
      <c r="B818" s="872"/>
      <c r="C818" s="111" t="s">
        <v>1764</v>
      </c>
      <c r="D818" s="274" t="s">
        <v>37</v>
      </c>
      <c r="E818" s="270"/>
      <c r="F818" s="270"/>
      <c r="G818" s="270"/>
      <c r="H818" s="112">
        <v>2</v>
      </c>
      <c r="I818" s="155">
        <f t="shared" si="97"/>
        <v>2</v>
      </c>
      <c r="J818" s="270"/>
      <c r="K818" s="270"/>
      <c r="L818" s="270"/>
      <c r="M818" s="286">
        <v>4</v>
      </c>
      <c r="N818" s="287"/>
      <c r="O818" s="153">
        <f t="shared" si="94"/>
        <v>0</v>
      </c>
      <c r="P818" s="154">
        <f t="shared" si="95"/>
        <v>2</v>
      </c>
      <c r="Q818" s="152">
        <v>15</v>
      </c>
      <c r="R818" s="45">
        <f t="shared" si="96"/>
        <v>30</v>
      </c>
      <c r="S818" s="910"/>
      <c r="T818" s="49">
        <f t="shared" si="92"/>
        <v>0</v>
      </c>
      <c r="U818" s="913"/>
      <c r="V818" s="151">
        <f t="shared" si="88"/>
        <v>30</v>
      </c>
      <c r="W818" s="908"/>
    </row>
    <row r="819" spans="1:23" ht="15.75" customHeight="1" x14ac:dyDescent="0.25">
      <c r="A819" s="871"/>
      <c r="B819" s="872"/>
      <c r="C819" s="111" t="s">
        <v>1765</v>
      </c>
      <c r="D819" s="274" t="s">
        <v>37</v>
      </c>
      <c r="E819" s="270"/>
      <c r="F819" s="270"/>
      <c r="G819" s="270"/>
      <c r="H819" s="318">
        <v>15</v>
      </c>
      <c r="I819" s="155">
        <f t="shared" si="97"/>
        <v>15</v>
      </c>
      <c r="J819" s="270"/>
      <c r="K819" s="270"/>
      <c r="L819" s="270"/>
      <c r="M819" s="286">
        <v>30</v>
      </c>
      <c r="N819" s="287"/>
      <c r="O819" s="153">
        <f t="shared" si="94"/>
        <v>0</v>
      </c>
      <c r="P819" s="154">
        <f t="shared" si="95"/>
        <v>15</v>
      </c>
      <c r="Q819" s="152">
        <v>3.5</v>
      </c>
      <c r="R819" s="45">
        <f t="shared" si="96"/>
        <v>52.5</v>
      </c>
      <c r="S819" s="910"/>
      <c r="T819" s="49">
        <f t="shared" si="92"/>
        <v>0</v>
      </c>
      <c r="U819" s="913"/>
      <c r="V819" s="151">
        <f t="shared" si="88"/>
        <v>52.5</v>
      </c>
      <c r="W819" s="908"/>
    </row>
    <row r="820" spans="1:23" ht="15.75" customHeight="1" x14ac:dyDescent="0.25">
      <c r="A820" s="871"/>
      <c r="B820" s="872"/>
      <c r="C820" s="111" t="s">
        <v>1766</v>
      </c>
      <c r="D820" s="274" t="s">
        <v>37</v>
      </c>
      <c r="E820" s="270"/>
      <c r="F820" s="270"/>
      <c r="G820" s="270"/>
      <c r="H820" s="318">
        <v>15</v>
      </c>
      <c r="I820" s="155">
        <f t="shared" si="97"/>
        <v>15</v>
      </c>
      <c r="J820" s="270"/>
      <c r="K820" s="270"/>
      <c r="L820" s="270"/>
      <c r="M820" s="286">
        <v>45</v>
      </c>
      <c r="N820" s="287"/>
      <c r="O820" s="153">
        <f t="shared" si="94"/>
        <v>0</v>
      </c>
      <c r="P820" s="154">
        <f t="shared" si="95"/>
        <v>15</v>
      </c>
      <c r="Q820" s="152">
        <v>3.5</v>
      </c>
      <c r="R820" s="45">
        <f t="shared" si="96"/>
        <v>52.5</v>
      </c>
      <c r="S820" s="910"/>
      <c r="T820" s="49">
        <f t="shared" si="92"/>
        <v>0</v>
      </c>
      <c r="U820" s="913"/>
      <c r="V820" s="151">
        <f t="shared" si="88"/>
        <v>52.5</v>
      </c>
      <c r="W820" s="908"/>
    </row>
    <row r="821" spans="1:23" ht="15.75" customHeight="1" x14ac:dyDescent="0.25">
      <c r="A821" s="871"/>
      <c r="B821" s="872"/>
      <c r="C821" s="111" t="s">
        <v>1767</v>
      </c>
      <c r="D821" s="274" t="s">
        <v>37</v>
      </c>
      <c r="E821" s="270"/>
      <c r="F821" s="270"/>
      <c r="G821" s="270"/>
      <c r="H821" s="318"/>
      <c r="I821" s="155">
        <f t="shared" si="97"/>
        <v>0</v>
      </c>
      <c r="J821" s="270"/>
      <c r="K821" s="270"/>
      <c r="L821" s="270"/>
      <c r="M821" s="286"/>
      <c r="N821" s="287"/>
      <c r="O821" s="153">
        <f t="shared" si="94"/>
        <v>0</v>
      </c>
      <c r="P821" s="154">
        <f t="shared" si="95"/>
        <v>0</v>
      </c>
      <c r="Q821" s="152">
        <v>3.5</v>
      </c>
      <c r="R821" s="45">
        <f t="shared" si="96"/>
        <v>0</v>
      </c>
      <c r="S821" s="910"/>
      <c r="T821" s="49">
        <f t="shared" si="92"/>
        <v>0</v>
      </c>
      <c r="U821" s="913"/>
      <c r="V821" s="151">
        <f t="shared" si="88"/>
        <v>0</v>
      </c>
      <c r="W821" s="908"/>
    </row>
    <row r="822" spans="1:23" ht="15.75" customHeight="1" x14ac:dyDescent="0.25">
      <c r="A822" s="871"/>
      <c r="B822" s="872"/>
      <c r="C822" s="111" t="s">
        <v>1768</v>
      </c>
      <c r="D822" s="274" t="s">
        <v>37</v>
      </c>
      <c r="E822" s="270"/>
      <c r="F822" s="270"/>
      <c r="G822" s="270"/>
      <c r="H822" s="318">
        <v>20</v>
      </c>
      <c r="I822" s="155">
        <f t="shared" si="97"/>
        <v>20</v>
      </c>
      <c r="J822" s="270"/>
      <c r="K822" s="270"/>
      <c r="L822" s="270"/>
      <c r="M822" s="286">
        <v>40</v>
      </c>
      <c r="N822" s="287"/>
      <c r="O822" s="153">
        <f t="shared" si="94"/>
        <v>0</v>
      </c>
      <c r="P822" s="154">
        <f t="shared" si="95"/>
        <v>20</v>
      </c>
      <c r="Q822" s="152">
        <v>4.5</v>
      </c>
      <c r="R822" s="45">
        <f t="shared" si="96"/>
        <v>90</v>
      </c>
      <c r="S822" s="910"/>
      <c r="T822" s="49">
        <f t="shared" si="92"/>
        <v>0</v>
      </c>
      <c r="U822" s="913"/>
      <c r="V822" s="151">
        <f t="shared" si="88"/>
        <v>90</v>
      </c>
      <c r="W822" s="908"/>
    </row>
    <row r="823" spans="1:23" ht="15.75" customHeight="1" x14ac:dyDescent="0.25">
      <c r="A823" s="871"/>
      <c r="B823" s="872"/>
      <c r="C823" s="111" t="s">
        <v>1769</v>
      </c>
      <c r="D823" s="274" t="s">
        <v>37</v>
      </c>
      <c r="E823" s="270"/>
      <c r="F823" s="270"/>
      <c r="G823" s="270"/>
      <c r="H823" s="318">
        <v>20</v>
      </c>
      <c r="I823" s="155">
        <f t="shared" si="97"/>
        <v>20</v>
      </c>
      <c r="J823" s="270"/>
      <c r="K823" s="270"/>
      <c r="L823" s="270"/>
      <c r="M823" s="286">
        <v>40</v>
      </c>
      <c r="N823" s="287"/>
      <c r="O823" s="153">
        <f t="shared" si="94"/>
        <v>0</v>
      </c>
      <c r="P823" s="154">
        <f t="shared" si="95"/>
        <v>20</v>
      </c>
      <c r="Q823" s="152">
        <v>4.5</v>
      </c>
      <c r="R823" s="45">
        <f t="shared" si="96"/>
        <v>90</v>
      </c>
      <c r="S823" s="910"/>
      <c r="T823" s="49">
        <f t="shared" si="92"/>
        <v>0</v>
      </c>
      <c r="U823" s="913"/>
      <c r="V823" s="151">
        <f t="shared" si="88"/>
        <v>90</v>
      </c>
      <c r="W823" s="908"/>
    </row>
    <row r="824" spans="1:23" ht="15.75" customHeight="1" x14ac:dyDescent="0.25">
      <c r="A824" s="871"/>
      <c r="B824" s="872"/>
      <c r="C824" s="111" t="s">
        <v>1770</v>
      </c>
      <c r="D824" s="274" t="s">
        <v>37</v>
      </c>
      <c r="E824" s="270"/>
      <c r="F824" s="270"/>
      <c r="G824" s="270"/>
      <c r="H824" s="318"/>
      <c r="I824" s="155">
        <f t="shared" si="97"/>
        <v>0</v>
      </c>
      <c r="J824" s="270"/>
      <c r="K824" s="270"/>
      <c r="L824" s="270"/>
      <c r="M824" s="286">
        <v>10</v>
      </c>
      <c r="N824" s="287"/>
      <c r="O824" s="153">
        <f t="shared" si="94"/>
        <v>0</v>
      </c>
      <c r="P824" s="154">
        <f t="shared" si="95"/>
        <v>0</v>
      </c>
      <c r="Q824" s="152">
        <v>3</v>
      </c>
      <c r="R824" s="45">
        <f t="shared" si="96"/>
        <v>0</v>
      </c>
      <c r="S824" s="910"/>
      <c r="T824" s="49">
        <f t="shared" si="92"/>
        <v>0</v>
      </c>
      <c r="U824" s="913"/>
      <c r="V824" s="151">
        <f t="shared" si="88"/>
        <v>0</v>
      </c>
      <c r="W824" s="908"/>
    </row>
    <row r="825" spans="1:23" ht="15.75" customHeight="1" x14ac:dyDescent="0.25">
      <c r="A825" s="871"/>
      <c r="B825" s="872"/>
      <c r="C825" s="111" t="s">
        <v>1771</v>
      </c>
      <c r="D825" s="274" t="s">
        <v>37</v>
      </c>
      <c r="E825" s="270"/>
      <c r="F825" s="270"/>
      <c r="G825" s="270"/>
      <c r="H825" s="318">
        <v>15</v>
      </c>
      <c r="I825" s="155">
        <f t="shared" si="97"/>
        <v>15</v>
      </c>
      <c r="J825" s="270"/>
      <c r="K825" s="270"/>
      <c r="L825" s="270"/>
      <c r="M825" s="286">
        <v>30</v>
      </c>
      <c r="N825" s="287"/>
      <c r="O825" s="153">
        <f t="shared" si="94"/>
        <v>0</v>
      </c>
      <c r="P825" s="154">
        <f t="shared" si="95"/>
        <v>15</v>
      </c>
      <c r="Q825" s="152">
        <v>3</v>
      </c>
      <c r="R825" s="45">
        <f t="shared" si="96"/>
        <v>45</v>
      </c>
      <c r="S825" s="910"/>
      <c r="T825" s="49">
        <f t="shared" si="92"/>
        <v>0</v>
      </c>
      <c r="U825" s="913"/>
      <c r="V825" s="151">
        <f t="shared" si="88"/>
        <v>45</v>
      </c>
      <c r="W825" s="908"/>
    </row>
    <row r="826" spans="1:23" ht="15.75" customHeight="1" x14ac:dyDescent="0.25">
      <c r="A826" s="871"/>
      <c r="B826" s="872"/>
      <c r="C826" s="111" t="s">
        <v>1772</v>
      </c>
      <c r="D826" s="274" t="s">
        <v>37</v>
      </c>
      <c r="E826" s="270"/>
      <c r="F826" s="270"/>
      <c r="G826" s="270"/>
      <c r="H826" s="318">
        <v>5</v>
      </c>
      <c r="I826" s="155">
        <f t="shared" si="97"/>
        <v>5</v>
      </c>
      <c r="J826" s="270"/>
      <c r="K826" s="270"/>
      <c r="L826" s="270"/>
      <c r="M826" s="286">
        <v>15</v>
      </c>
      <c r="N826" s="287"/>
      <c r="O826" s="153">
        <f t="shared" si="94"/>
        <v>0</v>
      </c>
      <c r="P826" s="154">
        <f t="shared" si="95"/>
        <v>5</v>
      </c>
      <c r="Q826" s="152">
        <v>9.5</v>
      </c>
      <c r="R826" s="45">
        <f t="shared" si="96"/>
        <v>47.5</v>
      </c>
      <c r="S826" s="910"/>
      <c r="T826" s="49">
        <f t="shared" si="92"/>
        <v>0</v>
      </c>
      <c r="U826" s="913"/>
      <c r="V826" s="151">
        <f t="shared" si="88"/>
        <v>47.5</v>
      </c>
      <c r="W826" s="908"/>
    </row>
    <row r="827" spans="1:23" ht="15.75" customHeight="1" x14ac:dyDescent="0.25">
      <c r="A827" s="871"/>
      <c r="B827" s="872"/>
      <c r="C827" s="111" t="s">
        <v>1773</v>
      </c>
      <c r="D827" s="274" t="s">
        <v>37</v>
      </c>
      <c r="E827" s="270"/>
      <c r="F827" s="270"/>
      <c r="G827" s="270"/>
      <c r="H827" s="318">
        <v>5</v>
      </c>
      <c r="I827" s="155">
        <f t="shared" si="97"/>
        <v>5</v>
      </c>
      <c r="J827" s="270"/>
      <c r="K827" s="270"/>
      <c r="L827" s="270"/>
      <c r="M827" s="286">
        <v>16</v>
      </c>
      <c r="N827" s="287"/>
      <c r="O827" s="153">
        <f t="shared" si="94"/>
        <v>0</v>
      </c>
      <c r="P827" s="154">
        <f t="shared" si="95"/>
        <v>5</v>
      </c>
      <c r="Q827" s="152">
        <v>9.5</v>
      </c>
      <c r="R827" s="45">
        <f t="shared" si="96"/>
        <v>47.5</v>
      </c>
      <c r="S827" s="910"/>
      <c r="T827" s="49">
        <f t="shared" si="92"/>
        <v>0</v>
      </c>
      <c r="U827" s="913"/>
      <c r="V827" s="151">
        <f t="shared" si="88"/>
        <v>47.5</v>
      </c>
      <c r="W827" s="908"/>
    </row>
    <row r="828" spans="1:23" ht="15.75" customHeight="1" x14ac:dyDescent="0.25">
      <c r="A828" s="871"/>
      <c r="B828" s="872"/>
      <c r="C828" s="111" t="s">
        <v>1774</v>
      </c>
      <c r="D828" s="274" t="s">
        <v>37</v>
      </c>
      <c r="E828" s="270"/>
      <c r="F828" s="270"/>
      <c r="G828" s="270"/>
      <c r="H828" s="112">
        <v>5</v>
      </c>
      <c r="I828" s="155">
        <f t="shared" si="97"/>
        <v>5</v>
      </c>
      <c r="J828" s="270"/>
      <c r="K828" s="270"/>
      <c r="L828" s="270"/>
      <c r="M828" s="286">
        <v>5</v>
      </c>
      <c r="N828" s="287"/>
      <c r="O828" s="153">
        <f t="shared" si="94"/>
        <v>0</v>
      </c>
      <c r="P828" s="154">
        <f t="shared" si="95"/>
        <v>5</v>
      </c>
      <c r="Q828" s="152">
        <v>9.5</v>
      </c>
      <c r="R828" s="45">
        <f t="shared" si="96"/>
        <v>47.5</v>
      </c>
      <c r="S828" s="910"/>
      <c r="T828" s="49">
        <f t="shared" si="92"/>
        <v>0</v>
      </c>
      <c r="U828" s="913"/>
      <c r="V828" s="151">
        <f t="shared" si="88"/>
        <v>47.5</v>
      </c>
      <c r="W828" s="908"/>
    </row>
    <row r="829" spans="1:23" ht="15.75" customHeight="1" x14ac:dyDescent="0.25">
      <c r="A829" s="871"/>
      <c r="B829" s="872"/>
      <c r="C829" s="111" t="s">
        <v>1775</v>
      </c>
      <c r="D829" s="274" t="s">
        <v>37</v>
      </c>
      <c r="E829" s="270"/>
      <c r="F829" s="270"/>
      <c r="G829" s="270"/>
      <c r="H829" s="318">
        <v>10</v>
      </c>
      <c r="I829" s="155">
        <f t="shared" si="97"/>
        <v>10</v>
      </c>
      <c r="J829" s="270"/>
      <c r="K829" s="270"/>
      <c r="L829" s="270"/>
      <c r="M829" s="286">
        <v>20</v>
      </c>
      <c r="N829" s="287"/>
      <c r="O829" s="153">
        <f t="shared" si="94"/>
        <v>0</v>
      </c>
      <c r="P829" s="154">
        <f t="shared" si="95"/>
        <v>10</v>
      </c>
      <c r="Q829" s="152">
        <v>9.5</v>
      </c>
      <c r="R829" s="45">
        <f t="shared" si="96"/>
        <v>95</v>
      </c>
      <c r="S829" s="910"/>
      <c r="T829" s="49">
        <f t="shared" si="92"/>
        <v>0</v>
      </c>
      <c r="U829" s="913"/>
      <c r="V829" s="151">
        <f t="shared" si="88"/>
        <v>95</v>
      </c>
      <c r="W829" s="908"/>
    </row>
    <row r="830" spans="1:23" ht="15.75" customHeight="1" x14ac:dyDescent="0.25">
      <c r="A830" s="871"/>
      <c r="B830" s="872"/>
      <c r="C830" s="111" t="s">
        <v>1776</v>
      </c>
      <c r="D830" s="274" t="s">
        <v>37</v>
      </c>
      <c r="E830" s="270"/>
      <c r="F830" s="270"/>
      <c r="G830" s="270"/>
      <c r="H830" s="112">
        <v>10</v>
      </c>
      <c r="I830" s="155">
        <f t="shared" si="97"/>
        <v>10</v>
      </c>
      <c r="J830" s="270"/>
      <c r="K830" s="270"/>
      <c r="L830" s="270"/>
      <c r="M830" s="286">
        <v>30</v>
      </c>
      <c r="N830" s="287"/>
      <c r="O830" s="153">
        <f t="shared" si="94"/>
        <v>0</v>
      </c>
      <c r="P830" s="154">
        <f t="shared" si="95"/>
        <v>10</v>
      </c>
      <c r="Q830" s="152">
        <v>25</v>
      </c>
      <c r="R830" s="45">
        <f t="shared" si="96"/>
        <v>250</v>
      </c>
      <c r="S830" s="910"/>
      <c r="T830" s="49">
        <f t="shared" si="92"/>
        <v>0</v>
      </c>
      <c r="U830" s="913"/>
      <c r="V830" s="151">
        <f t="shared" si="88"/>
        <v>250</v>
      </c>
      <c r="W830" s="908"/>
    </row>
    <row r="831" spans="1:23" ht="15.75" customHeight="1" x14ac:dyDescent="0.25">
      <c r="A831" s="871"/>
      <c r="B831" s="872"/>
      <c r="C831" s="111" t="s">
        <v>1777</v>
      </c>
      <c r="D831" s="274" t="s">
        <v>37</v>
      </c>
      <c r="E831" s="270"/>
      <c r="F831" s="270"/>
      <c r="G831" s="270"/>
      <c r="H831" s="112">
        <v>5</v>
      </c>
      <c r="I831" s="155">
        <f t="shared" si="97"/>
        <v>5</v>
      </c>
      <c r="J831" s="270"/>
      <c r="K831" s="270"/>
      <c r="L831" s="270"/>
      <c r="M831" s="286">
        <v>50</v>
      </c>
      <c r="N831" s="287"/>
      <c r="O831" s="153">
        <f t="shared" si="94"/>
        <v>0</v>
      </c>
      <c r="P831" s="154">
        <f t="shared" si="95"/>
        <v>5</v>
      </c>
      <c r="Q831" s="152">
        <v>15</v>
      </c>
      <c r="R831" s="45">
        <f t="shared" si="96"/>
        <v>75</v>
      </c>
      <c r="S831" s="910"/>
      <c r="T831" s="49">
        <f t="shared" si="92"/>
        <v>0</v>
      </c>
      <c r="U831" s="913"/>
      <c r="V831" s="151">
        <f t="shared" si="88"/>
        <v>75</v>
      </c>
      <c r="W831" s="908"/>
    </row>
    <row r="832" spans="1:23" ht="15.75" customHeight="1" x14ac:dyDescent="0.25">
      <c r="A832" s="871"/>
      <c r="B832" s="872"/>
      <c r="C832" s="111" t="s">
        <v>1778</v>
      </c>
      <c r="D832" s="274" t="s">
        <v>37</v>
      </c>
      <c r="E832" s="270"/>
      <c r="F832" s="270"/>
      <c r="G832" s="270"/>
      <c r="H832" s="112">
        <v>5</v>
      </c>
      <c r="I832" s="155">
        <f t="shared" si="97"/>
        <v>5</v>
      </c>
      <c r="J832" s="270"/>
      <c r="K832" s="270"/>
      <c r="L832" s="270"/>
      <c r="M832" s="286">
        <v>50</v>
      </c>
      <c r="N832" s="287"/>
      <c r="O832" s="153">
        <f t="shared" si="94"/>
        <v>0</v>
      </c>
      <c r="P832" s="154">
        <f t="shared" si="95"/>
        <v>5</v>
      </c>
      <c r="Q832" s="152">
        <v>5</v>
      </c>
      <c r="R832" s="45">
        <f t="shared" si="96"/>
        <v>25</v>
      </c>
      <c r="S832" s="910"/>
      <c r="T832" s="49">
        <f t="shared" si="92"/>
        <v>0</v>
      </c>
      <c r="U832" s="913"/>
      <c r="V832" s="151">
        <f t="shared" si="88"/>
        <v>25</v>
      </c>
      <c r="W832" s="908"/>
    </row>
    <row r="833" spans="1:23" ht="15.75" customHeight="1" x14ac:dyDescent="0.25">
      <c r="A833" s="871"/>
      <c r="B833" s="872"/>
      <c r="C833" s="111" t="s">
        <v>1779</v>
      </c>
      <c r="D833" s="274" t="s">
        <v>37</v>
      </c>
      <c r="E833" s="270"/>
      <c r="F833" s="270"/>
      <c r="G833" s="270"/>
      <c r="H833" s="112">
        <v>5</v>
      </c>
      <c r="I833" s="155">
        <f t="shared" si="97"/>
        <v>5</v>
      </c>
      <c r="J833" s="270"/>
      <c r="K833" s="270"/>
      <c r="L833" s="270"/>
      <c r="M833" s="286">
        <v>50</v>
      </c>
      <c r="N833" s="287"/>
      <c r="O833" s="153">
        <f t="shared" si="94"/>
        <v>0</v>
      </c>
      <c r="P833" s="154">
        <f t="shared" si="95"/>
        <v>5</v>
      </c>
      <c r="Q833" s="152">
        <v>5</v>
      </c>
      <c r="R833" s="45">
        <f t="shared" si="96"/>
        <v>25</v>
      </c>
      <c r="S833" s="910"/>
      <c r="T833" s="49">
        <f t="shared" si="92"/>
        <v>0</v>
      </c>
      <c r="U833" s="913"/>
      <c r="V833" s="151">
        <f t="shared" si="88"/>
        <v>25</v>
      </c>
      <c r="W833" s="908"/>
    </row>
    <row r="834" spans="1:23" ht="15.75" customHeight="1" x14ac:dyDescent="0.25">
      <c r="A834" s="871"/>
      <c r="B834" s="872"/>
      <c r="C834" s="111" t="s">
        <v>2233</v>
      </c>
      <c r="D834" s="274" t="s">
        <v>37</v>
      </c>
      <c r="E834" s="270"/>
      <c r="F834" s="270"/>
      <c r="G834" s="270"/>
      <c r="H834" s="112"/>
      <c r="I834" s="155"/>
      <c r="J834" s="270"/>
      <c r="K834" s="270"/>
      <c r="L834" s="270"/>
      <c r="M834" s="286">
        <v>40</v>
      </c>
      <c r="N834" s="287"/>
      <c r="O834" s="153"/>
      <c r="P834" s="154"/>
      <c r="Q834" s="152"/>
      <c r="R834" s="45"/>
      <c r="S834" s="910"/>
      <c r="T834" s="49"/>
      <c r="U834" s="913"/>
      <c r="V834" s="151"/>
      <c r="W834" s="908"/>
    </row>
    <row r="835" spans="1:23" ht="15.75" customHeight="1" x14ac:dyDescent="0.25">
      <c r="A835" s="871"/>
      <c r="B835" s="872"/>
      <c r="C835" s="111" t="s">
        <v>2234</v>
      </c>
      <c r="D835" s="274" t="s">
        <v>37</v>
      </c>
      <c r="E835" s="270"/>
      <c r="F835" s="270"/>
      <c r="G835" s="270"/>
      <c r="H835" s="112"/>
      <c r="I835" s="155"/>
      <c r="J835" s="270"/>
      <c r="K835" s="270"/>
      <c r="L835" s="270"/>
      <c r="M835" s="286">
        <v>40</v>
      </c>
      <c r="N835" s="287"/>
      <c r="O835" s="153"/>
      <c r="P835" s="154"/>
      <c r="Q835" s="152"/>
      <c r="R835" s="45"/>
      <c r="S835" s="910"/>
      <c r="T835" s="49"/>
      <c r="U835" s="913"/>
      <c r="V835" s="151"/>
      <c r="W835" s="908"/>
    </row>
    <row r="836" spans="1:23" ht="15.75" customHeight="1" x14ac:dyDescent="0.25">
      <c r="A836" s="871"/>
      <c r="B836" s="872"/>
      <c r="C836" s="111" t="s">
        <v>1780</v>
      </c>
      <c r="D836" s="274" t="s">
        <v>37</v>
      </c>
      <c r="E836" s="270"/>
      <c r="F836" s="270"/>
      <c r="G836" s="270"/>
      <c r="H836" s="112">
        <v>20</v>
      </c>
      <c r="I836" s="155">
        <f t="shared" si="97"/>
        <v>20</v>
      </c>
      <c r="J836" s="270"/>
      <c r="K836" s="270"/>
      <c r="L836" s="270"/>
      <c r="M836" s="286">
        <v>20</v>
      </c>
      <c r="N836" s="287"/>
      <c r="O836" s="153">
        <f t="shared" ref="O836:O841" si="98">J836+K836</f>
        <v>0</v>
      </c>
      <c r="P836" s="154">
        <f t="shared" ref="P836:P841" si="99">I836+O836</f>
        <v>20</v>
      </c>
      <c r="Q836" s="152">
        <v>35</v>
      </c>
      <c r="R836" s="45">
        <f>Q836*I836</f>
        <v>700</v>
      </c>
      <c r="S836" s="910"/>
      <c r="T836" s="49">
        <f t="shared" si="92"/>
        <v>0</v>
      </c>
      <c r="U836" s="913"/>
      <c r="V836" s="151">
        <f t="shared" si="88"/>
        <v>700</v>
      </c>
      <c r="W836" s="908"/>
    </row>
    <row r="837" spans="1:23" ht="15.75" customHeight="1" x14ac:dyDescent="0.25">
      <c r="A837" s="871"/>
      <c r="B837" s="872"/>
      <c r="C837" s="111" t="s">
        <v>1781</v>
      </c>
      <c r="D837" s="274" t="s">
        <v>37</v>
      </c>
      <c r="E837" s="270"/>
      <c r="F837" s="270"/>
      <c r="G837" s="270"/>
      <c r="H837" s="112">
        <v>10</v>
      </c>
      <c r="I837" s="155">
        <f t="shared" si="97"/>
        <v>10</v>
      </c>
      <c r="J837" s="270"/>
      <c r="K837" s="270"/>
      <c r="L837" s="270"/>
      <c r="M837" s="286">
        <v>10</v>
      </c>
      <c r="N837" s="287"/>
      <c r="O837" s="153">
        <f t="shared" si="98"/>
        <v>0</v>
      </c>
      <c r="P837" s="154">
        <f t="shared" si="99"/>
        <v>10</v>
      </c>
      <c r="Q837" s="152">
        <v>15</v>
      </c>
      <c r="R837" s="45">
        <f>Q837*I837</f>
        <v>150</v>
      </c>
      <c r="S837" s="910"/>
      <c r="T837" s="49">
        <f t="shared" si="92"/>
        <v>0</v>
      </c>
      <c r="U837" s="913"/>
      <c r="V837" s="151">
        <f t="shared" si="88"/>
        <v>150</v>
      </c>
      <c r="W837" s="908"/>
    </row>
    <row r="838" spans="1:23" ht="15.75" customHeight="1" x14ac:dyDescent="0.25">
      <c r="A838" s="871"/>
      <c r="B838" s="872"/>
      <c r="C838" s="111" t="s">
        <v>1782</v>
      </c>
      <c r="D838" s="274" t="s">
        <v>37</v>
      </c>
      <c r="E838" s="270"/>
      <c r="F838" s="270"/>
      <c r="G838" s="270"/>
      <c r="H838" s="112">
        <v>2</v>
      </c>
      <c r="I838" s="155">
        <f t="shared" si="97"/>
        <v>2</v>
      </c>
      <c r="J838" s="270"/>
      <c r="K838" s="270"/>
      <c r="L838" s="270"/>
      <c r="M838" s="286">
        <v>2</v>
      </c>
      <c r="N838" s="287"/>
      <c r="O838" s="153">
        <f t="shared" si="98"/>
        <v>0</v>
      </c>
      <c r="P838" s="154">
        <f t="shared" si="99"/>
        <v>2</v>
      </c>
      <c r="Q838" s="152">
        <v>75</v>
      </c>
      <c r="R838" s="45">
        <f>Q838*I838</f>
        <v>150</v>
      </c>
      <c r="S838" s="910"/>
      <c r="T838" s="49">
        <f t="shared" si="92"/>
        <v>0</v>
      </c>
      <c r="U838" s="913"/>
      <c r="V838" s="151">
        <f t="shared" si="88"/>
        <v>150</v>
      </c>
      <c r="W838" s="908"/>
    </row>
    <row r="839" spans="1:23" ht="15.75" customHeight="1" x14ac:dyDescent="0.25">
      <c r="A839" s="871"/>
      <c r="B839" s="872"/>
      <c r="C839" s="111" t="s">
        <v>1783</v>
      </c>
      <c r="D839" s="274" t="s">
        <v>37</v>
      </c>
      <c r="E839" s="270"/>
      <c r="F839" s="270"/>
      <c r="G839" s="270"/>
      <c r="H839" s="112">
        <v>2</v>
      </c>
      <c r="I839" s="155">
        <f t="shared" si="97"/>
        <v>2</v>
      </c>
      <c r="J839" s="270"/>
      <c r="K839" s="270"/>
      <c r="L839" s="270"/>
      <c r="M839" s="286">
        <v>3</v>
      </c>
      <c r="N839" s="287"/>
      <c r="O839" s="153">
        <f t="shared" si="98"/>
        <v>0</v>
      </c>
      <c r="P839" s="154">
        <f t="shared" si="99"/>
        <v>2</v>
      </c>
      <c r="Q839" s="152">
        <v>15</v>
      </c>
      <c r="R839" s="45">
        <f>Q839*I839</f>
        <v>30</v>
      </c>
      <c r="S839" s="910"/>
      <c r="T839" s="49">
        <f t="shared" si="92"/>
        <v>0</v>
      </c>
      <c r="U839" s="913"/>
      <c r="V839" s="151">
        <f t="shared" si="88"/>
        <v>30</v>
      </c>
      <c r="W839" s="908"/>
    </row>
    <row r="840" spans="1:23" ht="15.75" customHeight="1" x14ac:dyDescent="0.25">
      <c r="A840" s="871"/>
      <c r="B840" s="872"/>
      <c r="C840" s="111" t="s">
        <v>1784</v>
      </c>
      <c r="D840" s="274" t="s">
        <v>37</v>
      </c>
      <c r="E840" s="270"/>
      <c r="F840" s="270"/>
      <c r="G840" s="270"/>
      <c r="H840" s="112">
        <v>4</v>
      </c>
      <c r="I840" s="155">
        <f t="shared" si="97"/>
        <v>4</v>
      </c>
      <c r="J840" s="270"/>
      <c r="K840" s="270"/>
      <c r="L840" s="270"/>
      <c r="M840" s="286">
        <v>6</v>
      </c>
      <c r="N840" s="287"/>
      <c r="O840" s="153">
        <f t="shared" si="98"/>
        <v>0</v>
      </c>
      <c r="P840" s="154">
        <f t="shared" si="99"/>
        <v>4</v>
      </c>
      <c r="Q840" s="152">
        <v>7</v>
      </c>
      <c r="R840" s="45">
        <f>Q840*I840</f>
        <v>28</v>
      </c>
      <c r="S840" s="910"/>
      <c r="T840" s="49">
        <f t="shared" si="92"/>
        <v>0</v>
      </c>
      <c r="U840" s="913"/>
      <c r="V840" s="151">
        <f t="shared" si="88"/>
        <v>28</v>
      </c>
      <c r="W840" s="908"/>
    </row>
    <row r="841" spans="1:23" ht="15.75" customHeight="1" x14ac:dyDescent="0.25">
      <c r="A841" s="871"/>
      <c r="B841" s="872"/>
      <c r="C841" s="111" t="s">
        <v>1785</v>
      </c>
      <c r="D841" s="274" t="s">
        <v>37</v>
      </c>
      <c r="E841" s="270"/>
      <c r="F841" s="270"/>
      <c r="G841" s="270"/>
      <c r="H841" s="318">
        <v>25</v>
      </c>
      <c r="I841" s="155">
        <f t="shared" si="97"/>
        <v>25</v>
      </c>
      <c r="J841" s="270"/>
      <c r="K841" s="270"/>
      <c r="L841" s="270"/>
      <c r="M841" s="286">
        <v>50</v>
      </c>
      <c r="N841" s="287"/>
      <c r="O841" s="153">
        <f t="shared" si="98"/>
        <v>0</v>
      </c>
      <c r="P841" s="154">
        <f t="shared" si="99"/>
        <v>25</v>
      </c>
      <c r="Q841" s="152">
        <v>7</v>
      </c>
      <c r="R841" s="45"/>
      <c r="S841" s="910"/>
      <c r="T841" s="49"/>
      <c r="U841" s="913"/>
      <c r="V841" s="151"/>
      <c r="W841" s="908"/>
    </row>
    <row r="842" spans="1:23" ht="15.75" customHeight="1" x14ac:dyDescent="0.25">
      <c r="A842" s="871"/>
      <c r="B842" s="872"/>
      <c r="C842" s="294" t="s">
        <v>2235</v>
      </c>
      <c r="D842" s="274" t="s">
        <v>37</v>
      </c>
      <c r="E842" s="270"/>
      <c r="F842" s="270"/>
      <c r="G842" s="270"/>
      <c r="H842" s="112"/>
      <c r="I842" s="155"/>
      <c r="J842" s="270"/>
      <c r="K842" s="270"/>
      <c r="L842" s="270"/>
      <c r="M842" s="286">
        <v>50</v>
      </c>
      <c r="N842" s="287">
        <v>500</v>
      </c>
      <c r="O842" s="153"/>
      <c r="P842" s="154"/>
      <c r="Q842" s="152"/>
      <c r="R842" s="45"/>
      <c r="S842" s="910"/>
      <c r="T842" s="49"/>
      <c r="U842" s="913"/>
      <c r="V842" s="151"/>
      <c r="W842" s="908"/>
    </row>
    <row r="843" spans="1:23" ht="15.75" customHeight="1" x14ac:dyDescent="0.25">
      <c r="A843" s="871"/>
      <c r="B843" s="872"/>
      <c r="C843" s="294" t="s">
        <v>2236</v>
      </c>
      <c r="D843" s="274"/>
      <c r="E843" s="270"/>
      <c r="F843" s="270"/>
      <c r="G843" s="270"/>
      <c r="H843" s="112"/>
      <c r="I843" s="155"/>
      <c r="J843" s="270"/>
      <c r="K843" s="270"/>
      <c r="L843" s="270"/>
      <c r="M843" s="286">
        <v>80</v>
      </c>
      <c r="N843" s="287"/>
      <c r="O843" s="153"/>
      <c r="P843" s="154"/>
      <c r="Q843" s="152"/>
      <c r="R843" s="45"/>
      <c r="S843" s="910"/>
      <c r="T843" s="49"/>
      <c r="U843" s="913"/>
      <c r="V843" s="151"/>
      <c r="W843" s="908"/>
    </row>
    <row r="844" spans="1:23" ht="15.75" customHeight="1" x14ac:dyDescent="0.25">
      <c r="A844" s="871"/>
      <c r="B844" s="872"/>
      <c r="C844" s="294" t="s">
        <v>2237</v>
      </c>
      <c r="D844" s="274"/>
      <c r="E844" s="270"/>
      <c r="F844" s="270"/>
      <c r="G844" s="270"/>
      <c r="H844" s="112"/>
      <c r="I844" s="155"/>
      <c r="J844" s="270"/>
      <c r="K844" s="270"/>
      <c r="L844" s="270"/>
      <c r="M844" s="286">
        <v>2</v>
      </c>
      <c r="N844" s="287"/>
      <c r="O844" s="153"/>
      <c r="P844" s="154"/>
      <c r="Q844" s="152"/>
      <c r="R844" s="45"/>
      <c r="S844" s="910"/>
      <c r="T844" s="49"/>
      <c r="U844" s="913"/>
      <c r="V844" s="151"/>
      <c r="W844" s="908"/>
    </row>
    <row r="845" spans="1:23" ht="15.75" customHeight="1" x14ac:dyDescent="0.25">
      <c r="A845" s="871"/>
      <c r="B845" s="872"/>
      <c r="C845" s="294" t="s">
        <v>2238</v>
      </c>
      <c r="D845" s="274" t="s">
        <v>37</v>
      </c>
      <c r="E845" s="270"/>
      <c r="F845" s="270"/>
      <c r="G845" s="270"/>
      <c r="H845" s="319"/>
      <c r="I845" s="155"/>
      <c r="J845" s="270"/>
      <c r="K845" s="270"/>
      <c r="L845" s="270"/>
      <c r="M845" s="286">
        <v>1</v>
      </c>
      <c r="N845" s="287"/>
      <c r="O845" s="153"/>
      <c r="P845" s="154"/>
      <c r="Q845" s="152"/>
      <c r="R845" s="45">
        <f t="shared" ref="R845:R908" si="100">Q845*I845</f>
        <v>0</v>
      </c>
      <c r="S845" s="911"/>
      <c r="T845" s="49">
        <f t="shared" si="92"/>
        <v>0</v>
      </c>
      <c r="U845" s="914"/>
      <c r="V845" s="151">
        <f t="shared" si="88"/>
        <v>0</v>
      </c>
      <c r="W845" s="908"/>
    </row>
    <row r="846" spans="1:23" x14ac:dyDescent="0.25">
      <c r="A846" s="871">
        <v>45</v>
      </c>
      <c r="B846" s="872" t="s">
        <v>18</v>
      </c>
      <c r="C846" s="97" t="s">
        <v>42</v>
      </c>
      <c r="D846" s="270" t="s">
        <v>37</v>
      </c>
      <c r="E846" s="270"/>
      <c r="F846" s="270">
        <v>10</v>
      </c>
      <c r="G846" s="270"/>
      <c r="H846" s="270"/>
      <c r="I846" s="155">
        <f t="shared" si="97"/>
        <v>10</v>
      </c>
      <c r="J846" s="270"/>
      <c r="K846" s="270"/>
      <c r="L846" s="270"/>
      <c r="M846" s="286"/>
      <c r="N846" s="287"/>
      <c r="O846" s="153">
        <f t="shared" ref="O846:O858" si="101">J846+K846</f>
        <v>0</v>
      </c>
      <c r="P846" s="154">
        <f t="shared" ref="P846:P858" si="102">I846+O846</f>
        <v>10</v>
      </c>
      <c r="Q846" s="270">
        <v>35</v>
      </c>
      <c r="R846" s="45">
        <f t="shared" si="100"/>
        <v>350</v>
      </c>
      <c r="S846" s="909">
        <f>SUM(R846:R858)</f>
        <v>6133.33</v>
      </c>
      <c r="T846" s="49">
        <f t="shared" si="92"/>
        <v>0</v>
      </c>
      <c r="U846" s="912">
        <f>SUM(T846:T858)</f>
        <v>0</v>
      </c>
      <c r="V846" s="151">
        <f t="shared" si="88"/>
        <v>350</v>
      </c>
      <c r="W846" s="908">
        <f>SUM(V846:V858)</f>
        <v>6133.33</v>
      </c>
    </row>
    <row r="847" spans="1:23" x14ac:dyDescent="0.25">
      <c r="A847" s="871"/>
      <c r="B847" s="872"/>
      <c r="C847" s="97" t="s">
        <v>619</v>
      </c>
      <c r="D847" s="270" t="s">
        <v>37</v>
      </c>
      <c r="E847" s="270"/>
      <c r="F847" s="270">
        <v>3</v>
      </c>
      <c r="G847" s="270"/>
      <c r="H847" s="270"/>
      <c r="I847" s="155">
        <f t="shared" si="97"/>
        <v>3</v>
      </c>
      <c r="J847" s="270"/>
      <c r="K847" s="270"/>
      <c r="L847" s="270"/>
      <c r="M847" s="286"/>
      <c r="N847" s="287"/>
      <c r="O847" s="153">
        <f t="shared" si="101"/>
        <v>0</v>
      </c>
      <c r="P847" s="154">
        <f t="shared" si="102"/>
        <v>3</v>
      </c>
      <c r="Q847" s="270">
        <v>653.1</v>
      </c>
      <c r="R847" s="45">
        <f t="shared" si="100"/>
        <v>1959.3000000000002</v>
      </c>
      <c r="S847" s="910"/>
      <c r="T847" s="49">
        <f t="shared" si="92"/>
        <v>0</v>
      </c>
      <c r="U847" s="913"/>
      <c r="V847" s="151">
        <f t="shared" si="88"/>
        <v>1959.3000000000002</v>
      </c>
      <c r="W847" s="908"/>
    </row>
    <row r="848" spans="1:23" x14ac:dyDescent="0.25">
      <c r="A848" s="871"/>
      <c r="B848" s="872"/>
      <c r="C848" s="93" t="s">
        <v>480</v>
      </c>
      <c r="D848" s="270" t="s">
        <v>37</v>
      </c>
      <c r="E848" s="270"/>
      <c r="F848" s="270"/>
      <c r="G848" s="104">
        <v>50</v>
      </c>
      <c r="H848" s="270"/>
      <c r="I848" s="155">
        <f t="shared" si="97"/>
        <v>50</v>
      </c>
      <c r="J848" s="270"/>
      <c r="K848" s="270"/>
      <c r="L848" s="270"/>
      <c r="M848" s="286"/>
      <c r="N848" s="287"/>
      <c r="O848" s="153">
        <f t="shared" si="101"/>
        <v>0</v>
      </c>
      <c r="P848" s="154">
        <f t="shared" si="102"/>
        <v>50</v>
      </c>
      <c r="Q848" s="270">
        <v>8.9</v>
      </c>
      <c r="R848" s="45">
        <f t="shared" si="100"/>
        <v>445</v>
      </c>
      <c r="S848" s="910"/>
      <c r="T848" s="49">
        <f t="shared" si="92"/>
        <v>0</v>
      </c>
      <c r="U848" s="913"/>
      <c r="V848" s="151">
        <f t="shared" si="88"/>
        <v>445</v>
      </c>
      <c r="W848" s="908"/>
    </row>
    <row r="849" spans="1:23" x14ac:dyDescent="0.25">
      <c r="A849" s="871"/>
      <c r="B849" s="872"/>
      <c r="C849" s="93" t="s">
        <v>576</v>
      </c>
      <c r="D849" s="270" t="s">
        <v>37</v>
      </c>
      <c r="E849" s="270">
        <v>20</v>
      </c>
      <c r="F849" s="270"/>
      <c r="G849" s="104"/>
      <c r="H849" s="270"/>
      <c r="I849" s="155">
        <f t="shared" si="97"/>
        <v>20</v>
      </c>
      <c r="J849" s="270"/>
      <c r="K849" s="270"/>
      <c r="L849" s="270"/>
      <c r="M849" s="286"/>
      <c r="N849" s="287"/>
      <c r="O849" s="153">
        <f t="shared" si="101"/>
        <v>0</v>
      </c>
      <c r="P849" s="154">
        <f t="shared" si="102"/>
        <v>20</v>
      </c>
      <c r="Q849" s="270">
        <v>25</v>
      </c>
      <c r="R849" s="45">
        <f t="shared" si="100"/>
        <v>500</v>
      </c>
      <c r="S849" s="910"/>
      <c r="T849" s="49">
        <f t="shared" si="92"/>
        <v>0</v>
      </c>
      <c r="U849" s="913"/>
      <c r="V849" s="151">
        <f t="shared" si="88"/>
        <v>500</v>
      </c>
      <c r="W849" s="908"/>
    </row>
    <row r="850" spans="1:23" x14ac:dyDescent="0.25">
      <c r="A850" s="871"/>
      <c r="B850" s="872"/>
      <c r="C850" s="93" t="s">
        <v>481</v>
      </c>
      <c r="D850" s="270" t="s">
        <v>37</v>
      </c>
      <c r="E850" s="270"/>
      <c r="F850" s="270"/>
      <c r="G850" s="104">
        <v>2</v>
      </c>
      <c r="H850" s="270"/>
      <c r="I850" s="155">
        <f t="shared" si="97"/>
        <v>2</v>
      </c>
      <c r="J850" s="270"/>
      <c r="K850" s="270"/>
      <c r="L850" s="270"/>
      <c r="M850" s="286"/>
      <c r="N850" s="287"/>
      <c r="O850" s="153">
        <f t="shared" si="101"/>
        <v>0</v>
      </c>
      <c r="P850" s="154">
        <f t="shared" si="102"/>
        <v>2</v>
      </c>
      <c r="Q850" s="270">
        <v>45</v>
      </c>
      <c r="R850" s="45">
        <f t="shared" si="100"/>
        <v>90</v>
      </c>
      <c r="S850" s="910"/>
      <c r="T850" s="49">
        <f t="shared" si="92"/>
        <v>0</v>
      </c>
      <c r="U850" s="913"/>
      <c r="V850" s="151">
        <f t="shared" si="88"/>
        <v>90</v>
      </c>
      <c r="W850" s="908"/>
    </row>
    <row r="851" spans="1:23" x14ac:dyDescent="0.25">
      <c r="A851" s="871"/>
      <c r="B851" s="872"/>
      <c r="C851" s="93" t="s">
        <v>482</v>
      </c>
      <c r="D851" s="270" t="s">
        <v>37</v>
      </c>
      <c r="E851" s="270"/>
      <c r="F851" s="270"/>
      <c r="G851" s="104">
        <v>40</v>
      </c>
      <c r="H851" s="270"/>
      <c r="I851" s="155">
        <f t="shared" si="97"/>
        <v>40</v>
      </c>
      <c r="J851" s="270"/>
      <c r="K851" s="270"/>
      <c r="L851" s="270"/>
      <c r="M851" s="286"/>
      <c r="N851" s="287"/>
      <c r="O851" s="153">
        <f t="shared" si="101"/>
        <v>0</v>
      </c>
      <c r="P851" s="154">
        <f t="shared" si="102"/>
        <v>40</v>
      </c>
      <c r="Q851" s="270">
        <v>42</v>
      </c>
      <c r="R851" s="45">
        <f t="shared" si="100"/>
        <v>1680</v>
      </c>
      <c r="S851" s="910"/>
      <c r="T851" s="49">
        <f t="shared" si="92"/>
        <v>0</v>
      </c>
      <c r="U851" s="913"/>
      <c r="V851" s="151">
        <f t="shared" si="88"/>
        <v>1680</v>
      </c>
      <c r="W851" s="908"/>
    </row>
    <row r="852" spans="1:23" x14ac:dyDescent="0.25">
      <c r="A852" s="871"/>
      <c r="B852" s="872"/>
      <c r="C852" s="93" t="s">
        <v>483</v>
      </c>
      <c r="D852" s="270" t="s">
        <v>37</v>
      </c>
      <c r="E852" s="270"/>
      <c r="F852" s="270"/>
      <c r="G852" s="104">
        <v>30</v>
      </c>
      <c r="H852" s="270"/>
      <c r="I852" s="155">
        <f t="shared" si="97"/>
        <v>30</v>
      </c>
      <c r="J852" s="270"/>
      <c r="K852" s="270"/>
      <c r="L852" s="270"/>
      <c r="M852" s="286"/>
      <c r="N852" s="287"/>
      <c r="O852" s="153">
        <f t="shared" si="101"/>
        <v>0</v>
      </c>
      <c r="P852" s="154">
        <f t="shared" si="102"/>
        <v>30</v>
      </c>
      <c r="Q852" s="270">
        <v>8.35</v>
      </c>
      <c r="R852" s="45">
        <f t="shared" si="100"/>
        <v>250.5</v>
      </c>
      <c r="S852" s="910"/>
      <c r="T852" s="49">
        <f t="shared" si="92"/>
        <v>0</v>
      </c>
      <c r="U852" s="913"/>
      <c r="V852" s="151">
        <f t="shared" si="88"/>
        <v>250.5</v>
      </c>
      <c r="W852" s="908"/>
    </row>
    <row r="853" spans="1:23" x14ac:dyDescent="0.25">
      <c r="A853" s="871"/>
      <c r="B853" s="872"/>
      <c r="C853" s="93" t="s">
        <v>484</v>
      </c>
      <c r="D853" s="270" t="s">
        <v>37</v>
      </c>
      <c r="E853" s="270"/>
      <c r="F853" s="270"/>
      <c r="G853" s="104">
        <v>2</v>
      </c>
      <c r="H853" s="270"/>
      <c r="I853" s="155">
        <f t="shared" si="97"/>
        <v>2</v>
      </c>
      <c r="J853" s="270"/>
      <c r="K853" s="270"/>
      <c r="L853" s="270"/>
      <c r="M853" s="286"/>
      <c r="N853" s="287"/>
      <c r="O853" s="153">
        <f t="shared" si="101"/>
        <v>0</v>
      </c>
      <c r="P853" s="154">
        <f t="shared" si="102"/>
        <v>2</v>
      </c>
      <c r="Q853" s="270">
        <v>54.44</v>
      </c>
      <c r="R853" s="45">
        <f t="shared" si="100"/>
        <v>108.88</v>
      </c>
      <c r="S853" s="910"/>
      <c r="T853" s="49">
        <f t="shared" si="92"/>
        <v>0</v>
      </c>
      <c r="U853" s="913"/>
      <c r="V853" s="151">
        <f t="shared" si="88"/>
        <v>108.88</v>
      </c>
      <c r="W853" s="908"/>
    </row>
    <row r="854" spans="1:23" x14ac:dyDescent="0.25">
      <c r="A854" s="871"/>
      <c r="B854" s="872"/>
      <c r="C854" s="93" t="s">
        <v>609</v>
      </c>
      <c r="D854" s="270" t="s">
        <v>37</v>
      </c>
      <c r="E854" s="270"/>
      <c r="F854" s="270"/>
      <c r="G854" s="104">
        <v>1</v>
      </c>
      <c r="H854" s="270"/>
      <c r="I854" s="155">
        <f t="shared" si="97"/>
        <v>1</v>
      </c>
      <c r="J854" s="270"/>
      <c r="K854" s="270"/>
      <c r="L854" s="270"/>
      <c r="M854" s="286"/>
      <c r="N854" s="287"/>
      <c r="O854" s="153">
        <f t="shared" si="101"/>
        <v>0</v>
      </c>
      <c r="P854" s="154">
        <f t="shared" si="102"/>
        <v>1</v>
      </c>
      <c r="Q854" s="270">
        <v>5.75</v>
      </c>
      <c r="R854" s="45">
        <f t="shared" si="100"/>
        <v>5.75</v>
      </c>
      <c r="S854" s="910"/>
      <c r="T854" s="49">
        <f t="shared" si="92"/>
        <v>0</v>
      </c>
      <c r="U854" s="913"/>
      <c r="V854" s="151">
        <f t="shared" si="88"/>
        <v>5.75</v>
      </c>
      <c r="W854" s="908"/>
    </row>
    <row r="855" spans="1:23" x14ac:dyDescent="0.25">
      <c r="A855" s="871"/>
      <c r="B855" s="872"/>
      <c r="C855" s="93" t="s">
        <v>611</v>
      </c>
      <c r="D855" s="270" t="s">
        <v>37</v>
      </c>
      <c r="E855" s="270"/>
      <c r="F855" s="270"/>
      <c r="G855" s="104">
        <v>4</v>
      </c>
      <c r="H855" s="270"/>
      <c r="I855" s="155">
        <f t="shared" si="97"/>
        <v>4</v>
      </c>
      <c r="J855" s="270"/>
      <c r="K855" s="270"/>
      <c r="L855" s="270"/>
      <c r="M855" s="286"/>
      <c r="N855" s="287"/>
      <c r="O855" s="153">
        <f t="shared" si="101"/>
        <v>0</v>
      </c>
      <c r="P855" s="154">
        <f t="shared" si="102"/>
        <v>4</v>
      </c>
      <c r="Q855" s="270">
        <v>30.59</v>
      </c>
      <c r="R855" s="45">
        <f t="shared" si="100"/>
        <v>122.36</v>
      </c>
      <c r="S855" s="910"/>
      <c r="T855" s="49">
        <f t="shared" si="92"/>
        <v>0</v>
      </c>
      <c r="U855" s="913"/>
      <c r="V855" s="151">
        <f t="shared" si="88"/>
        <v>122.36</v>
      </c>
      <c r="W855" s="908"/>
    </row>
    <row r="856" spans="1:23" x14ac:dyDescent="0.25">
      <c r="A856" s="871"/>
      <c r="B856" s="872"/>
      <c r="C856" s="93" t="s">
        <v>608</v>
      </c>
      <c r="D856" s="270" t="s">
        <v>37</v>
      </c>
      <c r="E856" s="270"/>
      <c r="F856" s="270"/>
      <c r="G856" s="104">
        <v>10</v>
      </c>
      <c r="H856" s="270"/>
      <c r="I856" s="155">
        <f t="shared" si="97"/>
        <v>10</v>
      </c>
      <c r="J856" s="270"/>
      <c r="K856" s="270"/>
      <c r="L856" s="270"/>
      <c r="M856" s="286"/>
      <c r="N856" s="287"/>
      <c r="O856" s="153">
        <f t="shared" si="101"/>
        <v>0</v>
      </c>
      <c r="P856" s="154">
        <f t="shared" si="102"/>
        <v>10</v>
      </c>
      <c r="Q856" s="270">
        <v>20.6</v>
      </c>
      <c r="R856" s="45">
        <f t="shared" si="100"/>
        <v>206</v>
      </c>
      <c r="S856" s="910"/>
      <c r="T856" s="49">
        <f t="shared" si="92"/>
        <v>0</v>
      </c>
      <c r="U856" s="913"/>
      <c r="V856" s="151">
        <f t="shared" si="88"/>
        <v>206</v>
      </c>
      <c r="W856" s="908"/>
    </row>
    <row r="857" spans="1:23" x14ac:dyDescent="0.25">
      <c r="A857" s="871"/>
      <c r="B857" s="872"/>
      <c r="C857" s="93" t="s">
        <v>607</v>
      </c>
      <c r="D857" s="270" t="s">
        <v>37</v>
      </c>
      <c r="E857" s="270"/>
      <c r="F857" s="270"/>
      <c r="G857" s="104">
        <v>10</v>
      </c>
      <c r="H857" s="270"/>
      <c r="I857" s="155">
        <f t="shared" si="97"/>
        <v>10</v>
      </c>
      <c r="J857" s="270"/>
      <c r="K857" s="270"/>
      <c r="L857" s="270"/>
      <c r="M857" s="286"/>
      <c r="N857" s="287"/>
      <c r="O857" s="153">
        <f t="shared" si="101"/>
        <v>0</v>
      </c>
      <c r="P857" s="154">
        <f t="shared" si="102"/>
        <v>10</v>
      </c>
      <c r="Q857" s="270">
        <v>39.67</v>
      </c>
      <c r="R857" s="45">
        <f t="shared" si="100"/>
        <v>396.70000000000005</v>
      </c>
      <c r="S857" s="910"/>
      <c r="T857" s="49">
        <f t="shared" si="92"/>
        <v>0</v>
      </c>
      <c r="U857" s="913"/>
      <c r="V857" s="151">
        <f t="shared" si="88"/>
        <v>396.70000000000005</v>
      </c>
      <c r="W857" s="908"/>
    </row>
    <row r="858" spans="1:23" x14ac:dyDescent="0.25">
      <c r="A858" s="871"/>
      <c r="B858" s="872"/>
      <c r="C858" s="93" t="s">
        <v>485</v>
      </c>
      <c r="D858" s="270" t="s">
        <v>37</v>
      </c>
      <c r="E858" s="270"/>
      <c r="F858" s="270"/>
      <c r="G858" s="104">
        <v>2</v>
      </c>
      <c r="H858" s="270"/>
      <c r="I858" s="155">
        <f t="shared" si="97"/>
        <v>2</v>
      </c>
      <c r="J858" s="270"/>
      <c r="K858" s="270"/>
      <c r="L858" s="270"/>
      <c r="M858" s="286"/>
      <c r="N858" s="287"/>
      <c r="O858" s="153">
        <f t="shared" si="101"/>
        <v>0</v>
      </c>
      <c r="P858" s="154">
        <f t="shared" si="102"/>
        <v>2</v>
      </c>
      <c r="Q858" s="270">
        <v>9.42</v>
      </c>
      <c r="R858" s="45">
        <f t="shared" si="100"/>
        <v>18.84</v>
      </c>
      <c r="S858" s="911"/>
      <c r="T858" s="49">
        <f t="shared" si="92"/>
        <v>0</v>
      </c>
      <c r="U858" s="914"/>
      <c r="V858" s="151">
        <f t="shared" si="88"/>
        <v>18.84</v>
      </c>
      <c r="W858" s="908"/>
    </row>
    <row r="859" spans="1:23" ht="22.5" customHeight="1" x14ac:dyDescent="0.25">
      <c r="A859" s="871">
        <v>46</v>
      </c>
      <c r="B859" s="888" t="s">
        <v>19</v>
      </c>
      <c r="C859" s="888"/>
      <c r="D859" s="924" t="s">
        <v>759</v>
      </c>
      <c r="E859" s="924"/>
      <c r="F859" s="924"/>
      <c r="G859" s="924"/>
      <c r="H859" s="924"/>
      <c r="I859" s="924"/>
      <c r="J859" s="924"/>
      <c r="K859" s="924"/>
      <c r="L859" s="924"/>
      <c r="M859" s="924"/>
      <c r="N859" s="924"/>
      <c r="O859" s="924"/>
      <c r="P859" s="924"/>
      <c r="Q859" s="270">
        <v>14350</v>
      </c>
      <c r="R859" s="45">
        <f t="shared" si="100"/>
        <v>0</v>
      </c>
      <c r="S859" s="172"/>
      <c r="T859" s="49">
        <f t="shared" si="92"/>
        <v>0</v>
      </c>
      <c r="U859" s="173"/>
      <c r="V859" s="151">
        <f t="shared" si="88"/>
        <v>0</v>
      </c>
      <c r="W859" s="908">
        <v>19800</v>
      </c>
    </row>
    <row r="860" spans="1:23" ht="23.25" customHeight="1" x14ac:dyDescent="0.25">
      <c r="A860" s="871"/>
      <c r="B860" s="888"/>
      <c r="C860" s="888"/>
      <c r="D860" s="924" t="s">
        <v>758</v>
      </c>
      <c r="E860" s="924"/>
      <c r="F860" s="924"/>
      <c r="G860" s="924"/>
      <c r="H860" s="924"/>
      <c r="I860" s="924"/>
      <c r="J860" s="924"/>
      <c r="K860" s="924"/>
      <c r="L860" s="924"/>
      <c r="M860" s="924"/>
      <c r="N860" s="924"/>
      <c r="O860" s="924"/>
      <c r="P860" s="924"/>
      <c r="Q860" s="270">
        <v>2120</v>
      </c>
      <c r="R860" s="45">
        <f t="shared" si="100"/>
        <v>0</v>
      </c>
      <c r="S860" s="172"/>
      <c r="T860" s="49">
        <f t="shared" si="92"/>
        <v>0</v>
      </c>
      <c r="U860" s="173"/>
      <c r="V860" s="151">
        <f t="shared" si="88"/>
        <v>0</v>
      </c>
      <c r="W860" s="908"/>
    </row>
    <row r="861" spans="1:23" ht="15.75" x14ac:dyDescent="0.25">
      <c r="A861" s="871">
        <v>47</v>
      </c>
      <c r="B861" s="872" t="s">
        <v>20</v>
      </c>
      <c r="C861" s="97" t="s">
        <v>38</v>
      </c>
      <c r="D861" s="270" t="s">
        <v>37</v>
      </c>
      <c r="E861" s="270">
        <v>150</v>
      </c>
      <c r="F861" s="86">
        <v>100</v>
      </c>
      <c r="G861" s="270">
        <v>60</v>
      </c>
      <c r="H861" s="270">
        <v>20</v>
      </c>
      <c r="I861" s="155">
        <f t="shared" ref="I861:I866" si="103">SUM(E861:H861)</f>
        <v>330</v>
      </c>
      <c r="J861" s="270"/>
      <c r="K861" s="270">
        <v>100</v>
      </c>
      <c r="L861" s="270"/>
      <c r="M861" s="286">
        <v>30</v>
      </c>
      <c r="N861" s="287"/>
      <c r="O861" s="153">
        <f t="shared" ref="O861:O866" si="104">SUM(J861:M861)</f>
        <v>130</v>
      </c>
      <c r="P861" s="154">
        <f t="shared" ref="P861:P924" si="105">I861+O861</f>
        <v>460</v>
      </c>
      <c r="Q861" s="270">
        <v>0.8</v>
      </c>
      <c r="R861" s="45">
        <f t="shared" si="100"/>
        <v>264</v>
      </c>
      <c r="S861" s="909">
        <f>SUM(R861:R866)</f>
        <v>1312.25</v>
      </c>
      <c r="T861" s="49">
        <f t="shared" si="92"/>
        <v>104</v>
      </c>
      <c r="U861" s="912">
        <f>SUM(T861:T866)</f>
        <v>470.95</v>
      </c>
      <c r="V861" s="151">
        <f t="shared" si="88"/>
        <v>368</v>
      </c>
      <c r="W861" s="908">
        <f>SUM(V861:V866)</f>
        <v>1783.2</v>
      </c>
    </row>
    <row r="862" spans="1:23" ht="15.75" x14ac:dyDescent="0.25">
      <c r="A862" s="871"/>
      <c r="B862" s="872"/>
      <c r="C862" s="97" t="s">
        <v>39</v>
      </c>
      <c r="D862" s="270" t="s">
        <v>37</v>
      </c>
      <c r="E862" s="270">
        <v>1200</v>
      </c>
      <c r="F862" s="86">
        <v>200</v>
      </c>
      <c r="G862" s="270">
        <v>200</v>
      </c>
      <c r="H862" s="270">
        <v>120</v>
      </c>
      <c r="I862" s="155">
        <f t="shared" si="103"/>
        <v>1720</v>
      </c>
      <c r="J862" s="270"/>
      <c r="K862" s="270">
        <v>200</v>
      </c>
      <c r="L862" s="270"/>
      <c r="M862" s="286">
        <v>150</v>
      </c>
      <c r="N862" s="287">
        <v>50</v>
      </c>
      <c r="O862" s="153">
        <f t="shared" si="104"/>
        <v>350</v>
      </c>
      <c r="P862" s="154">
        <f t="shared" si="105"/>
        <v>2070</v>
      </c>
      <c r="Q862" s="270">
        <v>0.25</v>
      </c>
      <c r="R862" s="45">
        <f t="shared" si="100"/>
        <v>430</v>
      </c>
      <c r="S862" s="910"/>
      <c r="T862" s="49">
        <f t="shared" si="92"/>
        <v>87.5</v>
      </c>
      <c r="U862" s="913"/>
      <c r="V862" s="151">
        <f t="shared" si="88"/>
        <v>517.5</v>
      </c>
      <c r="W862" s="908"/>
    </row>
    <row r="863" spans="1:23" ht="15.75" x14ac:dyDescent="0.25">
      <c r="A863" s="871"/>
      <c r="B863" s="872"/>
      <c r="C863" s="97" t="s">
        <v>40</v>
      </c>
      <c r="D863" s="270" t="s">
        <v>37</v>
      </c>
      <c r="E863" s="270">
        <v>1200</v>
      </c>
      <c r="F863" s="86">
        <v>360</v>
      </c>
      <c r="G863" s="270">
        <v>350</v>
      </c>
      <c r="H863" s="270">
        <v>240</v>
      </c>
      <c r="I863" s="155">
        <f t="shared" si="103"/>
        <v>2150</v>
      </c>
      <c r="J863" s="270"/>
      <c r="K863" s="270">
        <v>360</v>
      </c>
      <c r="L863" s="270"/>
      <c r="M863" s="286">
        <v>450</v>
      </c>
      <c r="N863" s="287">
        <v>200</v>
      </c>
      <c r="O863" s="153">
        <f t="shared" si="104"/>
        <v>810</v>
      </c>
      <c r="P863" s="154">
        <f t="shared" si="105"/>
        <v>2960</v>
      </c>
      <c r="Q863" s="270">
        <v>0.22</v>
      </c>
      <c r="R863" s="45">
        <f t="shared" si="100"/>
        <v>473</v>
      </c>
      <c r="S863" s="910"/>
      <c r="T863" s="49">
        <f t="shared" si="92"/>
        <v>178.2</v>
      </c>
      <c r="U863" s="913"/>
      <c r="V863" s="151">
        <f t="shared" si="88"/>
        <v>651.20000000000005</v>
      </c>
      <c r="W863" s="908"/>
    </row>
    <row r="864" spans="1:23" ht="15.75" x14ac:dyDescent="0.25">
      <c r="A864" s="871"/>
      <c r="B864" s="872"/>
      <c r="C864" s="97" t="s">
        <v>760</v>
      </c>
      <c r="D864" s="270" t="s">
        <v>37</v>
      </c>
      <c r="E864" s="270">
        <v>20</v>
      </c>
      <c r="F864" s="86">
        <v>10</v>
      </c>
      <c r="G864" s="270"/>
      <c r="H864" s="270">
        <v>4</v>
      </c>
      <c r="I864" s="155">
        <f t="shared" si="103"/>
        <v>34</v>
      </c>
      <c r="J864" s="270"/>
      <c r="K864" s="270">
        <v>10</v>
      </c>
      <c r="L864" s="270"/>
      <c r="M864" s="286">
        <v>6</v>
      </c>
      <c r="N864" s="287"/>
      <c r="O864" s="153">
        <f t="shared" si="104"/>
        <v>16</v>
      </c>
      <c r="P864" s="154">
        <f t="shared" si="105"/>
        <v>50</v>
      </c>
      <c r="Q864" s="270">
        <v>1</v>
      </c>
      <c r="R864" s="45">
        <f t="shared" si="100"/>
        <v>34</v>
      </c>
      <c r="S864" s="910"/>
      <c r="T864" s="49">
        <f t="shared" si="92"/>
        <v>16</v>
      </c>
      <c r="U864" s="913"/>
      <c r="V864" s="151">
        <f t="shared" si="88"/>
        <v>50</v>
      </c>
      <c r="W864" s="908"/>
    </row>
    <row r="865" spans="1:23" ht="15.75" x14ac:dyDescent="0.25">
      <c r="A865" s="871"/>
      <c r="B865" s="872"/>
      <c r="C865" s="97" t="s">
        <v>44</v>
      </c>
      <c r="D865" s="270" t="s">
        <v>37</v>
      </c>
      <c r="E865" s="270">
        <v>20</v>
      </c>
      <c r="F865" s="86">
        <v>15</v>
      </c>
      <c r="G865" s="270">
        <v>10</v>
      </c>
      <c r="H865" s="270">
        <v>10</v>
      </c>
      <c r="I865" s="155">
        <f t="shared" si="103"/>
        <v>55</v>
      </c>
      <c r="J865" s="270"/>
      <c r="K865" s="270">
        <v>15</v>
      </c>
      <c r="L865" s="270"/>
      <c r="M865" s="286">
        <v>12</v>
      </c>
      <c r="N865" s="287"/>
      <c r="O865" s="153">
        <f t="shared" si="104"/>
        <v>27</v>
      </c>
      <c r="P865" s="154">
        <f t="shared" si="105"/>
        <v>82</v>
      </c>
      <c r="Q865" s="270">
        <v>0.75</v>
      </c>
      <c r="R865" s="45">
        <f t="shared" si="100"/>
        <v>41.25</v>
      </c>
      <c r="S865" s="910"/>
      <c r="T865" s="49">
        <f t="shared" si="92"/>
        <v>20.25</v>
      </c>
      <c r="U865" s="913"/>
      <c r="V865" s="151">
        <f t="shared" si="88"/>
        <v>61.5</v>
      </c>
      <c r="W865" s="908"/>
    </row>
    <row r="866" spans="1:23" ht="15.75" x14ac:dyDescent="0.25">
      <c r="A866" s="871"/>
      <c r="B866" s="872"/>
      <c r="C866" s="97" t="s">
        <v>41</v>
      </c>
      <c r="D866" s="270" t="s">
        <v>37</v>
      </c>
      <c r="E866" s="270"/>
      <c r="F866" s="86">
        <v>120</v>
      </c>
      <c r="G866" s="270"/>
      <c r="H866" s="270">
        <v>20</v>
      </c>
      <c r="I866" s="155">
        <f t="shared" si="103"/>
        <v>140</v>
      </c>
      <c r="J866" s="270"/>
      <c r="K866" s="270">
        <v>120</v>
      </c>
      <c r="L866" s="270"/>
      <c r="M866" s="286">
        <v>10</v>
      </c>
      <c r="N866" s="287">
        <v>50</v>
      </c>
      <c r="O866" s="153">
        <f t="shared" si="104"/>
        <v>130</v>
      </c>
      <c r="P866" s="154">
        <f t="shared" si="105"/>
        <v>270</v>
      </c>
      <c r="Q866" s="270">
        <v>0.5</v>
      </c>
      <c r="R866" s="45">
        <f t="shared" si="100"/>
        <v>70</v>
      </c>
      <c r="S866" s="911"/>
      <c r="T866" s="49">
        <f t="shared" si="92"/>
        <v>65</v>
      </c>
      <c r="U866" s="914"/>
      <c r="V866" s="151">
        <f t="shared" si="88"/>
        <v>135</v>
      </c>
      <c r="W866" s="908"/>
    </row>
    <row r="867" spans="1:23" x14ac:dyDescent="0.25">
      <c r="A867" s="871">
        <v>48</v>
      </c>
      <c r="B867" s="872" t="s">
        <v>1451</v>
      </c>
      <c r="C867" s="92" t="s">
        <v>282</v>
      </c>
      <c r="D867" s="274" t="s">
        <v>37</v>
      </c>
      <c r="E867" s="270"/>
      <c r="F867" s="270"/>
      <c r="G867" s="270">
        <v>3</v>
      </c>
      <c r="H867" s="270"/>
      <c r="I867" s="155">
        <f>H867+G867+F867+E867</f>
        <v>3</v>
      </c>
      <c r="J867" s="270"/>
      <c r="K867" s="270"/>
      <c r="L867" s="270">
        <v>10</v>
      </c>
      <c r="M867" s="286"/>
      <c r="N867" s="287"/>
      <c r="O867" s="153">
        <v>10</v>
      </c>
      <c r="P867" s="154">
        <f t="shared" si="105"/>
        <v>13</v>
      </c>
      <c r="Q867" s="152">
        <v>252</v>
      </c>
      <c r="R867" s="45">
        <f t="shared" si="100"/>
        <v>756</v>
      </c>
      <c r="S867" s="909">
        <f>SUM(R867:R930)</f>
        <v>26221.08</v>
      </c>
      <c r="T867" s="49">
        <f t="shared" si="92"/>
        <v>2520</v>
      </c>
      <c r="U867" s="912">
        <f>SUM(T867:T930)</f>
        <v>106962.34000000005</v>
      </c>
      <c r="V867" s="151">
        <f t="shared" si="88"/>
        <v>3276</v>
      </c>
      <c r="W867" s="908">
        <f>SUM(V867:V930)</f>
        <v>133183.42000000001</v>
      </c>
    </row>
    <row r="868" spans="1:23" x14ac:dyDescent="0.25">
      <c r="A868" s="871"/>
      <c r="B868" s="872"/>
      <c r="C868" s="92" t="s">
        <v>281</v>
      </c>
      <c r="D868" s="274" t="s">
        <v>37</v>
      </c>
      <c r="E868" s="270"/>
      <c r="F868" s="270"/>
      <c r="G868" s="270">
        <v>10</v>
      </c>
      <c r="H868" s="270"/>
      <c r="I868" s="155">
        <f t="shared" ref="I868:I930" si="106">H868+G868+F868+E868</f>
        <v>10</v>
      </c>
      <c r="J868" s="270"/>
      <c r="K868" s="270"/>
      <c r="L868" s="270">
        <v>10</v>
      </c>
      <c r="M868" s="286"/>
      <c r="N868" s="287"/>
      <c r="O868" s="153">
        <v>10</v>
      </c>
      <c r="P868" s="154">
        <f t="shared" si="105"/>
        <v>20</v>
      </c>
      <c r="Q868" s="152">
        <v>2.29</v>
      </c>
      <c r="R868" s="45">
        <f t="shared" si="100"/>
        <v>22.9</v>
      </c>
      <c r="S868" s="910"/>
      <c r="T868" s="49">
        <f t="shared" si="92"/>
        <v>22.9</v>
      </c>
      <c r="U868" s="913"/>
      <c r="V868" s="151">
        <f t="shared" si="88"/>
        <v>45.8</v>
      </c>
      <c r="W868" s="908"/>
    </row>
    <row r="869" spans="1:23" x14ac:dyDescent="0.25">
      <c r="A869" s="871"/>
      <c r="B869" s="872"/>
      <c r="C869" s="92" t="s">
        <v>283</v>
      </c>
      <c r="D869" s="274" t="s">
        <v>37</v>
      </c>
      <c r="E869" s="270"/>
      <c r="F869" s="270"/>
      <c r="G869" s="270">
        <v>15</v>
      </c>
      <c r="H869" s="270"/>
      <c r="I869" s="155">
        <f t="shared" si="106"/>
        <v>15</v>
      </c>
      <c r="J869" s="270"/>
      <c r="K869" s="270"/>
      <c r="L869" s="270">
        <v>15</v>
      </c>
      <c r="M869" s="286"/>
      <c r="N869" s="287"/>
      <c r="O869" s="153">
        <v>15</v>
      </c>
      <c r="P869" s="154">
        <f t="shared" si="105"/>
        <v>30</v>
      </c>
      <c r="Q869" s="152">
        <v>3.18</v>
      </c>
      <c r="R869" s="45">
        <f t="shared" si="100"/>
        <v>47.7</v>
      </c>
      <c r="S869" s="910"/>
      <c r="T869" s="49">
        <f t="shared" si="92"/>
        <v>47.7</v>
      </c>
      <c r="U869" s="913"/>
      <c r="V869" s="151">
        <f t="shared" si="88"/>
        <v>95.4</v>
      </c>
      <c r="W869" s="908"/>
    </row>
    <row r="870" spans="1:23" x14ac:dyDescent="0.25">
      <c r="A870" s="871"/>
      <c r="B870" s="872"/>
      <c r="C870" s="92" t="s">
        <v>284</v>
      </c>
      <c r="D870" s="274" t="s">
        <v>37</v>
      </c>
      <c r="E870" s="270"/>
      <c r="F870" s="270"/>
      <c r="G870" s="270">
        <v>30</v>
      </c>
      <c r="H870" s="270"/>
      <c r="I870" s="155">
        <f t="shared" si="106"/>
        <v>30</v>
      </c>
      <c r="J870" s="270"/>
      <c r="K870" s="270"/>
      <c r="L870" s="270">
        <v>30</v>
      </c>
      <c r="M870" s="286"/>
      <c r="N870" s="287"/>
      <c r="O870" s="153">
        <v>30</v>
      </c>
      <c r="P870" s="154">
        <f t="shared" si="105"/>
        <v>60</v>
      </c>
      <c r="Q870" s="152">
        <v>4.76</v>
      </c>
      <c r="R870" s="45">
        <f t="shared" si="100"/>
        <v>142.79999999999998</v>
      </c>
      <c r="S870" s="910"/>
      <c r="T870" s="49">
        <f t="shared" si="92"/>
        <v>142.79999999999998</v>
      </c>
      <c r="U870" s="913"/>
      <c r="V870" s="151">
        <f t="shared" si="88"/>
        <v>285.59999999999997</v>
      </c>
      <c r="W870" s="908"/>
    </row>
    <row r="871" spans="1:23" x14ac:dyDescent="0.25">
      <c r="A871" s="871"/>
      <c r="B871" s="872"/>
      <c r="C871" s="92" t="s">
        <v>285</v>
      </c>
      <c r="D871" s="274" t="s">
        <v>37</v>
      </c>
      <c r="E871" s="270"/>
      <c r="F871" s="270"/>
      <c r="G871" s="270">
        <v>30</v>
      </c>
      <c r="H871" s="270"/>
      <c r="I871" s="155">
        <f t="shared" si="106"/>
        <v>30</v>
      </c>
      <c r="J871" s="270"/>
      <c r="K871" s="270"/>
      <c r="L871" s="270">
        <v>30</v>
      </c>
      <c r="M871" s="286"/>
      <c r="N871" s="287"/>
      <c r="O871" s="153">
        <v>30</v>
      </c>
      <c r="P871" s="154">
        <f t="shared" si="105"/>
        <v>60</v>
      </c>
      <c r="Q871" s="152">
        <v>8.02</v>
      </c>
      <c r="R871" s="45">
        <f t="shared" si="100"/>
        <v>240.6</v>
      </c>
      <c r="S871" s="910"/>
      <c r="T871" s="49">
        <f t="shared" si="92"/>
        <v>240.6</v>
      </c>
      <c r="U871" s="913"/>
      <c r="V871" s="151">
        <f t="shared" ref="V871:V934" si="107">R871+T871</f>
        <v>481.2</v>
      </c>
      <c r="W871" s="908"/>
    </row>
    <row r="872" spans="1:23" x14ac:dyDescent="0.25">
      <c r="A872" s="871"/>
      <c r="B872" s="872"/>
      <c r="C872" s="92" t="s">
        <v>286</v>
      </c>
      <c r="D872" s="274" t="s">
        <v>37</v>
      </c>
      <c r="E872" s="270"/>
      <c r="F872" s="270"/>
      <c r="G872" s="270">
        <v>24</v>
      </c>
      <c r="H872" s="270"/>
      <c r="I872" s="155">
        <f t="shared" si="106"/>
        <v>24</v>
      </c>
      <c r="J872" s="270"/>
      <c r="K872" s="270"/>
      <c r="L872" s="270">
        <v>60</v>
      </c>
      <c r="M872" s="286"/>
      <c r="N872" s="287"/>
      <c r="O872" s="153">
        <v>60</v>
      </c>
      <c r="P872" s="154">
        <f t="shared" si="105"/>
        <v>84</v>
      </c>
      <c r="Q872" s="152">
        <v>101.31</v>
      </c>
      <c r="R872" s="45">
        <f t="shared" si="100"/>
        <v>2431.44</v>
      </c>
      <c r="S872" s="910"/>
      <c r="T872" s="49">
        <f t="shared" si="92"/>
        <v>6078.6</v>
      </c>
      <c r="U872" s="913"/>
      <c r="V872" s="151">
        <f t="shared" si="107"/>
        <v>8510.0400000000009</v>
      </c>
      <c r="W872" s="908"/>
    </row>
    <row r="873" spans="1:23" x14ac:dyDescent="0.25">
      <c r="A873" s="871"/>
      <c r="B873" s="872"/>
      <c r="C873" s="92" t="s">
        <v>287</v>
      </c>
      <c r="D873" s="274" t="s">
        <v>37</v>
      </c>
      <c r="E873" s="270"/>
      <c r="F873" s="270"/>
      <c r="G873" s="270">
        <v>10</v>
      </c>
      <c r="H873" s="270"/>
      <c r="I873" s="155">
        <f t="shared" si="106"/>
        <v>10</v>
      </c>
      <c r="J873" s="270"/>
      <c r="K873" s="270"/>
      <c r="L873" s="270">
        <v>10</v>
      </c>
      <c r="M873" s="286"/>
      <c r="N873" s="287"/>
      <c r="O873" s="153">
        <v>10</v>
      </c>
      <c r="P873" s="154">
        <f t="shared" si="105"/>
        <v>20</v>
      </c>
      <c r="Q873" s="152">
        <v>4.41</v>
      </c>
      <c r="R873" s="45">
        <f t="shared" si="100"/>
        <v>44.1</v>
      </c>
      <c r="S873" s="910"/>
      <c r="T873" s="49">
        <f t="shared" si="92"/>
        <v>44.1</v>
      </c>
      <c r="U873" s="913"/>
      <c r="V873" s="151">
        <f t="shared" si="107"/>
        <v>88.2</v>
      </c>
      <c r="W873" s="908"/>
    </row>
    <row r="874" spans="1:23" x14ac:dyDescent="0.25">
      <c r="A874" s="871"/>
      <c r="B874" s="872"/>
      <c r="C874" s="92" t="s">
        <v>288</v>
      </c>
      <c r="D874" s="274" t="s">
        <v>37</v>
      </c>
      <c r="E874" s="270"/>
      <c r="F874" s="270"/>
      <c r="G874" s="270">
        <v>10</v>
      </c>
      <c r="H874" s="270"/>
      <c r="I874" s="155">
        <f t="shared" si="106"/>
        <v>10</v>
      </c>
      <c r="J874" s="270"/>
      <c r="K874" s="270"/>
      <c r="L874" s="270">
        <v>10</v>
      </c>
      <c r="M874" s="286"/>
      <c r="N874" s="287"/>
      <c r="O874" s="153">
        <v>10</v>
      </c>
      <c r="P874" s="154">
        <f t="shared" si="105"/>
        <v>20</v>
      </c>
      <c r="Q874" s="152">
        <v>4.41</v>
      </c>
      <c r="R874" s="45">
        <f t="shared" si="100"/>
        <v>44.1</v>
      </c>
      <c r="S874" s="910"/>
      <c r="T874" s="49">
        <f t="shared" si="92"/>
        <v>44.1</v>
      </c>
      <c r="U874" s="913"/>
      <c r="V874" s="151">
        <f t="shared" si="107"/>
        <v>88.2</v>
      </c>
      <c r="W874" s="908"/>
    </row>
    <row r="875" spans="1:23" x14ac:dyDescent="0.25">
      <c r="A875" s="871"/>
      <c r="B875" s="872"/>
      <c r="C875" s="92" t="s">
        <v>289</v>
      </c>
      <c r="D875" s="274" t="s">
        <v>37</v>
      </c>
      <c r="E875" s="270"/>
      <c r="F875" s="270"/>
      <c r="G875" s="270">
        <v>50</v>
      </c>
      <c r="H875" s="270"/>
      <c r="I875" s="155">
        <f t="shared" si="106"/>
        <v>50</v>
      </c>
      <c r="J875" s="270"/>
      <c r="K875" s="270"/>
      <c r="L875" s="270">
        <v>50</v>
      </c>
      <c r="M875" s="286"/>
      <c r="N875" s="287"/>
      <c r="O875" s="153">
        <v>50</v>
      </c>
      <c r="P875" s="154">
        <f t="shared" si="105"/>
        <v>100</v>
      </c>
      <c r="Q875" s="152">
        <v>2.12</v>
      </c>
      <c r="R875" s="45">
        <f t="shared" si="100"/>
        <v>106</v>
      </c>
      <c r="S875" s="910"/>
      <c r="T875" s="49">
        <f t="shared" si="92"/>
        <v>106</v>
      </c>
      <c r="U875" s="913"/>
      <c r="V875" s="151">
        <f t="shared" si="107"/>
        <v>212</v>
      </c>
      <c r="W875" s="908"/>
    </row>
    <row r="876" spans="1:23" x14ac:dyDescent="0.25">
      <c r="A876" s="871"/>
      <c r="B876" s="872"/>
      <c r="C876" s="92" t="s">
        <v>290</v>
      </c>
      <c r="D876" s="274" t="s">
        <v>37</v>
      </c>
      <c r="E876" s="270"/>
      <c r="F876" s="270"/>
      <c r="G876" s="270">
        <v>10</v>
      </c>
      <c r="H876" s="270"/>
      <c r="I876" s="155">
        <f t="shared" si="106"/>
        <v>10</v>
      </c>
      <c r="J876" s="270"/>
      <c r="K876" s="270"/>
      <c r="L876" s="270">
        <v>10</v>
      </c>
      <c r="M876" s="286"/>
      <c r="N876" s="287"/>
      <c r="O876" s="153">
        <v>10</v>
      </c>
      <c r="P876" s="154">
        <f t="shared" si="105"/>
        <v>20</v>
      </c>
      <c r="Q876" s="152">
        <v>1.76</v>
      </c>
      <c r="R876" s="45">
        <f t="shared" si="100"/>
        <v>17.600000000000001</v>
      </c>
      <c r="S876" s="910"/>
      <c r="T876" s="49">
        <f t="shared" ref="T876:T939" si="108">Q876*O876</f>
        <v>17.600000000000001</v>
      </c>
      <c r="U876" s="913"/>
      <c r="V876" s="151">
        <f t="shared" si="107"/>
        <v>35.200000000000003</v>
      </c>
      <c r="W876" s="908"/>
    </row>
    <row r="877" spans="1:23" x14ac:dyDescent="0.25">
      <c r="A877" s="871"/>
      <c r="B877" s="872"/>
      <c r="C877" s="92" t="s">
        <v>291</v>
      </c>
      <c r="D877" s="274" t="s">
        <v>37</v>
      </c>
      <c r="E877" s="270"/>
      <c r="F877" s="270"/>
      <c r="G877" s="270">
        <v>36</v>
      </c>
      <c r="H877" s="270"/>
      <c r="I877" s="155">
        <f t="shared" si="106"/>
        <v>36</v>
      </c>
      <c r="J877" s="270"/>
      <c r="K877" s="270"/>
      <c r="L877" s="270">
        <v>84</v>
      </c>
      <c r="M877" s="286"/>
      <c r="N877" s="287"/>
      <c r="O877" s="153">
        <v>84</v>
      </c>
      <c r="P877" s="154">
        <f t="shared" si="105"/>
        <v>120</v>
      </c>
      <c r="Q877" s="152">
        <v>11.47</v>
      </c>
      <c r="R877" s="45">
        <f t="shared" si="100"/>
        <v>412.92</v>
      </c>
      <c r="S877" s="910"/>
      <c r="T877" s="49">
        <f t="shared" si="108"/>
        <v>963.48</v>
      </c>
      <c r="U877" s="913"/>
      <c r="V877" s="151">
        <f t="shared" si="107"/>
        <v>1376.4</v>
      </c>
      <c r="W877" s="908"/>
    </row>
    <row r="878" spans="1:23" x14ac:dyDescent="0.25">
      <c r="A878" s="871"/>
      <c r="B878" s="872"/>
      <c r="C878" s="92" t="s">
        <v>496</v>
      </c>
      <c r="D878" s="274" t="s">
        <v>37</v>
      </c>
      <c r="E878" s="270"/>
      <c r="F878" s="270"/>
      <c r="G878" s="270">
        <v>6</v>
      </c>
      <c r="H878" s="270"/>
      <c r="I878" s="155">
        <f t="shared" si="106"/>
        <v>6</v>
      </c>
      <c r="J878" s="270"/>
      <c r="K878" s="270"/>
      <c r="L878" s="270">
        <v>12</v>
      </c>
      <c r="M878" s="286"/>
      <c r="N878" s="287"/>
      <c r="O878" s="153">
        <v>12</v>
      </c>
      <c r="P878" s="154">
        <f t="shared" si="105"/>
        <v>18</v>
      </c>
      <c r="Q878" s="152">
        <v>12</v>
      </c>
      <c r="R878" s="45">
        <f t="shared" si="100"/>
        <v>72</v>
      </c>
      <c r="S878" s="910"/>
      <c r="T878" s="49">
        <f t="shared" si="108"/>
        <v>144</v>
      </c>
      <c r="U878" s="913"/>
      <c r="V878" s="151">
        <f t="shared" si="107"/>
        <v>216</v>
      </c>
      <c r="W878" s="908"/>
    </row>
    <row r="879" spans="1:23" x14ac:dyDescent="0.25">
      <c r="A879" s="871"/>
      <c r="B879" s="872"/>
      <c r="C879" s="92" t="s">
        <v>292</v>
      </c>
      <c r="D879" s="274" t="s">
        <v>37</v>
      </c>
      <c r="E879" s="270"/>
      <c r="F879" s="270"/>
      <c r="G879" s="270">
        <v>10</v>
      </c>
      <c r="H879" s="270"/>
      <c r="I879" s="155">
        <f t="shared" si="106"/>
        <v>10</v>
      </c>
      <c r="J879" s="270"/>
      <c r="K879" s="270"/>
      <c r="L879" s="270">
        <v>10</v>
      </c>
      <c r="M879" s="286"/>
      <c r="N879" s="287"/>
      <c r="O879" s="153">
        <v>10</v>
      </c>
      <c r="P879" s="154">
        <f t="shared" si="105"/>
        <v>20</v>
      </c>
      <c r="Q879" s="152">
        <v>1.76</v>
      </c>
      <c r="R879" s="45">
        <f t="shared" si="100"/>
        <v>17.600000000000001</v>
      </c>
      <c r="S879" s="910"/>
      <c r="T879" s="49">
        <f t="shared" si="108"/>
        <v>17.600000000000001</v>
      </c>
      <c r="U879" s="913"/>
      <c r="V879" s="151">
        <f t="shared" si="107"/>
        <v>35.200000000000003</v>
      </c>
      <c r="W879" s="908"/>
    </row>
    <row r="880" spans="1:23" x14ac:dyDescent="0.25">
      <c r="A880" s="871"/>
      <c r="B880" s="872"/>
      <c r="C880" s="92" t="s">
        <v>293</v>
      </c>
      <c r="D880" s="274" t="s">
        <v>37</v>
      </c>
      <c r="E880" s="270"/>
      <c r="F880" s="270"/>
      <c r="G880" s="270">
        <v>10</v>
      </c>
      <c r="H880" s="270"/>
      <c r="I880" s="155">
        <f t="shared" si="106"/>
        <v>10</v>
      </c>
      <c r="J880" s="270"/>
      <c r="K880" s="270"/>
      <c r="L880" s="270">
        <v>20</v>
      </c>
      <c r="M880" s="286"/>
      <c r="N880" s="287"/>
      <c r="O880" s="153">
        <v>20</v>
      </c>
      <c r="P880" s="154">
        <f t="shared" si="105"/>
        <v>30</v>
      </c>
      <c r="Q880" s="152">
        <v>4.8499999999999996</v>
      </c>
      <c r="R880" s="45">
        <f t="shared" si="100"/>
        <v>48.5</v>
      </c>
      <c r="S880" s="910"/>
      <c r="T880" s="49">
        <f t="shared" si="108"/>
        <v>97</v>
      </c>
      <c r="U880" s="913"/>
      <c r="V880" s="151">
        <f t="shared" si="107"/>
        <v>145.5</v>
      </c>
      <c r="W880" s="908"/>
    </row>
    <row r="881" spans="1:23" x14ac:dyDescent="0.25">
      <c r="A881" s="871"/>
      <c r="B881" s="872"/>
      <c r="C881" s="92" t="s">
        <v>294</v>
      </c>
      <c r="D881" s="274" t="s">
        <v>37</v>
      </c>
      <c r="E881" s="270"/>
      <c r="F881" s="270"/>
      <c r="G881" s="270">
        <v>10</v>
      </c>
      <c r="H881" s="270"/>
      <c r="I881" s="155">
        <f t="shared" si="106"/>
        <v>10</v>
      </c>
      <c r="J881" s="270"/>
      <c r="K881" s="270"/>
      <c r="L881" s="270">
        <v>10</v>
      </c>
      <c r="M881" s="286"/>
      <c r="N881" s="287"/>
      <c r="O881" s="153">
        <v>10</v>
      </c>
      <c r="P881" s="154">
        <f t="shared" si="105"/>
        <v>20</v>
      </c>
      <c r="Q881" s="152">
        <v>1.76</v>
      </c>
      <c r="R881" s="45">
        <f t="shared" si="100"/>
        <v>17.600000000000001</v>
      </c>
      <c r="S881" s="910"/>
      <c r="T881" s="49">
        <f t="shared" si="108"/>
        <v>17.600000000000001</v>
      </c>
      <c r="U881" s="913"/>
      <c r="V881" s="151">
        <f t="shared" si="107"/>
        <v>35.200000000000003</v>
      </c>
      <c r="W881" s="908"/>
    </row>
    <row r="882" spans="1:23" x14ac:dyDescent="0.25">
      <c r="A882" s="871"/>
      <c r="B882" s="872"/>
      <c r="C882" s="92" t="s">
        <v>295</v>
      </c>
      <c r="D882" s="274" t="s">
        <v>37</v>
      </c>
      <c r="E882" s="270"/>
      <c r="F882" s="270"/>
      <c r="G882" s="270">
        <v>10</v>
      </c>
      <c r="H882" s="270"/>
      <c r="I882" s="155">
        <f t="shared" si="106"/>
        <v>10</v>
      </c>
      <c r="J882" s="270"/>
      <c r="K882" s="270"/>
      <c r="L882" s="270">
        <v>10</v>
      </c>
      <c r="M882" s="286"/>
      <c r="N882" s="287"/>
      <c r="O882" s="153">
        <v>10</v>
      </c>
      <c r="P882" s="154">
        <f t="shared" si="105"/>
        <v>20</v>
      </c>
      <c r="Q882" s="152">
        <v>2.12</v>
      </c>
      <c r="R882" s="45">
        <f t="shared" si="100"/>
        <v>21.200000000000003</v>
      </c>
      <c r="S882" s="910"/>
      <c r="T882" s="49">
        <f t="shared" si="108"/>
        <v>21.200000000000003</v>
      </c>
      <c r="U882" s="913"/>
      <c r="V882" s="151">
        <f t="shared" si="107"/>
        <v>42.400000000000006</v>
      </c>
      <c r="W882" s="908"/>
    </row>
    <row r="883" spans="1:23" x14ac:dyDescent="0.25">
      <c r="A883" s="871"/>
      <c r="B883" s="872"/>
      <c r="C883" s="92" t="s">
        <v>296</v>
      </c>
      <c r="D883" s="274" t="s">
        <v>37</v>
      </c>
      <c r="E883" s="270"/>
      <c r="F883" s="270"/>
      <c r="G883" s="270">
        <v>10</v>
      </c>
      <c r="H883" s="270"/>
      <c r="I883" s="155">
        <f t="shared" si="106"/>
        <v>10</v>
      </c>
      <c r="J883" s="270"/>
      <c r="K883" s="270"/>
      <c r="L883" s="270">
        <v>10</v>
      </c>
      <c r="M883" s="286"/>
      <c r="N883" s="287"/>
      <c r="O883" s="153">
        <v>10</v>
      </c>
      <c r="P883" s="154">
        <f t="shared" si="105"/>
        <v>20</v>
      </c>
      <c r="Q883" s="152">
        <v>3.2</v>
      </c>
      <c r="R883" s="45">
        <f t="shared" si="100"/>
        <v>32</v>
      </c>
      <c r="S883" s="910"/>
      <c r="T883" s="49">
        <f t="shared" si="108"/>
        <v>32</v>
      </c>
      <c r="U883" s="913"/>
      <c r="V883" s="151">
        <f t="shared" si="107"/>
        <v>64</v>
      </c>
      <c r="W883" s="908"/>
    </row>
    <row r="884" spans="1:23" x14ac:dyDescent="0.25">
      <c r="A884" s="871"/>
      <c r="B884" s="872"/>
      <c r="C884" s="92" t="s">
        <v>1452</v>
      </c>
      <c r="D884" s="274" t="s">
        <v>37</v>
      </c>
      <c r="E884" s="270"/>
      <c r="F884" s="270"/>
      <c r="G884" s="270">
        <v>6</v>
      </c>
      <c r="H884" s="270"/>
      <c r="I884" s="155">
        <f t="shared" si="106"/>
        <v>6</v>
      </c>
      <c r="J884" s="270"/>
      <c r="K884" s="270"/>
      <c r="L884" s="270">
        <v>10</v>
      </c>
      <c r="M884" s="286"/>
      <c r="N884" s="287"/>
      <c r="O884" s="153">
        <v>10</v>
      </c>
      <c r="P884" s="154">
        <f t="shared" si="105"/>
        <v>16</v>
      </c>
      <c r="Q884" s="152">
        <v>32.08</v>
      </c>
      <c r="R884" s="45">
        <f t="shared" si="100"/>
        <v>192.48</v>
      </c>
      <c r="S884" s="910"/>
      <c r="T884" s="49">
        <f t="shared" si="108"/>
        <v>320.79999999999995</v>
      </c>
      <c r="U884" s="913"/>
      <c r="V884" s="151">
        <f t="shared" si="107"/>
        <v>513.28</v>
      </c>
      <c r="W884" s="908"/>
    </row>
    <row r="885" spans="1:23" x14ac:dyDescent="0.25">
      <c r="A885" s="871"/>
      <c r="B885" s="872"/>
      <c r="C885" s="92" t="s">
        <v>297</v>
      </c>
      <c r="D885" s="274" t="s">
        <v>37</v>
      </c>
      <c r="E885" s="270"/>
      <c r="F885" s="270"/>
      <c r="G885" s="270">
        <v>24</v>
      </c>
      <c r="H885" s="270"/>
      <c r="I885" s="155">
        <f t="shared" si="106"/>
        <v>24</v>
      </c>
      <c r="J885" s="270"/>
      <c r="K885" s="270"/>
      <c r="L885" s="270">
        <v>24</v>
      </c>
      <c r="M885" s="286"/>
      <c r="N885" s="287"/>
      <c r="O885" s="153">
        <v>24</v>
      </c>
      <c r="P885" s="154">
        <f t="shared" si="105"/>
        <v>48</v>
      </c>
      <c r="Q885" s="152">
        <v>1.76</v>
      </c>
      <c r="R885" s="45">
        <f t="shared" si="100"/>
        <v>42.24</v>
      </c>
      <c r="S885" s="910"/>
      <c r="T885" s="49">
        <f t="shared" si="108"/>
        <v>42.24</v>
      </c>
      <c r="U885" s="913"/>
      <c r="V885" s="151">
        <f t="shared" si="107"/>
        <v>84.48</v>
      </c>
      <c r="W885" s="908"/>
    </row>
    <row r="886" spans="1:23" x14ac:dyDescent="0.25">
      <c r="A886" s="871"/>
      <c r="B886" s="872"/>
      <c r="C886" s="92" t="s">
        <v>298</v>
      </c>
      <c r="D886" s="274" t="s">
        <v>37</v>
      </c>
      <c r="E886" s="270"/>
      <c r="F886" s="270"/>
      <c r="G886" s="270">
        <v>50</v>
      </c>
      <c r="H886" s="270"/>
      <c r="I886" s="155">
        <f t="shared" si="106"/>
        <v>50</v>
      </c>
      <c r="J886" s="270"/>
      <c r="K886" s="270"/>
      <c r="L886" s="270">
        <v>200</v>
      </c>
      <c r="M886" s="286"/>
      <c r="N886" s="287"/>
      <c r="O886" s="153">
        <v>200</v>
      </c>
      <c r="P886" s="154">
        <f t="shared" si="105"/>
        <v>250</v>
      </c>
      <c r="Q886" s="152">
        <v>1.29</v>
      </c>
      <c r="R886" s="45">
        <f t="shared" si="100"/>
        <v>64.5</v>
      </c>
      <c r="S886" s="910"/>
      <c r="T886" s="49">
        <f t="shared" si="108"/>
        <v>258</v>
      </c>
      <c r="U886" s="913"/>
      <c r="V886" s="151">
        <f t="shared" si="107"/>
        <v>322.5</v>
      </c>
      <c r="W886" s="908"/>
    </row>
    <row r="887" spans="1:23" x14ac:dyDescent="0.25">
      <c r="A887" s="871"/>
      <c r="B887" s="872"/>
      <c r="C887" s="92" t="s">
        <v>299</v>
      </c>
      <c r="D887" s="274" t="s">
        <v>37</v>
      </c>
      <c r="E887" s="270"/>
      <c r="F887" s="270"/>
      <c r="G887" s="270"/>
      <c r="H887" s="270"/>
      <c r="I887" s="155">
        <f t="shared" si="106"/>
        <v>0</v>
      </c>
      <c r="J887" s="270"/>
      <c r="K887" s="270"/>
      <c r="L887" s="270">
        <v>3</v>
      </c>
      <c r="M887" s="286"/>
      <c r="N887" s="287"/>
      <c r="O887" s="153">
        <v>3</v>
      </c>
      <c r="P887" s="154">
        <f t="shared" si="105"/>
        <v>3</v>
      </c>
      <c r="Q887" s="152">
        <v>10000</v>
      </c>
      <c r="R887" s="45">
        <f t="shared" si="100"/>
        <v>0</v>
      </c>
      <c r="S887" s="910"/>
      <c r="T887" s="49">
        <f t="shared" si="108"/>
        <v>30000</v>
      </c>
      <c r="U887" s="913"/>
      <c r="V887" s="151">
        <f t="shared" si="107"/>
        <v>30000</v>
      </c>
      <c r="W887" s="908"/>
    </row>
    <row r="888" spans="1:23" x14ac:dyDescent="0.25">
      <c r="A888" s="871"/>
      <c r="B888" s="872"/>
      <c r="C888" s="92" t="s">
        <v>300</v>
      </c>
      <c r="D888" s="274" t="s">
        <v>37</v>
      </c>
      <c r="E888" s="270"/>
      <c r="F888" s="270"/>
      <c r="G888" s="270"/>
      <c r="H888" s="270"/>
      <c r="I888" s="155">
        <f t="shared" si="106"/>
        <v>0</v>
      </c>
      <c r="J888" s="270"/>
      <c r="K888" s="270"/>
      <c r="L888" s="270">
        <v>3</v>
      </c>
      <c r="M888" s="286"/>
      <c r="N888" s="287"/>
      <c r="O888" s="153">
        <v>3</v>
      </c>
      <c r="P888" s="154">
        <f t="shared" si="105"/>
        <v>3</v>
      </c>
      <c r="Q888" s="152">
        <v>10000</v>
      </c>
      <c r="R888" s="45">
        <f t="shared" si="100"/>
        <v>0</v>
      </c>
      <c r="S888" s="910"/>
      <c r="T888" s="49">
        <f t="shared" si="108"/>
        <v>30000</v>
      </c>
      <c r="U888" s="913"/>
      <c r="V888" s="151">
        <f t="shared" si="107"/>
        <v>30000</v>
      </c>
      <c r="W888" s="908"/>
    </row>
    <row r="889" spans="1:23" x14ac:dyDescent="0.25">
      <c r="A889" s="871"/>
      <c r="B889" s="872"/>
      <c r="C889" s="92" t="s">
        <v>301</v>
      </c>
      <c r="D889" s="274" t="s">
        <v>37</v>
      </c>
      <c r="E889" s="270"/>
      <c r="F889" s="270"/>
      <c r="G889" s="270">
        <v>2</v>
      </c>
      <c r="H889" s="270"/>
      <c r="I889" s="155">
        <f t="shared" si="106"/>
        <v>2</v>
      </c>
      <c r="J889" s="270"/>
      <c r="K889" s="270"/>
      <c r="L889" s="270">
        <v>4</v>
      </c>
      <c r="M889" s="286"/>
      <c r="N889" s="287"/>
      <c r="O889" s="153">
        <v>4</v>
      </c>
      <c r="P889" s="154">
        <f t="shared" si="105"/>
        <v>6</v>
      </c>
      <c r="Q889" s="152">
        <v>320.8</v>
      </c>
      <c r="R889" s="45">
        <f t="shared" si="100"/>
        <v>641.6</v>
      </c>
      <c r="S889" s="910"/>
      <c r="T889" s="49">
        <f t="shared" si="108"/>
        <v>1283.2</v>
      </c>
      <c r="U889" s="913"/>
      <c r="V889" s="151">
        <f t="shared" si="107"/>
        <v>1924.8000000000002</v>
      </c>
      <c r="W889" s="908"/>
    </row>
    <row r="890" spans="1:23" x14ac:dyDescent="0.25">
      <c r="A890" s="871"/>
      <c r="B890" s="872"/>
      <c r="C890" s="92" t="s">
        <v>302</v>
      </c>
      <c r="D890" s="274" t="s">
        <v>37</v>
      </c>
      <c r="E890" s="270"/>
      <c r="F890" s="270"/>
      <c r="G890" s="270"/>
      <c r="H890" s="270"/>
      <c r="I890" s="155">
        <f t="shared" si="106"/>
        <v>0</v>
      </c>
      <c r="J890" s="270"/>
      <c r="K890" s="270"/>
      <c r="L890" s="270">
        <v>1</v>
      </c>
      <c r="M890" s="286"/>
      <c r="N890" s="287"/>
      <c r="O890" s="153">
        <v>1</v>
      </c>
      <c r="P890" s="154">
        <f t="shared" si="105"/>
        <v>1</v>
      </c>
      <c r="Q890" s="152">
        <v>6247.16</v>
      </c>
      <c r="R890" s="45">
        <f t="shared" si="100"/>
        <v>0</v>
      </c>
      <c r="S890" s="910"/>
      <c r="T890" s="49">
        <f t="shared" si="108"/>
        <v>6247.16</v>
      </c>
      <c r="U890" s="913"/>
      <c r="V890" s="151">
        <f t="shared" si="107"/>
        <v>6247.16</v>
      </c>
      <c r="W890" s="908"/>
    </row>
    <row r="891" spans="1:23" x14ac:dyDescent="0.25">
      <c r="A891" s="871"/>
      <c r="B891" s="872"/>
      <c r="C891" s="92" t="s">
        <v>303</v>
      </c>
      <c r="D891" s="274" t="s">
        <v>37</v>
      </c>
      <c r="E891" s="270"/>
      <c r="F891" s="270"/>
      <c r="G891" s="270">
        <v>20</v>
      </c>
      <c r="H891" s="270"/>
      <c r="I891" s="155">
        <f t="shared" si="106"/>
        <v>20</v>
      </c>
      <c r="J891" s="270"/>
      <c r="K891" s="270"/>
      <c r="L891" s="270">
        <v>20</v>
      </c>
      <c r="M891" s="286"/>
      <c r="N891" s="287"/>
      <c r="O891" s="153">
        <v>20</v>
      </c>
      <c r="P891" s="154">
        <f t="shared" si="105"/>
        <v>40</v>
      </c>
      <c r="Q891" s="152">
        <v>4.24</v>
      </c>
      <c r="R891" s="45">
        <f t="shared" si="100"/>
        <v>84.800000000000011</v>
      </c>
      <c r="S891" s="910"/>
      <c r="T891" s="49">
        <f t="shared" si="108"/>
        <v>84.800000000000011</v>
      </c>
      <c r="U891" s="913"/>
      <c r="V891" s="151">
        <f t="shared" si="107"/>
        <v>169.60000000000002</v>
      </c>
      <c r="W891" s="908"/>
    </row>
    <row r="892" spans="1:23" x14ac:dyDescent="0.25">
      <c r="A892" s="871"/>
      <c r="B892" s="872"/>
      <c r="C892" s="92" t="s">
        <v>304</v>
      </c>
      <c r="D892" s="274" t="s">
        <v>37</v>
      </c>
      <c r="E892" s="270"/>
      <c r="F892" s="270"/>
      <c r="G892" s="270">
        <v>12</v>
      </c>
      <c r="H892" s="270"/>
      <c r="I892" s="155">
        <f t="shared" si="106"/>
        <v>12</v>
      </c>
      <c r="J892" s="270"/>
      <c r="K892" s="270"/>
      <c r="L892" s="270">
        <v>12</v>
      </c>
      <c r="M892" s="286"/>
      <c r="N892" s="287"/>
      <c r="O892" s="153">
        <v>12</v>
      </c>
      <c r="P892" s="154">
        <f t="shared" si="105"/>
        <v>24</v>
      </c>
      <c r="Q892" s="152">
        <v>10.58</v>
      </c>
      <c r="R892" s="45">
        <f t="shared" si="100"/>
        <v>126.96000000000001</v>
      </c>
      <c r="S892" s="910"/>
      <c r="T892" s="49">
        <f t="shared" si="108"/>
        <v>126.96000000000001</v>
      </c>
      <c r="U892" s="913"/>
      <c r="V892" s="151">
        <f t="shared" si="107"/>
        <v>253.92000000000002</v>
      </c>
      <c r="W892" s="908"/>
    </row>
    <row r="893" spans="1:23" x14ac:dyDescent="0.25">
      <c r="A893" s="871"/>
      <c r="B893" s="872"/>
      <c r="C893" s="92" t="s">
        <v>305</v>
      </c>
      <c r="D893" s="274" t="s">
        <v>37</v>
      </c>
      <c r="E893" s="270"/>
      <c r="F893" s="270"/>
      <c r="G893" s="270">
        <v>12</v>
      </c>
      <c r="H893" s="270"/>
      <c r="I893" s="155">
        <f t="shared" si="106"/>
        <v>12</v>
      </c>
      <c r="J893" s="270"/>
      <c r="K893" s="270"/>
      <c r="L893" s="270">
        <v>12</v>
      </c>
      <c r="M893" s="286"/>
      <c r="N893" s="287"/>
      <c r="O893" s="153">
        <v>12</v>
      </c>
      <c r="P893" s="154">
        <f t="shared" si="105"/>
        <v>24</v>
      </c>
      <c r="Q893" s="152">
        <v>10.58</v>
      </c>
      <c r="R893" s="45">
        <f t="shared" si="100"/>
        <v>126.96000000000001</v>
      </c>
      <c r="S893" s="910"/>
      <c r="T893" s="49">
        <f t="shared" si="108"/>
        <v>126.96000000000001</v>
      </c>
      <c r="U893" s="913"/>
      <c r="V893" s="151">
        <f t="shared" si="107"/>
        <v>253.92000000000002</v>
      </c>
      <c r="W893" s="908"/>
    </row>
    <row r="894" spans="1:23" x14ac:dyDescent="0.25">
      <c r="A894" s="871"/>
      <c r="B894" s="872"/>
      <c r="C894" s="92" t="s">
        <v>306</v>
      </c>
      <c r="D894" s="274" t="s">
        <v>37</v>
      </c>
      <c r="E894" s="270"/>
      <c r="F894" s="270"/>
      <c r="G894" s="270">
        <v>1</v>
      </c>
      <c r="H894" s="270"/>
      <c r="I894" s="155">
        <f t="shared" si="106"/>
        <v>1</v>
      </c>
      <c r="J894" s="270"/>
      <c r="K894" s="270"/>
      <c r="L894" s="270">
        <v>1</v>
      </c>
      <c r="M894" s="286"/>
      <c r="N894" s="287"/>
      <c r="O894" s="153">
        <v>1</v>
      </c>
      <c r="P894" s="154">
        <f t="shared" si="105"/>
        <v>2</v>
      </c>
      <c r="Q894" s="152">
        <v>84.69</v>
      </c>
      <c r="R894" s="45">
        <f t="shared" si="100"/>
        <v>84.69</v>
      </c>
      <c r="S894" s="910"/>
      <c r="T894" s="49">
        <f t="shared" si="108"/>
        <v>84.69</v>
      </c>
      <c r="U894" s="913"/>
      <c r="V894" s="151">
        <f t="shared" si="107"/>
        <v>169.38</v>
      </c>
      <c r="W894" s="908"/>
    </row>
    <row r="895" spans="1:23" x14ac:dyDescent="0.25">
      <c r="A895" s="871"/>
      <c r="B895" s="872"/>
      <c r="C895" s="92" t="s">
        <v>307</v>
      </c>
      <c r="D895" s="274" t="s">
        <v>37</v>
      </c>
      <c r="E895" s="270"/>
      <c r="F895" s="270"/>
      <c r="G895" s="270">
        <v>20</v>
      </c>
      <c r="H895" s="270"/>
      <c r="I895" s="155">
        <f t="shared" si="106"/>
        <v>20</v>
      </c>
      <c r="J895" s="270"/>
      <c r="K895" s="270"/>
      <c r="L895" s="270">
        <v>20</v>
      </c>
      <c r="M895" s="286"/>
      <c r="N895" s="287"/>
      <c r="O895" s="153">
        <v>20</v>
      </c>
      <c r="P895" s="154">
        <f t="shared" si="105"/>
        <v>40</v>
      </c>
      <c r="Q895" s="152">
        <v>10.58</v>
      </c>
      <c r="R895" s="45">
        <f t="shared" si="100"/>
        <v>211.6</v>
      </c>
      <c r="S895" s="910"/>
      <c r="T895" s="49">
        <f t="shared" si="108"/>
        <v>211.6</v>
      </c>
      <c r="U895" s="913"/>
      <c r="V895" s="151">
        <f t="shared" si="107"/>
        <v>423.2</v>
      </c>
      <c r="W895" s="908"/>
    </row>
    <row r="896" spans="1:23" x14ac:dyDescent="0.25">
      <c r="A896" s="871"/>
      <c r="B896" s="872"/>
      <c r="C896" s="92" t="s">
        <v>308</v>
      </c>
      <c r="D896" s="274" t="s">
        <v>37</v>
      </c>
      <c r="E896" s="270"/>
      <c r="F896" s="270"/>
      <c r="G896" s="270">
        <v>15</v>
      </c>
      <c r="H896" s="270"/>
      <c r="I896" s="155">
        <f t="shared" si="106"/>
        <v>15</v>
      </c>
      <c r="J896" s="270"/>
      <c r="K896" s="270"/>
      <c r="L896" s="270">
        <v>15</v>
      </c>
      <c r="M896" s="286"/>
      <c r="N896" s="287"/>
      <c r="O896" s="153">
        <v>15</v>
      </c>
      <c r="P896" s="154">
        <f t="shared" si="105"/>
        <v>30</v>
      </c>
      <c r="Q896" s="152">
        <v>1.76</v>
      </c>
      <c r="R896" s="45">
        <f t="shared" si="100"/>
        <v>26.4</v>
      </c>
      <c r="S896" s="910"/>
      <c r="T896" s="49">
        <f t="shared" si="108"/>
        <v>26.4</v>
      </c>
      <c r="U896" s="913"/>
      <c r="V896" s="151">
        <f t="shared" si="107"/>
        <v>52.8</v>
      </c>
      <c r="W896" s="908"/>
    </row>
    <row r="897" spans="1:23" x14ac:dyDescent="0.25">
      <c r="A897" s="871"/>
      <c r="B897" s="872"/>
      <c r="C897" s="92" t="s">
        <v>309</v>
      </c>
      <c r="D897" s="274" t="s">
        <v>37</v>
      </c>
      <c r="E897" s="270"/>
      <c r="F897" s="270"/>
      <c r="G897" s="270">
        <v>10</v>
      </c>
      <c r="H897" s="270"/>
      <c r="I897" s="155">
        <f t="shared" si="106"/>
        <v>10</v>
      </c>
      <c r="J897" s="270"/>
      <c r="K897" s="270"/>
      <c r="L897" s="270">
        <v>10</v>
      </c>
      <c r="M897" s="286"/>
      <c r="N897" s="287"/>
      <c r="O897" s="153">
        <v>10</v>
      </c>
      <c r="P897" s="154">
        <f t="shared" si="105"/>
        <v>20</v>
      </c>
      <c r="Q897" s="152">
        <v>4.41</v>
      </c>
      <c r="R897" s="45">
        <f t="shared" si="100"/>
        <v>44.1</v>
      </c>
      <c r="S897" s="910"/>
      <c r="T897" s="49">
        <f t="shared" si="108"/>
        <v>44.1</v>
      </c>
      <c r="U897" s="913"/>
      <c r="V897" s="151">
        <f t="shared" si="107"/>
        <v>88.2</v>
      </c>
      <c r="W897" s="908"/>
    </row>
    <row r="898" spans="1:23" x14ac:dyDescent="0.25">
      <c r="A898" s="871"/>
      <c r="B898" s="872"/>
      <c r="C898" s="92" t="s">
        <v>310</v>
      </c>
      <c r="D898" s="274" t="s">
        <v>37</v>
      </c>
      <c r="E898" s="270"/>
      <c r="F898" s="270"/>
      <c r="G898" s="270">
        <v>10</v>
      </c>
      <c r="H898" s="270"/>
      <c r="I898" s="155">
        <f t="shared" si="106"/>
        <v>10</v>
      </c>
      <c r="J898" s="270"/>
      <c r="K898" s="270"/>
      <c r="L898" s="270">
        <v>10</v>
      </c>
      <c r="M898" s="286"/>
      <c r="N898" s="287"/>
      <c r="O898" s="153">
        <v>10</v>
      </c>
      <c r="P898" s="154">
        <f t="shared" si="105"/>
        <v>20</v>
      </c>
      <c r="Q898" s="152">
        <v>1.76</v>
      </c>
      <c r="R898" s="45">
        <f t="shared" si="100"/>
        <v>17.600000000000001</v>
      </c>
      <c r="S898" s="910"/>
      <c r="T898" s="49">
        <f t="shared" si="108"/>
        <v>17.600000000000001</v>
      </c>
      <c r="U898" s="913"/>
      <c r="V898" s="151">
        <f t="shared" si="107"/>
        <v>35.200000000000003</v>
      </c>
      <c r="W898" s="908"/>
    </row>
    <row r="899" spans="1:23" x14ac:dyDescent="0.25">
      <c r="A899" s="871"/>
      <c r="B899" s="872"/>
      <c r="C899" s="92" t="s">
        <v>311</v>
      </c>
      <c r="D899" s="274" t="s">
        <v>37</v>
      </c>
      <c r="E899" s="270"/>
      <c r="F899" s="270"/>
      <c r="G899" s="270">
        <v>10</v>
      </c>
      <c r="H899" s="270"/>
      <c r="I899" s="155">
        <f t="shared" si="106"/>
        <v>10</v>
      </c>
      <c r="J899" s="270"/>
      <c r="K899" s="270"/>
      <c r="L899" s="270">
        <v>10</v>
      </c>
      <c r="M899" s="286"/>
      <c r="N899" s="287"/>
      <c r="O899" s="153">
        <v>10</v>
      </c>
      <c r="P899" s="154">
        <f t="shared" si="105"/>
        <v>20</v>
      </c>
      <c r="Q899" s="152">
        <v>7.06</v>
      </c>
      <c r="R899" s="45">
        <f t="shared" si="100"/>
        <v>70.599999999999994</v>
      </c>
      <c r="S899" s="910"/>
      <c r="T899" s="49">
        <f t="shared" si="108"/>
        <v>70.599999999999994</v>
      </c>
      <c r="U899" s="913"/>
      <c r="V899" s="151">
        <f t="shared" si="107"/>
        <v>141.19999999999999</v>
      </c>
      <c r="W899" s="908"/>
    </row>
    <row r="900" spans="1:23" x14ac:dyDescent="0.25">
      <c r="A900" s="871"/>
      <c r="B900" s="872"/>
      <c r="C900" s="92" t="s">
        <v>312</v>
      </c>
      <c r="D900" s="274" t="s">
        <v>37</v>
      </c>
      <c r="E900" s="270"/>
      <c r="F900" s="270"/>
      <c r="G900" s="270">
        <v>1</v>
      </c>
      <c r="H900" s="270"/>
      <c r="I900" s="155">
        <f t="shared" si="106"/>
        <v>1</v>
      </c>
      <c r="J900" s="270"/>
      <c r="K900" s="270"/>
      <c r="L900" s="270">
        <v>2</v>
      </c>
      <c r="M900" s="286"/>
      <c r="N900" s="287"/>
      <c r="O900" s="153">
        <v>2</v>
      </c>
      <c r="P900" s="154">
        <f t="shared" si="105"/>
        <v>3</v>
      </c>
      <c r="Q900" s="152">
        <v>802</v>
      </c>
      <c r="R900" s="45">
        <f t="shared" si="100"/>
        <v>802</v>
      </c>
      <c r="S900" s="910"/>
      <c r="T900" s="49">
        <f t="shared" si="108"/>
        <v>1604</v>
      </c>
      <c r="U900" s="913"/>
      <c r="V900" s="151">
        <f t="shared" si="107"/>
        <v>2406</v>
      </c>
      <c r="W900" s="908"/>
    </row>
    <row r="901" spans="1:23" x14ac:dyDescent="0.25">
      <c r="A901" s="871"/>
      <c r="B901" s="872"/>
      <c r="C901" s="92" t="s">
        <v>313</v>
      </c>
      <c r="D901" s="274" t="s">
        <v>37</v>
      </c>
      <c r="E901" s="270"/>
      <c r="F901" s="270"/>
      <c r="G901" s="270">
        <v>20</v>
      </c>
      <c r="H901" s="270"/>
      <c r="I901" s="155">
        <f t="shared" si="106"/>
        <v>20</v>
      </c>
      <c r="J901" s="270"/>
      <c r="K901" s="270"/>
      <c r="L901" s="270">
        <v>20</v>
      </c>
      <c r="M901" s="286"/>
      <c r="N901" s="287"/>
      <c r="O901" s="153">
        <v>20</v>
      </c>
      <c r="P901" s="154">
        <f t="shared" si="105"/>
        <v>40</v>
      </c>
      <c r="Q901" s="152">
        <v>12.35</v>
      </c>
      <c r="R901" s="45">
        <f t="shared" si="100"/>
        <v>247</v>
      </c>
      <c r="S901" s="910"/>
      <c r="T901" s="49">
        <f t="shared" si="108"/>
        <v>247</v>
      </c>
      <c r="U901" s="913"/>
      <c r="V901" s="151">
        <f t="shared" si="107"/>
        <v>494</v>
      </c>
      <c r="W901" s="908"/>
    </row>
    <row r="902" spans="1:23" x14ac:dyDescent="0.25">
      <c r="A902" s="871"/>
      <c r="B902" s="872"/>
      <c r="C902" s="92" t="s">
        <v>314</v>
      </c>
      <c r="D902" s="274" t="s">
        <v>37</v>
      </c>
      <c r="E902" s="270"/>
      <c r="F902" s="270"/>
      <c r="G902" s="270">
        <v>12</v>
      </c>
      <c r="H902" s="270"/>
      <c r="I902" s="155">
        <f t="shared" si="106"/>
        <v>12</v>
      </c>
      <c r="J902" s="270"/>
      <c r="K902" s="270"/>
      <c r="L902" s="270">
        <v>12</v>
      </c>
      <c r="M902" s="286"/>
      <c r="N902" s="287"/>
      <c r="O902" s="153">
        <v>12</v>
      </c>
      <c r="P902" s="154">
        <f t="shared" si="105"/>
        <v>24</v>
      </c>
      <c r="Q902" s="152">
        <v>15.88</v>
      </c>
      <c r="R902" s="45">
        <f t="shared" si="100"/>
        <v>190.56</v>
      </c>
      <c r="S902" s="910"/>
      <c r="T902" s="49">
        <f t="shared" si="108"/>
        <v>190.56</v>
      </c>
      <c r="U902" s="913"/>
      <c r="V902" s="151">
        <f t="shared" si="107"/>
        <v>381.12</v>
      </c>
      <c r="W902" s="908"/>
    </row>
    <row r="903" spans="1:23" x14ac:dyDescent="0.25">
      <c r="A903" s="871"/>
      <c r="B903" s="872"/>
      <c r="C903" s="92" t="s">
        <v>315</v>
      </c>
      <c r="D903" s="274" t="s">
        <v>37</v>
      </c>
      <c r="E903" s="270"/>
      <c r="F903" s="270"/>
      <c r="G903" s="270">
        <v>12</v>
      </c>
      <c r="H903" s="270"/>
      <c r="I903" s="155">
        <f t="shared" si="106"/>
        <v>12</v>
      </c>
      <c r="J903" s="270"/>
      <c r="K903" s="270"/>
      <c r="L903" s="270">
        <v>24</v>
      </c>
      <c r="M903" s="286"/>
      <c r="N903" s="287"/>
      <c r="O903" s="153">
        <v>24</v>
      </c>
      <c r="P903" s="154">
        <f t="shared" si="105"/>
        <v>36</v>
      </c>
      <c r="Q903" s="152">
        <v>50</v>
      </c>
      <c r="R903" s="45">
        <f t="shared" si="100"/>
        <v>600</v>
      </c>
      <c r="S903" s="910"/>
      <c r="T903" s="49">
        <f t="shared" si="108"/>
        <v>1200</v>
      </c>
      <c r="U903" s="913"/>
      <c r="V903" s="151">
        <f t="shared" si="107"/>
        <v>1800</v>
      </c>
      <c r="W903" s="908"/>
    </row>
    <row r="904" spans="1:23" x14ac:dyDescent="0.25">
      <c r="A904" s="871"/>
      <c r="B904" s="872"/>
      <c r="C904" s="92" t="s">
        <v>316</v>
      </c>
      <c r="D904" s="274" t="s">
        <v>37</v>
      </c>
      <c r="E904" s="270"/>
      <c r="F904" s="270"/>
      <c r="G904" s="270">
        <v>30</v>
      </c>
      <c r="H904" s="270"/>
      <c r="I904" s="155">
        <f t="shared" si="106"/>
        <v>30</v>
      </c>
      <c r="J904" s="270"/>
      <c r="K904" s="270"/>
      <c r="L904" s="270">
        <v>30</v>
      </c>
      <c r="M904" s="286"/>
      <c r="N904" s="287"/>
      <c r="O904" s="153">
        <v>30</v>
      </c>
      <c r="P904" s="154">
        <f t="shared" si="105"/>
        <v>60</v>
      </c>
      <c r="Q904" s="152">
        <v>2.12</v>
      </c>
      <c r="R904" s="45">
        <f t="shared" si="100"/>
        <v>63.6</v>
      </c>
      <c r="S904" s="910"/>
      <c r="T904" s="49">
        <f t="shared" si="108"/>
        <v>63.6</v>
      </c>
      <c r="U904" s="913"/>
      <c r="V904" s="151">
        <f t="shared" si="107"/>
        <v>127.2</v>
      </c>
      <c r="W904" s="908"/>
    </row>
    <row r="905" spans="1:23" x14ac:dyDescent="0.25">
      <c r="A905" s="871"/>
      <c r="B905" s="872"/>
      <c r="C905" s="92" t="s">
        <v>317</v>
      </c>
      <c r="D905" s="274" t="s">
        <v>37</v>
      </c>
      <c r="E905" s="270"/>
      <c r="F905" s="270"/>
      <c r="G905" s="270">
        <v>20</v>
      </c>
      <c r="H905" s="270"/>
      <c r="I905" s="155">
        <f t="shared" si="106"/>
        <v>20</v>
      </c>
      <c r="J905" s="270"/>
      <c r="K905" s="270"/>
      <c r="L905" s="270">
        <v>20</v>
      </c>
      <c r="M905" s="286"/>
      <c r="N905" s="287"/>
      <c r="O905" s="153">
        <v>20</v>
      </c>
      <c r="P905" s="154">
        <f t="shared" si="105"/>
        <v>40</v>
      </c>
      <c r="Q905" s="152">
        <v>1.59</v>
      </c>
      <c r="R905" s="45">
        <f t="shared" si="100"/>
        <v>31.8</v>
      </c>
      <c r="S905" s="910"/>
      <c r="T905" s="49">
        <f t="shared" si="108"/>
        <v>31.8</v>
      </c>
      <c r="U905" s="913"/>
      <c r="V905" s="151">
        <f t="shared" si="107"/>
        <v>63.6</v>
      </c>
      <c r="W905" s="908"/>
    </row>
    <row r="906" spans="1:23" ht="30" x14ac:dyDescent="0.25">
      <c r="A906" s="871"/>
      <c r="B906" s="872"/>
      <c r="C906" s="92" t="s">
        <v>318</v>
      </c>
      <c r="D906" s="274" t="s">
        <v>37</v>
      </c>
      <c r="E906" s="270"/>
      <c r="F906" s="270"/>
      <c r="G906" s="270">
        <v>2</v>
      </c>
      <c r="H906" s="270"/>
      <c r="I906" s="155">
        <f t="shared" si="106"/>
        <v>2</v>
      </c>
      <c r="J906" s="270"/>
      <c r="K906" s="270"/>
      <c r="L906" s="270">
        <v>1</v>
      </c>
      <c r="M906" s="286"/>
      <c r="N906" s="287"/>
      <c r="O906" s="153">
        <v>1</v>
      </c>
      <c r="P906" s="154">
        <f t="shared" si="105"/>
        <v>3</v>
      </c>
      <c r="Q906" s="152">
        <v>1.94</v>
      </c>
      <c r="R906" s="45">
        <f t="shared" si="100"/>
        <v>3.88</v>
      </c>
      <c r="S906" s="910"/>
      <c r="T906" s="49">
        <f t="shared" si="108"/>
        <v>1.94</v>
      </c>
      <c r="U906" s="913"/>
      <c r="V906" s="151">
        <f t="shared" si="107"/>
        <v>5.82</v>
      </c>
      <c r="W906" s="908"/>
    </row>
    <row r="907" spans="1:23" ht="30" x14ac:dyDescent="0.25">
      <c r="A907" s="871"/>
      <c r="B907" s="872"/>
      <c r="C907" s="92" t="s">
        <v>1453</v>
      </c>
      <c r="D907" s="274" t="s">
        <v>37</v>
      </c>
      <c r="E907" s="270"/>
      <c r="F907" s="270"/>
      <c r="G907" s="270">
        <v>1</v>
      </c>
      <c r="H907" s="270"/>
      <c r="I907" s="155">
        <f t="shared" si="106"/>
        <v>1</v>
      </c>
      <c r="J907" s="270"/>
      <c r="K907" s="270"/>
      <c r="L907" s="270">
        <v>1</v>
      </c>
      <c r="M907" s="286"/>
      <c r="N907" s="287"/>
      <c r="O907" s="153">
        <v>1</v>
      </c>
      <c r="P907" s="154">
        <f t="shared" si="105"/>
        <v>2</v>
      </c>
      <c r="Q907" s="152">
        <v>371.45</v>
      </c>
      <c r="R907" s="45">
        <f t="shared" si="100"/>
        <v>371.45</v>
      </c>
      <c r="S907" s="910"/>
      <c r="T907" s="49">
        <f t="shared" si="108"/>
        <v>371.45</v>
      </c>
      <c r="U907" s="913"/>
      <c r="V907" s="151">
        <f t="shared" si="107"/>
        <v>742.9</v>
      </c>
      <c r="W907" s="908"/>
    </row>
    <row r="908" spans="1:23" x14ac:dyDescent="0.25">
      <c r="A908" s="871"/>
      <c r="B908" s="872"/>
      <c r="C908" s="92" t="s">
        <v>319</v>
      </c>
      <c r="D908" s="274" t="s">
        <v>37</v>
      </c>
      <c r="E908" s="270"/>
      <c r="F908" s="270"/>
      <c r="G908" s="270">
        <v>4</v>
      </c>
      <c r="H908" s="270"/>
      <c r="I908" s="155">
        <f t="shared" si="106"/>
        <v>4</v>
      </c>
      <c r="J908" s="270"/>
      <c r="K908" s="270"/>
      <c r="L908" s="270">
        <v>5</v>
      </c>
      <c r="M908" s="286"/>
      <c r="N908" s="287"/>
      <c r="O908" s="153">
        <v>5</v>
      </c>
      <c r="P908" s="154">
        <f t="shared" si="105"/>
        <v>9</v>
      </c>
      <c r="Q908" s="152">
        <v>38</v>
      </c>
      <c r="R908" s="45">
        <f t="shared" si="100"/>
        <v>152</v>
      </c>
      <c r="S908" s="910"/>
      <c r="T908" s="49">
        <f t="shared" si="108"/>
        <v>190</v>
      </c>
      <c r="U908" s="913"/>
      <c r="V908" s="151">
        <f t="shared" si="107"/>
        <v>342</v>
      </c>
      <c r="W908" s="908"/>
    </row>
    <row r="909" spans="1:23" x14ac:dyDescent="0.25">
      <c r="A909" s="871"/>
      <c r="B909" s="872"/>
      <c r="C909" s="92" t="s">
        <v>320</v>
      </c>
      <c r="D909" s="274" t="s">
        <v>37</v>
      </c>
      <c r="E909" s="270"/>
      <c r="F909" s="270"/>
      <c r="G909" s="270">
        <v>4</v>
      </c>
      <c r="H909" s="270"/>
      <c r="I909" s="155">
        <f t="shared" si="106"/>
        <v>4</v>
      </c>
      <c r="J909" s="270"/>
      <c r="K909" s="270"/>
      <c r="L909" s="270">
        <v>5</v>
      </c>
      <c r="M909" s="286"/>
      <c r="N909" s="287"/>
      <c r="O909" s="153">
        <v>5</v>
      </c>
      <c r="P909" s="154">
        <f t="shared" si="105"/>
        <v>9</v>
      </c>
      <c r="Q909" s="152">
        <v>38</v>
      </c>
      <c r="R909" s="45">
        <f t="shared" ref="R909:R972" si="109">Q909*I909</f>
        <v>152</v>
      </c>
      <c r="S909" s="910"/>
      <c r="T909" s="49">
        <f t="shared" si="108"/>
        <v>190</v>
      </c>
      <c r="U909" s="913"/>
      <c r="V909" s="151">
        <f t="shared" si="107"/>
        <v>342</v>
      </c>
      <c r="W909" s="908"/>
    </row>
    <row r="910" spans="1:23" x14ac:dyDescent="0.25">
      <c r="A910" s="871"/>
      <c r="B910" s="872"/>
      <c r="C910" s="92" t="s">
        <v>321</v>
      </c>
      <c r="D910" s="274" t="s">
        <v>37</v>
      </c>
      <c r="E910" s="270"/>
      <c r="F910" s="270"/>
      <c r="G910" s="270">
        <v>16</v>
      </c>
      <c r="H910" s="270"/>
      <c r="I910" s="155">
        <f t="shared" si="106"/>
        <v>16</v>
      </c>
      <c r="J910" s="270"/>
      <c r="K910" s="270"/>
      <c r="L910" s="270">
        <v>20</v>
      </c>
      <c r="M910" s="286"/>
      <c r="N910" s="287"/>
      <c r="O910" s="153">
        <v>20</v>
      </c>
      <c r="P910" s="154">
        <f t="shared" si="105"/>
        <v>36</v>
      </c>
      <c r="Q910" s="152">
        <v>36</v>
      </c>
      <c r="R910" s="45">
        <f t="shared" si="109"/>
        <v>576</v>
      </c>
      <c r="S910" s="910"/>
      <c r="T910" s="49">
        <f t="shared" si="108"/>
        <v>720</v>
      </c>
      <c r="U910" s="913"/>
      <c r="V910" s="151">
        <f t="shared" si="107"/>
        <v>1296</v>
      </c>
      <c r="W910" s="908"/>
    </row>
    <row r="911" spans="1:23" x14ac:dyDescent="0.25">
      <c r="A911" s="871"/>
      <c r="B911" s="872"/>
      <c r="C911" s="92" t="s">
        <v>322</v>
      </c>
      <c r="D911" s="274" t="s">
        <v>37</v>
      </c>
      <c r="E911" s="270"/>
      <c r="F911" s="270"/>
      <c r="G911" s="270">
        <v>16</v>
      </c>
      <c r="H911" s="270"/>
      <c r="I911" s="155">
        <f t="shared" si="106"/>
        <v>16</v>
      </c>
      <c r="J911" s="270"/>
      <c r="K911" s="270"/>
      <c r="L911" s="270">
        <v>20</v>
      </c>
      <c r="M911" s="286"/>
      <c r="N911" s="287"/>
      <c r="O911" s="153">
        <v>20</v>
      </c>
      <c r="P911" s="154">
        <f t="shared" si="105"/>
        <v>36</v>
      </c>
      <c r="Q911" s="152">
        <v>36</v>
      </c>
      <c r="R911" s="45">
        <f t="shared" si="109"/>
        <v>576</v>
      </c>
      <c r="S911" s="910"/>
      <c r="T911" s="49">
        <f t="shared" si="108"/>
        <v>720</v>
      </c>
      <c r="U911" s="913"/>
      <c r="V911" s="151">
        <f t="shared" si="107"/>
        <v>1296</v>
      </c>
      <c r="W911" s="908"/>
    </row>
    <row r="912" spans="1:23" x14ac:dyDescent="0.25">
      <c r="A912" s="871"/>
      <c r="B912" s="872"/>
      <c r="C912" s="92" t="s">
        <v>323</v>
      </c>
      <c r="D912" s="274" t="s">
        <v>37</v>
      </c>
      <c r="E912" s="270"/>
      <c r="F912" s="270"/>
      <c r="G912" s="270">
        <v>4</v>
      </c>
      <c r="H912" s="270"/>
      <c r="I912" s="155">
        <f t="shared" si="106"/>
        <v>4</v>
      </c>
      <c r="J912" s="270"/>
      <c r="K912" s="270"/>
      <c r="L912" s="270">
        <v>5</v>
      </c>
      <c r="M912" s="286"/>
      <c r="N912" s="287"/>
      <c r="O912" s="153">
        <v>5</v>
      </c>
      <c r="P912" s="154">
        <f t="shared" si="105"/>
        <v>9</v>
      </c>
      <c r="Q912" s="152">
        <v>36</v>
      </c>
      <c r="R912" s="45">
        <f t="shared" si="109"/>
        <v>144</v>
      </c>
      <c r="S912" s="910"/>
      <c r="T912" s="49">
        <f t="shared" si="108"/>
        <v>180</v>
      </c>
      <c r="U912" s="913"/>
      <c r="V912" s="151">
        <f t="shared" si="107"/>
        <v>324</v>
      </c>
      <c r="W912" s="908"/>
    </row>
    <row r="913" spans="1:23" x14ac:dyDescent="0.25">
      <c r="A913" s="871"/>
      <c r="B913" s="872"/>
      <c r="C913" s="92" t="s">
        <v>324</v>
      </c>
      <c r="D913" s="274" t="s">
        <v>37</v>
      </c>
      <c r="E913" s="270"/>
      <c r="F913" s="270"/>
      <c r="G913" s="270">
        <v>4</v>
      </c>
      <c r="H913" s="270"/>
      <c r="I913" s="155">
        <f t="shared" si="106"/>
        <v>4</v>
      </c>
      <c r="J913" s="270"/>
      <c r="K913" s="270"/>
      <c r="L913" s="270">
        <v>5</v>
      </c>
      <c r="M913" s="286"/>
      <c r="N913" s="287"/>
      <c r="O913" s="153">
        <v>5</v>
      </c>
      <c r="P913" s="154">
        <f t="shared" si="105"/>
        <v>9</v>
      </c>
      <c r="Q913" s="152">
        <v>36</v>
      </c>
      <c r="R913" s="45">
        <f t="shared" si="109"/>
        <v>144</v>
      </c>
      <c r="S913" s="910"/>
      <c r="T913" s="49">
        <f t="shared" si="108"/>
        <v>180</v>
      </c>
      <c r="U913" s="913"/>
      <c r="V913" s="151">
        <f t="shared" si="107"/>
        <v>324</v>
      </c>
      <c r="W913" s="908"/>
    </row>
    <row r="914" spans="1:23" x14ac:dyDescent="0.25">
      <c r="A914" s="871"/>
      <c r="B914" s="872"/>
      <c r="C914" s="92" t="s">
        <v>325</v>
      </c>
      <c r="D914" s="274" t="s">
        <v>37</v>
      </c>
      <c r="E914" s="270"/>
      <c r="F914" s="270"/>
      <c r="G914" s="270">
        <v>4</v>
      </c>
      <c r="H914" s="270"/>
      <c r="I914" s="155">
        <f t="shared" si="106"/>
        <v>4</v>
      </c>
      <c r="J914" s="270"/>
      <c r="K914" s="270"/>
      <c r="L914" s="270">
        <v>5</v>
      </c>
      <c r="M914" s="286"/>
      <c r="N914" s="287"/>
      <c r="O914" s="153">
        <v>5</v>
      </c>
      <c r="P914" s="154">
        <f t="shared" si="105"/>
        <v>9</v>
      </c>
      <c r="Q914" s="152">
        <v>36</v>
      </c>
      <c r="R914" s="45">
        <f t="shared" si="109"/>
        <v>144</v>
      </c>
      <c r="S914" s="910"/>
      <c r="T914" s="49">
        <f t="shared" si="108"/>
        <v>180</v>
      </c>
      <c r="U914" s="913"/>
      <c r="V914" s="151">
        <f t="shared" si="107"/>
        <v>324</v>
      </c>
      <c r="W914" s="908"/>
    </row>
    <row r="915" spans="1:23" x14ac:dyDescent="0.25">
      <c r="A915" s="871"/>
      <c r="B915" s="872"/>
      <c r="C915" s="92" t="s">
        <v>326</v>
      </c>
      <c r="D915" s="274" t="s">
        <v>37</v>
      </c>
      <c r="E915" s="270"/>
      <c r="F915" s="270"/>
      <c r="G915" s="270">
        <v>4</v>
      </c>
      <c r="H915" s="270"/>
      <c r="I915" s="155">
        <f t="shared" si="106"/>
        <v>4</v>
      </c>
      <c r="J915" s="270"/>
      <c r="K915" s="270"/>
      <c r="L915" s="270">
        <v>15</v>
      </c>
      <c r="M915" s="286"/>
      <c r="N915" s="287"/>
      <c r="O915" s="153">
        <v>15</v>
      </c>
      <c r="P915" s="154">
        <f t="shared" si="105"/>
        <v>19</v>
      </c>
      <c r="Q915" s="152">
        <v>36</v>
      </c>
      <c r="R915" s="45">
        <f t="shared" si="109"/>
        <v>144</v>
      </c>
      <c r="S915" s="910"/>
      <c r="T915" s="49">
        <f t="shared" si="108"/>
        <v>540</v>
      </c>
      <c r="U915" s="913"/>
      <c r="V915" s="151">
        <f t="shared" si="107"/>
        <v>684</v>
      </c>
      <c r="W915" s="908"/>
    </row>
    <row r="916" spans="1:23" ht="30" x14ac:dyDescent="0.25">
      <c r="A916" s="871"/>
      <c r="B916" s="872"/>
      <c r="C916" s="92" t="s">
        <v>327</v>
      </c>
      <c r="D916" s="274" t="s">
        <v>37</v>
      </c>
      <c r="E916" s="270"/>
      <c r="F916" s="270"/>
      <c r="G916" s="270">
        <v>18</v>
      </c>
      <c r="H916" s="270"/>
      <c r="I916" s="155">
        <f t="shared" si="106"/>
        <v>18</v>
      </c>
      <c r="J916" s="270"/>
      <c r="K916" s="270"/>
      <c r="L916" s="270">
        <v>36</v>
      </c>
      <c r="M916" s="286"/>
      <c r="N916" s="287"/>
      <c r="O916" s="153">
        <v>36</v>
      </c>
      <c r="P916" s="154">
        <f t="shared" si="105"/>
        <v>54</v>
      </c>
      <c r="Q916" s="152">
        <v>71</v>
      </c>
      <c r="R916" s="45">
        <f t="shared" si="109"/>
        <v>1278</v>
      </c>
      <c r="S916" s="910"/>
      <c r="T916" s="49">
        <f t="shared" si="108"/>
        <v>2556</v>
      </c>
      <c r="U916" s="913"/>
      <c r="V916" s="151">
        <f t="shared" si="107"/>
        <v>3834</v>
      </c>
      <c r="W916" s="908"/>
    </row>
    <row r="917" spans="1:23" ht="30" x14ac:dyDescent="0.25">
      <c r="A917" s="871"/>
      <c r="B917" s="872"/>
      <c r="C917" s="92" t="s">
        <v>328</v>
      </c>
      <c r="D917" s="274" t="s">
        <v>37</v>
      </c>
      <c r="E917" s="270"/>
      <c r="F917" s="270"/>
      <c r="G917" s="270">
        <v>18</v>
      </c>
      <c r="H917" s="270"/>
      <c r="I917" s="155">
        <f t="shared" si="106"/>
        <v>18</v>
      </c>
      <c r="J917" s="270"/>
      <c r="K917" s="270"/>
      <c r="L917" s="270">
        <v>36</v>
      </c>
      <c r="M917" s="286"/>
      <c r="N917" s="287"/>
      <c r="O917" s="153">
        <v>36</v>
      </c>
      <c r="P917" s="154">
        <f t="shared" si="105"/>
        <v>54</v>
      </c>
      <c r="Q917" s="152">
        <v>71</v>
      </c>
      <c r="R917" s="45">
        <f t="shared" si="109"/>
        <v>1278</v>
      </c>
      <c r="S917" s="910"/>
      <c r="T917" s="49">
        <f t="shared" si="108"/>
        <v>2556</v>
      </c>
      <c r="U917" s="913"/>
      <c r="V917" s="151">
        <f t="shared" si="107"/>
        <v>3834</v>
      </c>
      <c r="W917" s="908"/>
    </row>
    <row r="918" spans="1:23" x14ac:dyDescent="0.25">
      <c r="A918" s="871"/>
      <c r="B918" s="872"/>
      <c r="C918" s="93" t="s">
        <v>329</v>
      </c>
      <c r="D918" s="274" t="s">
        <v>37</v>
      </c>
      <c r="E918" s="270"/>
      <c r="F918" s="270"/>
      <c r="G918" s="270">
        <v>40</v>
      </c>
      <c r="H918" s="270"/>
      <c r="I918" s="155">
        <f t="shared" si="106"/>
        <v>40</v>
      </c>
      <c r="J918" s="270"/>
      <c r="K918" s="270"/>
      <c r="L918" s="270">
        <v>80</v>
      </c>
      <c r="M918" s="286"/>
      <c r="N918" s="287"/>
      <c r="O918" s="153">
        <v>80</v>
      </c>
      <c r="P918" s="154">
        <f t="shared" si="105"/>
        <v>120</v>
      </c>
      <c r="Q918" s="152">
        <v>5</v>
      </c>
      <c r="R918" s="45">
        <f t="shared" si="109"/>
        <v>200</v>
      </c>
      <c r="S918" s="910"/>
      <c r="T918" s="49">
        <f t="shared" si="108"/>
        <v>400</v>
      </c>
      <c r="U918" s="913"/>
      <c r="V918" s="151">
        <f t="shared" si="107"/>
        <v>600</v>
      </c>
      <c r="W918" s="908"/>
    </row>
    <row r="919" spans="1:23" x14ac:dyDescent="0.25">
      <c r="A919" s="871"/>
      <c r="B919" s="872"/>
      <c r="C919" s="93" t="s">
        <v>330</v>
      </c>
      <c r="D919" s="274" t="s">
        <v>37</v>
      </c>
      <c r="E919" s="270"/>
      <c r="F919" s="270"/>
      <c r="G919" s="270">
        <v>12</v>
      </c>
      <c r="H919" s="270"/>
      <c r="I919" s="155">
        <f t="shared" si="106"/>
        <v>12</v>
      </c>
      <c r="J919" s="270"/>
      <c r="K919" s="270"/>
      <c r="L919" s="270">
        <v>12</v>
      </c>
      <c r="M919" s="286"/>
      <c r="N919" s="287"/>
      <c r="O919" s="153">
        <v>12</v>
      </c>
      <c r="P919" s="154">
        <f t="shared" si="105"/>
        <v>24</v>
      </c>
      <c r="Q919" s="152">
        <v>200</v>
      </c>
      <c r="R919" s="45">
        <f t="shared" si="109"/>
        <v>2400</v>
      </c>
      <c r="S919" s="910"/>
      <c r="T919" s="49">
        <f t="shared" si="108"/>
        <v>2400</v>
      </c>
      <c r="U919" s="913"/>
      <c r="V919" s="151">
        <f t="shared" si="107"/>
        <v>4800</v>
      </c>
      <c r="W919" s="908"/>
    </row>
    <row r="920" spans="1:23" x14ac:dyDescent="0.25">
      <c r="A920" s="871"/>
      <c r="B920" s="872"/>
      <c r="C920" s="93" t="s">
        <v>331</v>
      </c>
      <c r="D920" s="274" t="s">
        <v>37</v>
      </c>
      <c r="E920" s="270"/>
      <c r="F920" s="270"/>
      <c r="G920" s="270">
        <v>12</v>
      </c>
      <c r="H920" s="270"/>
      <c r="I920" s="155">
        <f t="shared" si="106"/>
        <v>12</v>
      </c>
      <c r="J920" s="270"/>
      <c r="K920" s="270"/>
      <c r="L920" s="270">
        <v>12</v>
      </c>
      <c r="M920" s="286"/>
      <c r="N920" s="287"/>
      <c r="O920" s="153">
        <v>12</v>
      </c>
      <c r="P920" s="154">
        <f t="shared" si="105"/>
        <v>24</v>
      </c>
      <c r="Q920" s="152">
        <v>200</v>
      </c>
      <c r="R920" s="45">
        <f t="shared" si="109"/>
        <v>2400</v>
      </c>
      <c r="S920" s="910"/>
      <c r="T920" s="49">
        <f t="shared" si="108"/>
        <v>2400</v>
      </c>
      <c r="U920" s="913"/>
      <c r="V920" s="151">
        <f t="shared" si="107"/>
        <v>4800</v>
      </c>
      <c r="W920" s="908"/>
    </row>
    <row r="921" spans="1:23" x14ac:dyDescent="0.25">
      <c r="A921" s="871"/>
      <c r="B921" s="872"/>
      <c r="C921" s="93" t="s">
        <v>332</v>
      </c>
      <c r="D921" s="274" t="s">
        <v>37</v>
      </c>
      <c r="E921" s="270"/>
      <c r="F921" s="270"/>
      <c r="G921" s="270">
        <v>10</v>
      </c>
      <c r="H921" s="270"/>
      <c r="I921" s="155">
        <f t="shared" si="106"/>
        <v>10</v>
      </c>
      <c r="J921" s="270"/>
      <c r="K921" s="270"/>
      <c r="L921" s="270">
        <v>10</v>
      </c>
      <c r="M921" s="286"/>
      <c r="N921" s="287"/>
      <c r="O921" s="153">
        <v>10</v>
      </c>
      <c r="P921" s="154">
        <f t="shared" si="105"/>
        <v>20</v>
      </c>
      <c r="Q921" s="152">
        <v>5</v>
      </c>
      <c r="R921" s="45">
        <f t="shared" si="109"/>
        <v>50</v>
      </c>
      <c r="S921" s="910"/>
      <c r="T921" s="49">
        <f t="shared" si="108"/>
        <v>50</v>
      </c>
      <c r="U921" s="913"/>
      <c r="V921" s="151">
        <f t="shared" si="107"/>
        <v>100</v>
      </c>
      <c r="W921" s="908"/>
    </row>
    <row r="922" spans="1:23" x14ac:dyDescent="0.25">
      <c r="A922" s="871"/>
      <c r="B922" s="872"/>
      <c r="C922" s="93" t="s">
        <v>339</v>
      </c>
      <c r="D922" s="274" t="s">
        <v>37</v>
      </c>
      <c r="E922" s="270"/>
      <c r="F922" s="270"/>
      <c r="G922" s="270">
        <v>10</v>
      </c>
      <c r="H922" s="270"/>
      <c r="I922" s="155">
        <f t="shared" si="106"/>
        <v>10</v>
      </c>
      <c r="J922" s="270"/>
      <c r="K922" s="270"/>
      <c r="L922" s="270">
        <v>10</v>
      </c>
      <c r="M922" s="286"/>
      <c r="N922" s="287"/>
      <c r="O922" s="153">
        <v>10</v>
      </c>
      <c r="P922" s="154">
        <f t="shared" si="105"/>
        <v>20</v>
      </c>
      <c r="Q922" s="152">
        <v>5</v>
      </c>
      <c r="R922" s="45">
        <f t="shared" si="109"/>
        <v>50</v>
      </c>
      <c r="S922" s="910"/>
      <c r="T922" s="49">
        <f t="shared" si="108"/>
        <v>50</v>
      </c>
      <c r="U922" s="913"/>
      <c r="V922" s="151">
        <f t="shared" si="107"/>
        <v>100</v>
      </c>
      <c r="W922" s="908"/>
    </row>
    <row r="923" spans="1:23" x14ac:dyDescent="0.25">
      <c r="A923" s="871"/>
      <c r="B923" s="872"/>
      <c r="C923" s="93" t="s">
        <v>340</v>
      </c>
      <c r="D923" s="274" t="s">
        <v>37</v>
      </c>
      <c r="E923" s="270"/>
      <c r="F923" s="270"/>
      <c r="G923" s="270">
        <v>10</v>
      </c>
      <c r="H923" s="270"/>
      <c r="I923" s="155">
        <f t="shared" si="106"/>
        <v>10</v>
      </c>
      <c r="J923" s="270"/>
      <c r="K923" s="270"/>
      <c r="L923" s="270">
        <v>10</v>
      </c>
      <c r="M923" s="286"/>
      <c r="N923" s="287"/>
      <c r="O923" s="153">
        <v>10</v>
      </c>
      <c r="P923" s="154">
        <f t="shared" si="105"/>
        <v>20</v>
      </c>
      <c r="Q923" s="152">
        <v>5</v>
      </c>
      <c r="R923" s="45">
        <f t="shared" si="109"/>
        <v>50</v>
      </c>
      <c r="S923" s="910"/>
      <c r="T923" s="49">
        <f t="shared" si="108"/>
        <v>50</v>
      </c>
      <c r="U923" s="913"/>
      <c r="V923" s="151">
        <f t="shared" si="107"/>
        <v>100</v>
      </c>
      <c r="W923" s="908"/>
    </row>
    <row r="924" spans="1:23" x14ac:dyDescent="0.25">
      <c r="A924" s="871"/>
      <c r="B924" s="872"/>
      <c r="C924" s="93" t="s">
        <v>333</v>
      </c>
      <c r="D924" s="274" t="s">
        <v>37</v>
      </c>
      <c r="E924" s="270"/>
      <c r="F924" s="270"/>
      <c r="G924" s="270">
        <v>6</v>
      </c>
      <c r="H924" s="270"/>
      <c r="I924" s="155">
        <f t="shared" si="106"/>
        <v>6</v>
      </c>
      <c r="J924" s="270"/>
      <c r="K924" s="270"/>
      <c r="L924" s="270">
        <v>6</v>
      </c>
      <c r="M924" s="286"/>
      <c r="N924" s="287"/>
      <c r="O924" s="153">
        <v>6</v>
      </c>
      <c r="P924" s="154">
        <f t="shared" si="105"/>
        <v>12</v>
      </c>
      <c r="Q924" s="152">
        <v>5</v>
      </c>
      <c r="R924" s="45">
        <f t="shared" si="109"/>
        <v>30</v>
      </c>
      <c r="S924" s="910"/>
      <c r="T924" s="49">
        <f t="shared" si="108"/>
        <v>30</v>
      </c>
      <c r="U924" s="913"/>
      <c r="V924" s="151">
        <f t="shared" si="107"/>
        <v>60</v>
      </c>
      <c r="W924" s="908"/>
    </row>
    <row r="925" spans="1:23" x14ac:dyDescent="0.25">
      <c r="A925" s="871"/>
      <c r="B925" s="872"/>
      <c r="C925" s="93" t="s">
        <v>334</v>
      </c>
      <c r="D925" s="274" t="s">
        <v>37</v>
      </c>
      <c r="E925" s="270"/>
      <c r="F925" s="270"/>
      <c r="G925" s="270">
        <v>72</v>
      </c>
      <c r="H925" s="270"/>
      <c r="I925" s="155">
        <f t="shared" si="106"/>
        <v>72</v>
      </c>
      <c r="J925" s="270"/>
      <c r="K925" s="270"/>
      <c r="L925" s="270">
        <v>96</v>
      </c>
      <c r="M925" s="286"/>
      <c r="N925" s="287"/>
      <c r="O925" s="153">
        <v>96</v>
      </c>
      <c r="P925" s="154">
        <f t="shared" ref="P925:P957" si="110">I925+O925</f>
        <v>168</v>
      </c>
      <c r="Q925" s="152">
        <v>9.8000000000000007</v>
      </c>
      <c r="R925" s="45">
        <f t="shared" si="109"/>
        <v>705.6</v>
      </c>
      <c r="S925" s="910"/>
      <c r="T925" s="49">
        <f t="shared" si="108"/>
        <v>940.80000000000007</v>
      </c>
      <c r="U925" s="913"/>
      <c r="V925" s="151">
        <f t="shared" si="107"/>
        <v>1646.4</v>
      </c>
      <c r="W925" s="908"/>
    </row>
    <row r="926" spans="1:23" x14ac:dyDescent="0.25">
      <c r="A926" s="871"/>
      <c r="B926" s="872"/>
      <c r="C926" s="93" t="s">
        <v>335</v>
      </c>
      <c r="D926" s="274" t="s">
        <v>37</v>
      </c>
      <c r="E926" s="270"/>
      <c r="F926" s="270"/>
      <c r="G926" s="270">
        <v>72</v>
      </c>
      <c r="H926" s="270"/>
      <c r="I926" s="155">
        <f t="shared" si="106"/>
        <v>72</v>
      </c>
      <c r="J926" s="270"/>
      <c r="K926" s="270"/>
      <c r="L926" s="270">
        <v>96</v>
      </c>
      <c r="M926" s="286"/>
      <c r="N926" s="287"/>
      <c r="O926" s="153">
        <v>96</v>
      </c>
      <c r="P926" s="154">
        <f t="shared" si="110"/>
        <v>168</v>
      </c>
      <c r="Q926" s="152">
        <v>23</v>
      </c>
      <c r="R926" s="45">
        <f t="shared" si="109"/>
        <v>1656</v>
      </c>
      <c r="S926" s="910"/>
      <c r="T926" s="49">
        <f t="shared" si="108"/>
        <v>2208</v>
      </c>
      <c r="U926" s="913"/>
      <c r="V926" s="151">
        <f t="shared" si="107"/>
        <v>3864</v>
      </c>
      <c r="W926" s="908"/>
    </row>
    <row r="927" spans="1:23" x14ac:dyDescent="0.25">
      <c r="A927" s="871"/>
      <c r="B927" s="872"/>
      <c r="C927" s="93" t="s">
        <v>336</v>
      </c>
      <c r="D927" s="274" t="s">
        <v>37</v>
      </c>
      <c r="E927" s="270"/>
      <c r="F927" s="270"/>
      <c r="G927" s="270">
        <v>72</v>
      </c>
      <c r="H927" s="270"/>
      <c r="I927" s="155">
        <f t="shared" si="106"/>
        <v>72</v>
      </c>
      <c r="J927" s="270"/>
      <c r="K927" s="270"/>
      <c r="L927" s="270">
        <v>96</v>
      </c>
      <c r="M927" s="286"/>
      <c r="N927" s="287"/>
      <c r="O927" s="153">
        <v>96</v>
      </c>
      <c r="P927" s="154">
        <f t="shared" si="110"/>
        <v>168</v>
      </c>
      <c r="Q927" s="152">
        <v>23</v>
      </c>
      <c r="R927" s="45">
        <f t="shared" si="109"/>
        <v>1656</v>
      </c>
      <c r="S927" s="910"/>
      <c r="T927" s="49">
        <f t="shared" si="108"/>
        <v>2208</v>
      </c>
      <c r="U927" s="913"/>
      <c r="V927" s="151">
        <f t="shared" si="107"/>
        <v>3864</v>
      </c>
      <c r="W927" s="908"/>
    </row>
    <row r="928" spans="1:23" x14ac:dyDescent="0.25">
      <c r="A928" s="871"/>
      <c r="B928" s="872"/>
      <c r="C928" s="93" t="s">
        <v>337</v>
      </c>
      <c r="D928" s="274" t="s">
        <v>37</v>
      </c>
      <c r="E928" s="270"/>
      <c r="F928" s="270"/>
      <c r="G928" s="270">
        <v>72</v>
      </c>
      <c r="H928" s="270"/>
      <c r="I928" s="155">
        <f t="shared" si="106"/>
        <v>72</v>
      </c>
      <c r="J928" s="270"/>
      <c r="K928" s="270"/>
      <c r="L928" s="270">
        <v>96</v>
      </c>
      <c r="M928" s="286"/>
      <c r="N928" s="287"/>
      <c r="O928" s="153">
        <v>96</v>
      </c>
      <c r="P928" s="154">
        <f t="shared" si="110"/>
        <v>168</v>
      </c>
      <c r="Q928" s="152">
        <v>23</v>
      </c>
      <c r="R928" s="45">
        <f t="shared" si="109"/>
        <v>1656</v>
      </c>
      <c r="S928" s="910"/>
      <c r="T928" s="49">
        <f t="shared" si="108"/>
        <v>2208</v>
      </c>
      <c r="U928" s="913"/>
      <c r="V928" s="151">
        <f t="shared" si="107"/>
        <v>3864</v>
      </c>
      <c r="W928" s="908"/>
    </row>
    <row r="929" spans="1:23" x14ac:dyDescent="0.25">
      <c r="A929" s="871"/>
      <c r="B929" s="872"/>
      <c r="C929" s="93" t="s">
        <v>338</v>
      </c>
      <c r="D929" s="274" t="s">
        <v>37</v>
      </c>
      <c r="E929" s="270"/>
      <c r="F929" s="270"/>
      <c r="G929" s="270">
        <v>72</v>
      </c>
      <c r="H929" s="270"/>
      <c r="I929" s="155">
        <f t="shared" si="106"/>
        <v>72</v>
      </c>
      <c r="J929" s="270"/>
      <c r="K929" s="270"/>
      <c r="L929" s="270">
        <v>96</v>
      </c>
      <c r="M929" s="286"/>
      <c r="N929" s="287"/>
      <c r="O929" s="153">
        <v>96</v>
      </c>
      <c r="P929" s="154">
        <f t="shared" si="110"/>
        <v>168</v>
      </c>
      <c r="Q929" s="152">
        <v>26.8</v>
      </c>
      <c r="R929" s="45">
        <f t="shared" si="109"/>
        <v>1929.6000000000001</v>
      </c>
      <c r="S929" s="910"/>
      <c r="T929" s="49">
        <f t="shared" si="108"/>
        <v>2572.8000000000002</v>
      </c>
      <c r="U929" s="913"/>
      <c r="V929" s="151">
        <f t="shared" si="107"/>
        <v>4502.4000000000005</v>
      </c>
      <c r="W929" s="908"/>
    </row>
    <row r="930" spans="1:23" x14ac:dyDescent="0.25">
      <c r="A930" s="871"/>
      <c r="B930" s="872"/>
      <c r="C930" s="93" t="s">
        <v>1454</v>
      </c>
      <c r="D930" s="274" t="s">
        <v>37</v>
      </c>
      <c r="E930" s="270"/>
      <c r="F930" s="270"/>
      <c r="G930" s="270">
        <v>6</v>
      </c>
      <c r="H930" s="270"/>
      <c r="I930" s="155">
        <f t="shared" si="106"/>
        <v>6</v>
      </c>
      <c r="J930" s="270"/>
      <c r="K930" s="270"/>
      <c r="L930" s="270">
        <v>4</v>
      </c>
      <c r="M930" s="286"/>
      <c r="N930" s="287"/>
      <c r="O930" s="153">
        <v>4</v>
      </c>
      <c r="P930" s="154">
        <f t="shared" si="110"/>
        <v>10</v>
      </c>
      <c r="Q930" s="152">
        <v>55</v>
      </c>
      <c r="R930" s="45">
        <f t="shared" si="109"/>
        <v>330</v>
      </c>
      <c r="S930" s="911"/>
      <c r="T930" s="49">
        <f t="shared" si="108"/>
        <v>220</v>
      </c>
      <c r="U930" s="914"/>
      <c r="V930" s="151">
        <f t="shared" si="107"/>
        <v>550</v>
      </c>
      <c r="W930" s="908"/>
    </row>
    <row r="931" spans="1:23" x14ac:dyDescent="0.25">
      <c r="A931" s="871">
        <v>49</v>
      </c>
      <c r="B931" s="872" t="s">
        <v>1920</v>
      </c>
      <c r="C931" s="92" t="s">
        <v>497</v>
      </c>
      <c r="D931" s="274" t="s">
        <v>37</v>
      </c>
      <c r="E931" s="270"/>
      <c r="F931" s="270"/>
      <c r="G931" s="270">
        <v>0</v>
      </c>
      <c r="H931" s="270"/>
      <c r="I931" s="155">
        <v>0</v>
      </c>
      <c r="J931" s="270"/>
      <c r="K931" s="270"/>
      <c r="L931" s="270">
        <v>3</v>
      </c>
      <c r="M931" s="286"/>
      <c r="N931" s="287"/>
      <c r="O931" s="153">
        <v>3</v>
      </c>
      <c r="P931" s="154">
        <f t="shared" si="110"/>
        <v>3</v>
      </c>
      <c r="Q931" s="152">
        <v>40000</v>
      </c>
      <c r="R931" s="45">
        <f t="shared" si="109"/>
        <v>0</v>
      </c>
      <c r="S931" s="909">
        <f>SUM(R931:R935)</f>
        <v>2000</v>
      </c>
      <c r="T931" s="49">
        <f t="shared" si="108"/>
        <v>120000</v>
      </c>
      <c r="U931" s="912">
        <f>SUM(T931:T935)</f>
        <v>146116</v>
      </c>
      <c r="V931" s="151">
        <f t="shared" si="107"/>
        <v>120000</v>
      </c>
      <c r="W931" s="908">
        <f>SUM(V931:V935)</f>
        <v>148116</v>
      </c>
    </row>
    <row r="932" spans="1:23" x14ac:dyDescent="0.25">
      <c r="A932" s="871"/>
      <c r="B932" s="872"/>
      <c r="C932" s="92" t="s">
        <v>498</v>
      </c>
      <c r="D932" s="274" t="s">
        <v>37</v>
      </c>
      <c r="E932" s="270"/>
      <c r="F932" s="270"/>
      <c r="G932" s="270">
        <v>0</v>
      </c>
      <c r="H932" s="270"/>
      <c r="I932" s="155">
        <v>0</v>
      </c>
      <c r="J932" s="270"/>
      <c r="K932" s="270"/>
      <c r="L932" s="270">
        <v>8</v>
      </c>
      <c r="M932" s="286"/>
      <c r="N932" s="287"/>
      <c r="O932" s="153">
        <v>8</v>
      </c>
      <c r="P932" s="154">
        <f t="shared" si="110"/>
        <v>8</v>
      </c>
      <c r="Q932" s="152">
        <v>1159</v>
      </c>
      <c r="R932" s="45">
        <f t="shared" si="109"/>
        <v>0</v>
      </c>
      <c r="S932" s="910"/>
      <c r="T932" s="49">
        <f t="shared" si="108"/>
        <v>9272</v>
      </c>
      <c r="U932" s="913"/>
      <c r="V932" s="151">
        <f t="shared" si="107"/>
        <v>9272</v>
      </c>
      <c r="W932" s="908"/>
    </row>
    <row r="933" spans="1:23" x14ac:dyDescent="0.25">
      <c r="A933" s="871"/>
      <c r="B933" s="872"/>
      <c r="C933" s="92" t="s">
        <v>499</v>
      </c>
      <c r="D933" s="274" t="s">
        <v>37</v>
      </c>
      <c r="E933" s="270"/>
      <c r="F933" s="270"/>
      <c r="G933" s="270">
        <v>0</v>
      </c>
      <c r="H933" s="270"/>
      <c r="I933" s="155">
        <v>0</v>
      </c>
      <c r="J933" s="270"/>
      <c r="K933" s="270"/>
      <c r="L933" s="270">
        <v>8</v>
      </c>
      <c r="M933" s="286"/>
      <c r="N933" s="287"/>
      <c r="O933" s="153">
        <v>8</v>
      </c>
      <c r="P933" s="154">
        <f t="shared" si="110"/>
        <v>8</v>
      </c>
      <c r="Q933" s="152">
        <v>1418</v>
      </c>
      <c r="R933" s="45">
        <f t="shared" si="109"/>
        <v>0</v>
      </c>
      <c r="S933" s="910"/>
      <c r="T933" s="49">
        <f t="shared" si="108"/>
        <v>11344</v>
      </c>
      <c r="U933" s="913"/>
      <c r="V933" s="151">
        <f t="shared" si="107"/>
        <v>11344</v>
      </c>
      <c r="W933" s="908"/>
    </row>
    <row r="934" spans="1:23" x14ac:dyDescent="0.25">
      <c r="A934" s="871"/>
      <c r="B934" s="872"/>
      <c r="C934" s="92" t="s">
        <v>500</v>
      </c>
      <c r="D934" s="274" t="s">
        <v>37</v>
      </c>
      <c r="E934" s="270"/>
      <c r="F934" s="270"/>
      <c r="G934" s="270">
        <v>2</v>
      </c>
      <c r="H934" s="270"/>
      <c r="I934" s="155">
        <v>0</v>
      </c>
      <c r="J934" s="270"/>
      <c r="K934" s="270"/>
      <c r="L934" s="270">
        <v>2</v>
      </c>
      <c r="M934" s="286"/>
      <c r="N934" s="287"/>
      <c r="O934" s="153">
        <v>2</v>
      </c>
      <c r="P934" s="154">
        <f t="shared" si="110"/>
        <v>2</v>
      </c>
      <c r="Q934" s="152">
        <v>750</v>
      </c>
      <c r="R934" s="45">
        <f t="shared" si="109"/>
        <v>0</v>
      </c>
      <c r="S934" s="910"/>
      <c r="T934" s="49">
        <f t="shared" si="108"/>
        <v>1500</v>
      </c>
      <c r="U934" s="913"/>
      <c r="V934" s="151">
        <f t="shared" si="107"/>
        <v>1500</v>
      </c>
      <c r="W934" s="908"/>
    </row>
    <row r="935" spans="1:23" x14ac:dyDescent="0.25">
      <c r="A935" s="871"/>
      <c r="B935" s="872"/>
      <c r="C935" s="92" t="s">
        <v>494</v>
      </c>
      <c r="D935" s="274" t="s">
        <v>37</v>
      </c>
      <c r="E935" s="270"/>
      <c r="F935" s="270"/>
      <c r="G935" s="270">
        <v>1</v>
      </c>
      <c r="H935" s="270"/>
      <c r="I935" s="155">
        <v>1</v>
      </c>
      <c r="J935" s="270"/>
      <c r="K935" s="270"/>
      <c r="L935" s="270">
        <v>2</v>
      </c>
      <c r="M935" s="286"/>
      <c r="N935" s="287"/>
      <c r="O935" s="153">
        <v>2</v>
      </c>
      <c r="P935" s="154">
        <f t="shared" si="110"/>
        <v>3</v>
      </c>
      <c r="Q935" s="152">
        <v>2000</v>
      </c>
      <c r="R935" s="45">
        <f t="shared" si="109"/>
        <v>2000</v>
      </c>
      <c r="S935" s="911"/>
      <c r="T935" s="49">
        <f t="shared" si="108"/>
        <v>4000</v>
      </c>
      <c r="U935" s="914"/>
      <c r="V935" s="151">
        <f t="shared" ref="V935:V998" si="111">R935+T935</f>
        <v>6000</v>
      </c>
      <c r="W935" s="908"/>
    </row>
    <row r="936" spans="1:23" x14ac:dyDescent="0.25">
      <c r="A936" s="871">
        <v>50</v>
      </c>
      <c r="B936" s="872" t="s">
        <v>21</v>
      </c>
      <c r="C936" s="97" t="s">
        <v>150</v>
      </c>
      <c r="D936" s="274" t="s">
        <v>37</v>
      </c>
      <c r="E936" s="270"/>
      <c r="F936" s="270">
        <v>5</v>
      </c>
      <c r="G936" s="270">
        <v>6</v>
      </c>
      <c r="H936" s="270"/>
      <c r="I936" s="155">
        <f>SUM(E936:H936)</f>
        <v>11</v>
      </c>
      <c r="J936" s="270"/>
      <c r="K936" s="270">
        <v>4</v>
      </c>
      <c r="L936" s="270"/>
      <c r="M936" s="286"/>
      <c r="N936" s="287"/>
      <c r="O936" s="153">
        <f t="shared" ref="O936:O966" si="112">SUM(J936:M936)</f>
        <v>4</v>
      </c>
      <c r="P936" s="154">
        <f t="shared" si="110"/>
        <v>15</v>
      </c>
      <c r="Q936" s="270">
        <v>94</v>
      </c>
      <c r="R936" s="45">
        <f t="shared" si="109"/>
        <v>1034</v>
      </c>
      <c r="S936" s="909">
        <f>SUM(R936:R941)</f>
        <v>5160.12</v>
      </c>
      <c r="T936" s="49">
        <f t="shared" si="108"/>
        <v>376</v>
      </c>
      <c r="U936" s="912">
        <f>SUM(T936:T941)</f>
        <v>1153.2</v>
      </c>
      <c r="V936" s="151">
        <f t="shared" si="111"/>
        <v>1410</v>
      </c>
      <c r="W936" s="908">
        <f>SUM(V936:V941)</f>
        <v>6313.32</v>
      </c>
    </row>
    <row r="937" spans="1:23" x14ac:dyDescent="0.25">
      <c r="A937" s="871"/>
      <c r="B937" s="872"/>
      <c r="C937" s="97" t="s">
        <v>1628</v>
      </c>
      <c r="D937" s="274" t="s">
        <v>37</v>
      </c>
      <c r="E937" s="270"/>
      <c r="F937" s="270">
        <v>2</v>
      </c>
      <c r="G937" s="270">
        <v>15</v>
      </c>
      <c r="H937" s="270"/>
      <c r="I937" s="155">
        <f t="shared" ref="I937:I957" si="113">SUM(E937:H937)</f>
        <v>17</v>
      </c>
      <c r="J937" s="270"/>
      <c r="K937" s="270">
        <v>5</v>
      </c>
      <c r="L937" s="270"/>
      <c r="M937" s="286"/>
      <c r="N937" s="287"/>
      <c r="O937" s="153">
        <f t="shared" si="112"/>
        <v>5</v>
      </c>
      <c r="P937" s="154">
        <f t="shared" si="110"/>
        <v>22</v>
      </c>
      <c r="Q937" s="270">
        <v>94</v>
      </c>
      <c r="R937" s="45">
        <f t="shared" si="109"/>
        <v>1598</v>
      </c>
      <c r="S937" s="910"/>
      <c r="T937" s="49">
        <f t="shared" si="108"/>
        <v>470</v>
      </c>
      <c r="U937" s="913"/>
      <c r="V937" s="151">
        <f t="shared" si="111"/>
        <v>2068</v>
      </c>
      <c r="W937" s="908"/>
    </row>
    <row r="938" spans="1:23" x14ac:dyDescent="0.25">
      <c r="A938" s="871"/>
      <c r="B938" s="872"/>
      <c r="C938" s="93" t="s">
        <v>502</v>
      </c>
      <c r="D938" s="274" t="s">
        <v>37</v>
      </c>
      <c r="E938" s="270"/>
      <c r="F938" s="270"/>
      <c r="G938" s="270">
        <v>10</v>
      </c>
      <c r="H938" s="270"/>
      <c r="I938" s="155">
        <f t="shared" si="113"/>
        <v>10</v>
      </c>
      <c r="J938" s="270"/>
      <c r="K938" s="270"/>
      <c r="L938" s="270"/>
      <c r="M938" s="286"/>
      <c r="N938" s="287"/>
      <c r="O938" s="153">
        <f t="shared" si="112"/>
        <v>0</v>
      </c>
      <c r="P938" s="154">
        <f t="shared" si="110"/>
        <v>10</v>
      </c>
      <c r="Q938" s="270">
        <v>36</v>
      </c>
      <c r="R938" s="45">
        <f t="shared" si="109"/>
        <v>360</v>
      </c>
      <c r="S938" s="910"/>
      <c r="T938" s="49">
        <f t="shared" si="108"/>
        <v>0</v>
      </c>
      <c r="U938" s="913"/>
      <c r="V938" s="151">
        <f t="shared" si="111"/>
        <v>360</v>
      </c>
      <c r="W938" s="908"/>
    </row>
    <row r="939" spans="1:23" x14ac:dyDescent="0.25">
      <c r="A939" s="871"/>
      <c r="B939" s="872"/>
      <c r="C939" s="93" t="s">
        <v>503</v>
      </c>
      <c r="D939" s="274" t="s">
        <v>37</v>
      </c>
      <c r="E939" s="270"/>
      <c r="F939" s="270"/>
      <c r="G939" s="270">
        <v>5</v>
      </c>
      <c r="H939" s="270"/>
      <c r="I939" s="155">
        <f t="shared" si="113"/>
        <v>5</v>
      </c>
      <c r="J939" s="270"/>
      <c r="K939" s="270"/>
      <c r="L939" s="270"/>
      <c r="M939" s="286"/>
      <c r="N939" s="287"/>
      <c r="O939" s="153">
        <f t="shared" si="112"/>
        <v>0</v>
      </c>
      <c r="P939" s="154">
        <f t="shared" si="110"/>
        <v>5</v>
      </c>
      <c r="Q939" s="270">
        <v>221</v>
      </c>
      <c r="R939" s="45">
        <f t="shared" si="109"/>
        <v>1105</v>
      </c>
      <c r="S939" s="910"/>
      <c r="T939" s="49">
        <f t="shared" si="108"/>
        <v>0</v>
      </c>
      <c r="U939" s="913"/>
      <c r="V939" s="151">
        <f t="shared" si="111"/>
        <v>1105</v>
      </c>
      <c r="W939" s="908"/>
    </row>
    <row r="940" spans="1:23" ht="29.25" customHeight="1" x14ac:dyDescent="0.25">
      <c r="A940" s="871"/>
      <c r="B940" s="872"/>
      <c r="C940" s="93" t="s">
        <v>1760</v>
      </c>
      <c r="D940" s="274" t="s">
        <v>37</v>
      </c>
      <c r="E940" s="270"/>
      <c r="F940" s="270"/>
      <c r="G940" s="270">
        <v>8</v>
      </c>
      <c r="H940" s="270"/>
      <c r="I940" s="155">
        <f t="shared" si="113"/>
        <v>8</v>
      </c>
      <c r="J940" s="270"/>
      <c r="K940" s="270"/>
      <c r="L940" s="270"/>
      <c r="M940" s="286"/>
      <c r="N940" s="287"/>
      <c r="O940" s="153">
        <f t="shared" si="112"/>
        <v>0</v>
      </c>
      <c r="P940" s="154">
        <f t="shared" si="110"/>
        <v>8</v>
      </c>
      <c r="Q940" s="270">
        <v>68.89</v>
      </c>
      <c r="R940" s="45">
        <f t="shared" si="109"/>
        <v>551.12</v>
      </c>
      <c r="S940" s="910"/>
      <c r="T940" s="49">
        <f t="shared" ref="T940:T1003" si="114">Q940*O940</f>
        <v>0</v>
      </c>
      <c r="U940" s="913"/>
      <c r="V940" s="151">
        <f t="shared" si="111"/>
        <v>551.12</v>
      </c>
      <c r="W940" s="908"/>
    </row>
    <row r="941" spans="1:23" x14ac:dyDescent="0.25">
      <c r="A941" s="871"/>
      <c r="B941" s="872"/>
      <c r="C941" s="97" t="s">
        <v>501</v>
      </c>
      <c r="D941" s="274" t="s">
        <v>37</v>
      </c>
      <c r="E941" s="270"/>
      <c r="F941" s="270"/>
      <c r="G941" s="270">
        <v>40</v>
      </c>
      <c r="H941" s="270"/>
      <c r="I941" s="155">
        <f t="shared" si="113"/>
        <v>40</v>
      </c>
      <c r="J941" s="270"/>
      <c r="K941" s="270"/>
      <c r="L941" s="270">
        <v>24</v>
      </c>
      <c r="M941" s="286"/>
      <c r="N941" s="287"/>
      <c r="O941" s="153">
        <f t="shared" si="112"/>
        <v>24</v>
      </c>
      <c r="P941" s="154">
        <f t="shared" si="110"/>
        <v>64</v>
      </c>
      <c r="Q941" s="152">
        <v>12.8</v>
      </c>
      <c r="R941" s="45">
        <f t="shared" si="109"/>
        <v>512</v>
      </c>
      <c r="S941" s="911"/>
      <c r="T941" s="49">
        <f t="shared" si="114"/>
        <v>307.20000000000005</v>
      </c>
      <c r="U941" s="914"/>
      <c r="V941" s="151">
        <f t="shared" si="111"/>
        <v>819.2</v>
      </c>
      <c r="W941" s="908"/>
    </row>
    <row r="942" spans="1:23" ht="15.75" customHeight="1" x14ac:dyDescent="0.25">
      <c r="A942" s="871">
        <v>51</v>
      </c>
      <c r="B942" s="872" t="s">
        <v>22</v>
      </c>
      <c r="C942" s="93" t="s">
        <v>603</v>
      </c>
      <c r="D942" s="274" t="s">
        <v>37</v>
      </c>
      <c r="E942" s="270">
        <v>2</v>
      </c>
      <c r="F942" s="270">
        <v>3</v>
      </c>
      <c r="G942" s="270"/>
      <c r="H942" s="270"/>
      <c r="I942" s="155">
        <f t="shared" si="113"/>
        <v>5</v>
      </c>
      <c r="J942" s="270"/>
      <c r="K942" s="270"/>
      <c r="L942" s="270"/>
      <c r="M942" s="286"/>
      <c r="N942" s="287"/>
      <c r="O942" s="153">
        <f t="shared" si="112"/>
        <v>0</v>
      </c>
      <c r="P942" s="154">
        <f t="shared" si="110"/>
        <v>5</v>
      </c>
      <c r="Q942" s="270">
        <v>40</v>
      </c>
      <c r="R942" s="45">
        <f t="shared" si="109"/>
        <v>200</v>
      </c>
      <c r="S942" s="909">
        <f>SUM(R942:R945)</f>
        <v>2240</v>
      </c>
      <c r="T942" s="49">
        <f t="shared" si="114"/>
        <v>0</v>
      </c>
      <c r="U942" s="912">
        <f>SUM(T942:T945)</f>
        <v>0</v>
      </c>
      <c r="V942" s="151">
        <f t="shared" si="111"/>
        <v>200</v>
      </c>
      <c r="W942" s="908">
        <f>SUM(V942:V945)</f>
        <v>2240</v>
      </c>
    </row>
    <row r="943" spans="1:23" x14ac:dyDescent="0.25">
      <c r="A943" s="871"/>
      <c r="B943" s="872"/>
      <c r="C943" s="93" t="s">
        <v>604</v>
      </c>
      <c r="D943" s="274" t="s">
        <v>37</v>
      </c>
      <c r="E943" s="270">
        <v>2</v>
      </c>
      <c r="F943" s="270">
        <v>2</v>
      </c>
      <c r="G943" s="270"/>
      <c r="H943" s="270"/>
      <c r="I943" s="155">
        <f t="shared" si="113"/>
        <v>4</v>
      </c>
      <c r="J943" s="270"/>
      <c r="K943" s="270"/>
      <c r="L943" s="270"/>
      <c r="M943" s="286"/>
      <c r="N943" s="287"/>
      <c r="O943" s="153">
        <f t="shared" si="112"/>
        <v>0</v>
      </c>
      <c r="P943" s="154">
        <f t="shared" si="110"/>
        <v>4</v>
      </c>
      <c r="Q943" s="270">
        <v>40</v>
      </c>
      <c r="R943" s="45">
        <f t="shared" si="109"/>
        <v>160</v>
      </c>
      <c r="S943" s="910"/>
      <c r="T943" s="49">
        <f t="shared" si="114"/>
        <v>0</v>
      </c>
      <c r="U943" s="913"/>
      <c r="V943" s="151">
        <f t="shared" si="111"/>
        <v>160</v>
      </c>
      <c r="W943" s="908"/>
    </row>
    <row r="944" spans="1:23" x14ac:dyDescent="0.25">
      <c r="A944" s="871"/>
      <c r="B944" s="872"/>
      <c r="C944" s="97" t="s">
        <v>84</v>
      </c>
      <c r="D944" s="274" t="s">
        <v>37</v>
      </c>
      <c r="E944" s="270"/>
      <c r="F944" s="270">
        <v>20</v>
      </c>
      <c r="G944" s="270">
        <v>8</v>
      </c>
      <c r="H944" s="270"/>
      <c r="I944" s="155">
        <f t="shared" si="113"/>
        <v>28</v>
      </c>
      <c r="J944" s="270"/>
      <c r="K944" s="270"/>
      <c r="L944" s="270"/>
      <c r="M944" s="286"/>
      <c r="N944" s="287"/>
      <c r="O944" s="153">
        <f t="shared" si="112"/>
        <v>0</v>
      </c>
      <c r="P944" s="154">
        <f t="shared" si="110"/>
        <v>28</v>
      </c>
      <c r="Q944" s="270">
        <v>40</v>
      </c>
      <c r="R944" s="45">
        <f t="shared" si="109"/>
        <v>1120</v>
      </c>
      <c r="S944" s="910"/>
      <c r="T944" s="49">
        <f t="shared" si="114"/>
        <v>0</v>
      </c>
      <c r="U944" s="913"/>
      <c r="V944" s="151">
        <f t="shared" si="111"/>
        <v>1120</v>
      </c>
      <c r="W944" s="908"/>
    </row>
    <row r="945" spans="1:23" x14ac:dyDescent="0.25">
      <c r="A945" s="871"/>
      <c r="B945" s="872"/>
      <c r="C945" s="97" t="s">
        <v>85</v>
      </c>
      <c r="D945" s="274" t="s">
        <v>37</v>
      </c>
      <c r="E945" s="270"/>
      <c r="F945" s="270">
        <v>4</v>
      </c>
      <c r="G945" s="270">
        <v>15</v>
      </c>
      <c r="H945" s="270"/>
      <c r="I945" s="155">
        <f t="shared" si="113"/>
        <v>19</v>
      </c>
      <c r="J945" s="270"/>
      <c r="K945" s="270"/>
      <c r="L945" s="270"/>
      <c r="M945" s="286"/>
      <c r="N945" s="287"/>
      <c r="O945" s="153">
        <f t="shared" si="112"/>
        <v>0</v>
      </c>
      <c r="P945" s="154">
        <f t="shared" si="110"/>
        <v>19</v>
      </c>
      <c r="Q945" s="270">
        <v>40</v>
      </c>
      <c r="R945" s="45">
        <f t="shared" si="109"/>
        <v>760</v>
      </c>
      <c r="S945" s="911"/>
      <c r="T945" s="49">
        <f t="shared" si="114"/>
        <v>0</v>
      </c>
      <c r="U945" s="914"/>
      <c r="V945" s="151">
        <f t="shared" si="111"/>
        <v>760</v>
      </c>
      <c r="W945" s="908"/>
    </row>
    <row r="946" spans="1:23" ht="17.25" customHeight="1" x14ac:dyDescent="0.25">
      <c r="A946" s="871">
        <v>52</v>
      </c>
      <c r="B946" s="872" t="s">
        <v>23</v>
      </c>
      <c r="C946" s="100" t="s">
        <v>761</v>
      </c>
      <c r="D946" s="274" t="s">
        <v>37</v>
      </c>
      <c r="E946" s="96">
        <v>200</v>
      </c>
      <c r="F946" s="270"/>
      <c r="G946" s="270"/>
      <c r="H946" s="270"/>
      <c r="I946" s="155">
        <f t="shared" si="113"/>
        <v>200</v>
      </c>
      <c r="J946" s="270"/>
      <c r="K946" s="270"/>
      <c r="L946" s="270"/>
      <c r="M946" s="286"/>
      <c r="N946" s="287"/>
      <c r="O946" s="153">
        <f t="shared" si="112"/>
        <v>0</v>
      </c>
      <c r="P946" s="154">
        <f t="shared" si="110"/>
        <v>200</v>
      </c>
      <c r="Q946" s="270">
        <v>11</v>
      </c>
      <c r="R946" s="45">
        <f t="shared" si="109"/>
        <v>2200</v>
      </c>
      <c r="S946" s="909">
        <f>SUM(R946:R948)</f>
        <v>10700</v>
      </c>
      <c r="T946" s="49">
        <f t="shared" si="114"/>
        <v>0</v>
      </c>
      <c r="U946" s="912">
        <f>SUM(T946:T948)</f>
        <v>0</v>
      </c>
      <c r="V946" s="151">
        <f t="shared" si="111"/>
        <v>2200</v>
      </c>
      <c r="W946" s="908">
        <f>SUM(V946:V948)</f>
        <v>10700</v>
      </c>
    </row>
    <row r="947" spans="1:23" x14ac:dyDescent="0.25">
      <c r="A947" s="871"/>
      <c r="B947" s="872"/>
      <c r="C947" s="100" t="s">
        <v>762</v>
      </c>
      <c r="D947" s="274" t="s">
        <v>37</v>
      </c>
      <c r="E947" s="317">
        <v>200</v>
      </c>
      <c r="F947" s="270"/>
      <c r="G947" s="270"/>
      <c r="H947" s="270"/>
      <c r="I947" s="155">
        <f t="shared" si="113"/>
        <v>200</v>
      </c>
      <c r="J947" s="270"/>
      <c r="K947" s="270"/>
      <c r="L947" s="270"/>
      <c r="M947" s="286"/>
      <c r="N947" s="287"/>
      <c r="O947" s="153">
        <f t="shared" si="112"/>
        <v>0</v>
      </c>
      <c r="P947" s="154">
        <f t="shared" si="110"/>
        <v>200</v>
      </c>
      <c r="Q947" s="270">
        <v>11</v>
      </c>
      <c r="R947" s="45">
        <f t="shared" si="109"/>
        <v>2200</v>
      </c>
      <c r="S947" s="910"/>
      <c r="T947" s="49">
        <f t="shared" si="114"/>
        <v>0</v>
      </c>
      <c r="U947" s="913"/>
      <c r="V947" s="151">
        <f t="shared" si="111"/>
        <v>2200</v>
      </c>
      <c r="W947" s="908"/>
    </row>
    <row r="948" spans="1:23" x14ac:dyDescent="0.25">
      <c r="A948" s="871"/>
      <c r="B948" s="872"/>
      <c r="C948" s="320" t="s">
        <v>763</v>
      </c>
      <c r="D948" s="290" t="s">
        <v>37</v>
      </c>
      <c r="E948" s="321">
        <v>3500</v>
      </c>
      <c r="F948" s="270"/>
      <c r="G948" s="270"/>
      <c r="H948" s="270"/>
      <c r="I948" s="155">
        <f t="shared" si="113"/>
        <v>3500</v>
      </c>
      <c r="J948" s="270"/>
      <c r="K948" s="270"/>
      <c r="L948" s="270"/>
      <c r="M948" s="286"/>
      <c r="N948" s="287"/>
      <c r="O948" s="153">
        <f t="shared" si="112"/>
        <v>0</v>
      </c>
      <c r="P948" s="154">
        <f t="shared" si="110"/>
        <v>3500</v>
      </c>
      <c r="Q948" s="270">
        <v>1.8</v>
      </c>
      <c r="R948" s="45">
        <f t="shared" si="109"/>
        <v>6300</v>
      </c>
      <c r="S948" s="911"/>
      <c r="T948" s="49">
        <f t="shared" si="114"/>
        <v>0</v>
      </c>
      <c r="U948" s="914"/>
      <c r="V948" s="151">
        <f t="shared" si="111"/>
        <v>6300</v>
      </c>
      <c r="W948" s="908"/>
    </row>
    <row r="949" spans="1:23" x14ac:dyDescent="0.25">
      <c r="A949" s="271">
        <v>53</v>
      </c>
      <c r="B949" s="272" t="s">
        <v>1630</v>
      </c>
      <c r="C949" s="92" t="s">
        <v>36</v>
      </c>
      <c r="D949" s="274" t="s">
        <v>37</v>
      </c>
      <c r="E949" s="270"/>
      <c r="F949" s="270">
        <v>7500</v>
      </c>
      <c r="G949" s="270"/>
      <c r="H949" s="270"/>
      <c r="I949" s="155">
        <f t="shared" si="113"/>
        <v>7500</v>
      </c>
      <c r="J949" s="270"/>
      <c r="K949" s="270">
        <v>16500</v>
      </c>
      <c r="L949" s="270"/>
      <c r="M949" s="286"/>
      <c r="N949" s="287"/>
      <c r="O949" s="153">
        <f t="shared" si="112"/>
        <v>16500</v>
      </c>
      <c r="P949" s="154">
        <f t="shared" si="110"/>
        <v>24000</v>
      </c>
      <c r="Q949" s="152">
        <v>7.62</v>
      </c>
      <c r="R949" s="45">
        <f t="shared" si="109"/>
        <v>57150</v>
      </c>
      <c r="S949" s="172">
        <f>R949</f>
        <v>57150</v>
      </c>
      <c r="T949" s="49">
        <f t="shared" si="114"/>
        <v>125730</v>
      </c>
      <c r="U949" s="173">
        <f>T949</f>
        <v>125730</v>
      </c>
      <c r="V949" s="151">
        <f t="shared" si="111"/>
        <v>182880</v>
      </c>
      <c r="W949" s="182">
        <f>V949</f>
        <v>182880</v>
      </c>
    </row>
    <row r="950" spans="1:23" ht="30" x14ac:dyDescent="0.25">
      <c r="A950" s="871">
        <v>54</v>
      </c>
      <c r="B950" s="872" t="s">
        <v>24</v>
      </c>
      <c r="C950" s="100" t="s">
        <v>280</v>
      </c>
      <c r="D950" s="274" t="s">
        <v>112</v>
      </c>
      <c r="E950" s="270"/>
      <c r="F950" s="270"/>
      <c r="G950" s="270"/>
      <c r="H950" s="270"/>
      <c r="I950" s="155">
        <f t="shared" si="113"/>
        <v>0</v>
      </c>
      <c r="J950" s="270"/>
      <c r="K950" s="270"/>
      <c r="L950" s="270"/>
      <c r="M950" s="286"/>
      <c r="N950" s="287"/>
      <c r="O950" s="153">
        <f t="shared" si="112"/>
        <v>0</v>
      </c>
      <c r="P950" s="154">
        <f t="shared" si="110"/>
        <v>0</v>
      </c>
      <c r="Q950" s="270">
        <v>0.45</v>
      </c>
      <c r="R950" s="45">
        <f t="shared" si="109"/>
        <v>0</v>
      </c>
      <c r="S950" s="909">
        <f>SUM(R950:R951)</f>
        <v>1274</v>
      </c>
      <c r="T950" s="49">
        <f t="shared" si="114"/>
        <v>0</v>
      </c>
      <c r="U950" s="912">
        <f>SUM(T950:T951)</f>
        <v>490.00000000000006</v>
      </c>
      <c r="V950" s="151">
        <f t="shared" si="111"/>
        <v>0</v>
      </c>
      <c r="W950" s="908">
        <f>SUM(V950:V951)</f>
        <v>1764</v>
      </c>
    </row>
    <row r="951" spans="1:23" ht="60" x14ac:dyDescent="0.25">
      <c r="A951" s="871"/>
      <c r="B951" s="872"/>
      <c r="C951" s="100" t="s">
        <v>279</v>
      </c>
      <c r="D951" s="274" t="s">
        <v>1631</v>
      </c>
      <c r="E951" s="270"/>
      <c r="F951" s="270"/>
      <c r="G951" s="270">
        <v>100</v>
      </c>
      <c r="H951" s="285">
        <v>30</v>
      </c>
      <c r="I951" s="155">
        <f t="shared" si="113"/>
        <v>130</v>
      </c>
      <c r="J951" s="270"/>
      <c r="K951" s="270"/>
      <c r="L951" s="270"/>
      <c r="M951" s="286">
        <v>50</v>
      </c>
      <c r="N951" s="287"/>
      <c r="O951" s="153">
        <f t="shared" si="112"/>
        <v>50</v>
      </c>
      <c r="P951" s="154">
        <f t="shared" si="110"/>
        <v>180</v>
      </c>
      <c r="Q951" s="270">
        <v>9.8000000000000007</v>
      </c>
      <c r="R951" s="45">
        <f t="shared" si="109"/>
        <v>1274</v>
      </c>
      <c r="S951" s="911"/>
      <c r="T951" s="49">
        <f t="shared" si="114"/>
        <v>490.00000000000006</v>
      </c>
      <c r="U951" s="914"/>
      <c r="V951" s="151">
        <f t="shared" si="111"/>
        <v>1764</v>
      </c>
      <c r="W951" s="908"/>
    </row>
    <row r="952" spans="1:23" x14ac:dyDescent="0.25">
      <c r="A952" s="871">
        <v>55</v>
      </c>
      <c r="B952" s="872" t="s">
        <v>25</v>
      </c>
      <c r="C952" s="100" t="s">
        <v>508</v>
      </c>
      <c r="D952" s="270" t="s">
        <v>37</v>
      </c>
      <c r="E952" s="270"/>
      <c r="F952" s="270"/>
      <c r="G952" s="105">
        <v>10</v>
      </c>
      <c r="H952" s="270"/>
      <c r="I952" s="155">
        <f t="shared" si="113"/>
        <v>10</v>
      </c>
      <c r="J952" s="270"/>
      <c r="K952" s="270"/>
      <c r="L952" s="270"/>
      <c r="M952" s="286"/>
      <c r="N952" s="287"/>
      <c r="O952" s="153">
        <f t="shared" si="112"/>
        <v>0</v>
      </c>
      <c r="P952" s="154">
        <f t="shared" si="110"/>
        <v>10</v>
      </c>
      <c r="Q952" s="152">
        <v>23.75</v>
      </c>
      <c r="R952" s="45">
        <f t="shared" si="109"/>
        <v>237.5</v>
      </c>
      <c r="S952" s="909">
        <f>SUM(R952:R954)</f>
        <v>4732</v>
      </c>
      <c r="T952" s="49">
        <f t="shared" si="114"/>
        <v>0</v>
      </c>
      <c r="U952" s="912">
        <f>SUM(T952:T954)</f>
        <v>0</v>
      </c>
      <c r="V952" s="151">
        <f t="shared" si="111"/>
        <v>237.5</v>
      </c>
      <c r="W952" s="908">
        <f>SUM(V952:V954)</f>
        <v>4732</v>
      </c>
    </row>
    <row r="953" spans="1:23" x14ac:dyDescent="0.25">
      <c r="A953" s="871"/>
      <c r="B953" s="872"/>
      <c r="C953" s="100" t="s">
        <v>509</v>
      </c>
      <c r="D953" s="270" t="s">
        <v>37</v>
      </c>
      <c r="E953" s="270"/>
      <c r="F953" s="270"/>
      <c r="G953" s="105">
        <v>100</v>
      </c>
      <c r="H953" s="270"/>
      <c r="I953" s="155">
        <f t="shared" si="113"/>
        <v>100</v>
      </c>
      <c r="J953" s="270"/>
      <c r="K953" s="270"/>
      <c r="L953" s="270"/>
      <c r="M953" s="286"/>
      <c r="N953" s="287"/>
      <c r="O953" s="153">
        <f t="shared" si="112"/>
        <v>0</v>
      </c>
      <c r="P953" s="154">
        <f t="shared" si="110"/>
        <v>100</v>
      </c>
      <c r="Q953" s="152">
        <v>40</v>
      </c>
      <c r="R953" s="45">
        <f t="shared" si="109"/>
        <v>4000</v>
      </c>
      <c r="S953" s="910"/>
      <c r="T953" s="49">
        <f t="shared" si="114"/>
        <v>0</v>
      </c>
      <c r="U953" s="913"/>
      <c r="V953" s="151">
        <f t="shared" si="111"/>
        <v>4000</v>
      </c>
      <c r="W953" s="908"/>
    </row>
    <row r="954" spans="1:23" x14ac:dyDescent="0.25">
      <c r="A954" s="871"/>
      <c r="B954" s="872"/>
      <c r="C954" s="100" t="s">
        <v>510</v>
      </c>
      <c r="D954" s="270" t="s">
        <v>37</v>
      </c>
      <c r="E954" s="270"/>
      <c r="F954" s="270"/>
      <c r="G954" s="105">
        <v>10</v>
      </c>
      <c r="H954" s="270"/>
      <c r="I954" s="155">
        <f t="shared" si="113"/>
        <v>10</v>
      </c>
      <c r="J954" s="270"/>
      <c r="K954" s="270"/>
      <c r="L954" s="270"/>
      <c r="M954" s="286"/>
      <c r="N954" s="287"/>
      <c r="O954" s="153">
        <f t="shared" si="112"/>
        <v>0</v>
      </c>
      <c r="P954" s="154">
        <f t="shared" si="110"/>
        <v>10</v>
      </c>
      <c r="Q954" s="152">
        <v>49.45</v>
      </c>
      <c r="R954" s="45">
        <f t="shared" si="109"/>
        <v>494.5</v>
      </c>
      <c r="S954" s="911"/>
      <c r="T954" s="49">
        <f t="shared" si="114"/>
        <v>0</v>
      </c>
      <c r="U954" s="914"/>
      <c r="V954" s="151">
        <f t="shared" si="111"/>
        <v>494.5</v>
      </c>
      <c r="W954" s="908"/>
    </row>
    <row r="955" spans="1:23" s="90" customFormat="1" ht="30" customHeight="1" x14ac:dyDescent="0.25">
      <c r="A955" s="871">
        <v>56</v>
      </c>
      <c r="B955" s="872" t="s">
        <v>2239</v>
      </c>
      <c r="C955" s="93" t="s">
        <v>2181</v>
      </c>
      <c r="D955" s="270" t="s">
        <v>37</v>
      </c>
      <c r="E955" s="270"/>
      <c r="F955" s="270">
        <v>100</v>
      </c>
      <c r="G955" s="270"/>
      <c r="H955" s="270"/>
      <c r="I955" s="155">
        <f t="shared" si="113"/>
        <v>100</v>
      </c>
      <c r="J955" s="270"/>
      <c r="K955" s="270"/>
      <c r="L955" s="270"/>
      <c r="M955" s="286"/>
      <c r="N955" s="287"/>
      <c r="O955" s="153">
        <f t="shared" si="112"/>
        <v>0</v>
      </c>
      <c r="P955" s="154">
        <f t="shared" si="110"/>
        <v>100</v>
      </c>
      <c r="Q955" s="270">
        <v>12</v>
      </c>
      <c r="R955" s="45">
        <f t="shared" si="109"/>
        <v>1200</v>
      </c>
      <c r="S955" s="909">
        <f>SUM(R955:R957)</f>
        <v>2200</v>
      </c>
      <c r="T955" s="49">
        <f t="shared" si="114"/>
        <v>0</v>
      </c>
      <c r="U955" s="912">
        <f>SUM(T955:T957)</f>
        <v>0</v>
      </c>
      <c r="V955" s="151">
        <f t="shared" si="111"/>
        <v>1200</v>
      </c>
      <c r="W955" s="908">
        <f>SUM(V955:V957)</f>
        <v>2200</v>
      </c>
    </row>
    <row r="956" spans="1:23" s="90" customFormat="1" x14ac:dyDescent="0.25">
      <c r="A956" s="871"/>
      <c r="B956" s="872"/>
      <c r="C956" s="100" t="s">
        <v>511</v>
      </c>
      <c r="D956" s="270" t="s">
        <v>37</v>
      </c>
      <c r="E956" s="270"/>
      <c r="F956" s="270"/>
      <c r="G956" s="270"/>
      <c r="H956" s="270"/>
      <c r="I956" s="155">
        <f t="shared" si="113"/>
        <v>0</v>
      </c>
      <c r="J956" s="270"/>
      <c r="K956" s="270"/>
      <c r="L956" s="270"/>
      <c r="M956" s="286"/>
      <c r="N956" s="287"/>
      <c r="O956" s="153">
        <f t="shared" si="112"/>
        <v>0</v>
      </c>
      <c r="P956" s="154">
        <f t="shared" si="110"/>
        <v>0</v>
      </c>
      <c r="Q956" s="270">
        <v>698</v>
      </c>
      <c r="R956" s="45">
        <f t="shared" si="109"/>
        <v>0</v>
      </c>
      <c r="S956" s="910"/>
      <c r="T956" s="49">
        <f t="shared" si="114"/>
        <v>0</v>
      </c>
      <c r="U956" s="913"/>
      <c r="V956" s="151">
        <f t="shared" si="111"/>
        <v>0</v>
      </c>
      <c r="W956" s="908"/>
    </row>
    <row r="957" spans="1:23" s="90" customFormat="1" x14ac:dyDescent="0.25">
      <c r="A957" s="871"/>
      <c r="B957" s="872"/>
      <c r="C957" s="100" t="s">
        <v>512</v>
      </c>
      <c r="D957" s="270" t="s">
        <v>37</v>
      </c>
      <c r="E957" s="270"/>
      <c r="F957" s="270"/>
      <c r="G957" s="270">
        <v>40</v>
      </c>
      <c r="H957" s="270"/>
      <c r="I957" s="155">
        <f t="shared" si="113"/>
        <v>40</v>
      </c>
      <c r="J957" s="270"/>
      <c r="K957" s="270"/>
      <c r="L957" s="270"/>
      <c r="M957" s="286"/>
      <c r="N957" s="287"/>
      <c r="O957" s="153">
        <f t="shared" si="112"/>
        <v>0</v>
      </c>
      <c r="P957" s="154">
        <f t="shared" si="110"/>
        <v>40</v>
      </c>
      <c r="Q957" s="270">
        <v>25</v>
      </c>
      <c r="R957" s="45">
        <f t="shared" si="109"/>
        <v>1000</v>
      </c>
      <c r="S957" s="911"/>
      <c r="T957" s="49">
        <f t="shared" si="114"/>
        <v>0</v>
      </c>
      <c r="U957" s="914"/>
      <c r="V957" s="151">
        <f t="shared" si="111"/>
        <v>1000</v>
      </c>
      <c r="W957" s="908"/>
    </row>
    <row r="958" spans="1:23" s="90" customFormat="1" ht="30" customHeight="1" x14ac:dyDescent="0.25">
      <c r="A958" s="871">
        <v>57</v>
      </c>
      <c r="B958" s="872" t="s">
        <v>26</v>
      </c>
      <c r="C958" s="97" t="s">
        <v>65</v>
      </c>
      <c r="D958" s="270" t="s">
        <v>37</v>
      </c>
      <c r="E958" s="270">
        <v>120</v>
      </c>
      <c r="F958" s="270">
        <v>100</v>
      </c>
      <c r="G958" s="270">
        <v>40</v>
      </c>
      <c r="H958" s="285">
        <v>20</v>
      </c>
      <c r="I958" s="155">
        <f>SUM(E958:H958)</f>
        <v>280</v>
      </c>
      <c r="J958" s="270"/>
      <c r="K958" s="270"/>
      <c r="L958" s="270"/>
      <c r="M958" s="286">
        <v>45</v>
      </c>
      <c r="N958" s="287">
        <v>20</v>
      </c>
      <c r="O958" s="153">
        <f t="shared" si="112"/>
        <v>45</v>
      </c>
      <c r="P958" s="154">
        <f t="shared" ref="P958:P966" si="115">O958+I958</f>
        <v>325</v>
      </c>
      <c r="Q958" s="270">
        <v>0.63</v>
      </c>
      <c r="R958" s="45">
        <f t="shared" si="109"/>
        <v>176.4</v>
      </c>
      <c r="S958" s="909">
        <f>SUM(R958:R966)</f>
        <v>4678.3230000000003</v>
      </c>
      <c r="T958" s="49">
        <f t="shared" si="114"/>
        <v>28.35</v>
      </c>
      <c r="U958" s="912">
        <f>SUM(T958:T966)</f>
        <v>178.78</v>
      </c>
      <c r="V958" s="151">
        <f t="shared" si="111"/>
        <v>204.75</v>
      </c>
      <c r="W958" s="908">
        <f>SUM(V958:V966)</f>
        <v>4857.1029999999992</v>
      </c>
    </row>
    <row r="959" spans="1:23" s="90" customFormat="1" x14ac:dyDescent="0.25">
      <c r="A959" s="871"/>
      <c r="B959" s="872"/>
      <c r="C959" s="97" t="s">
        <v>66</v>
      </c>
      <c r="D959" s="270" t="s">
        <v>37</v>
      </c>
      <c r="E959" s="270">
        <v>40</v>
      </c>
      <c r="F959" s="270"/>
      <c r="G959" s="270">
        <v>20</v>
      </c>
      <c r="H959" s="285"/>
      <c r="I959" s="155">
        <f t="shared" ref="I959:I966" si="116">SUM(E959:H959)</f>
        <v>60</v>
      </c>
      <c r="J959" s="270"/>
      <c r="K959" s="270"/>
      <c r="L959" s="270"/>
      <c r="M959" s="286">
        <v>10</v>
      </c>
      <c r="N959" s="287"/>
      <c r="O959" s="153">
        <f t="shared" si="112"/>
        <v>10</v>
      </c>
      <c r="P959" s="154">
        <f t="shared" si="115"/>
        <v>70</v>
      </c>
      <c r="Q959" s="270">
        <v>0.85399999999999998</v>
      </c>
      <c r="R959" s="45">
        <f t="shared" si="109"/>
        <v>51.24</v>
      </c>
      <c r="S959" s="910"/>
      <c r="T959" s="49">
        <f t="shared" si="114"/>
        <v>8.5399999999999991</v>
      </c>
      <c r="U959" s="913"/>
      <c r="V959" s="151">
        <f t="shared" si="111"/>
        <v>59.78</v>
      </c>
      <c r="W959" s="908"/>
    </row>
    <row r="960" spans="1:23" s="90" customFormat="1" ht="30" x14ac:dyDescent="0.25">
      <c r="A960" s="871"/>
      <c r="B960" s="872"/>
      <c r="C960" s="97" t="s">
        <v>67</v>
      </c>
      <c r="D960" s="270" t="s">
        <v>37</v>
      </c>
      <c r="E960" s="270"/>
      <c r="F960" s="270"/>
      <c r="G960" s="270">
        <v>30</v>
      </c>
      <c r="H960" s="270">
        <v>3</v>
      </c>
      <c r="I960" s="155">
        <f t="shared" si="116"/>
        <v>33</v>
      </c>
      <c r="J960" s="270"/>
      <c r="K960" s="270"/>
      <c r="L960" s="270"/>
      <c r="M960" s="286">
        <v>5</v>
      </c>
      <c r="N960" s="287"/>
      <c r="O960" s="153">
        <f t="shared" si="112"/>
        <v>5</v>
      </c>
      <c r="P960" s="154">
        <f t="shared" si="115"/>
        <v>38</v>
      </c>
      <c r="Q960" s="270">
        <v>2.42</v>
      </c>
      <c r="R960" s="45">
        <f t="shared" si="109"/>
        <v>79.86</v>
      </c>
      <c r="S960" s="910"/>
      <c r="T960" s="49">
        <f t="shared" si="114"/>
        <v>12.1</v>
      </c>
      <c r="U960" s="913"/>
      <c r="V960" s="151">
        <f t="shared" si="111"/>
        <v>91.96</v>
      </c>
      <c r="W960" s="908"/>
    </row>
    <row r="961" spans="1:23" s="90" customFormat="1" x14ac:dyDescent="0.25">
      <c r="A961" s="871"/>
      <c r="B961" s="872"/>
      <c r="C961" s="97" t="s">
        <v>68</v>
      </c>
      <c r="D961" s="270" t="s">
        <v>37</v>
      </c>
      <c r="E961" s="270"/>
      <c r="F961" s="270">
        <v>240</v>
      </c>
      <c r="G961" s="270"/>
      <c r="H961" s="270"/>
      <c r="I961" s="155">
        <f t="shared" si="116"/>
        <v>240</v>
      </c>
      <c r="J961" s="270"/>
      <c r="K961" s="270"/>
      <c r="L961" s="270"/>
      <c r="M961" s="286">
        <v>5</v>
      </c>
      <c r="N961" s="287"/>
      <c r="O961" s="153">
        <f t="shared" si="112"/>
        <v>5</v>
      </c>
      <c r="P961" s="154">
        <f t="shared" si="115"/>
        <v>245</v>
      </c>
      <c r="Q961" s="270">
        <v>9.6199999999999992</v>
      </c>
      <c r="R961" s="45">
        <f t="shared" si="109"/>
        <v>2308.7999999999997</v>
      </c>
      <c r="S961" s="910"/>
      <c r="T961" s="49">
        <f t="shared" si="114"/>
        <v>48.099999999999994</v>
      </c>
      <c r="U961" s="913"/>
      <c r="V961" s="151">
        <f t="shared" si="111"/>
        <v>2356.8999999999996</v>
      </c>
      <c r="W961" s="908"/>
    </row>
    <row r="962" spans="1:23" s="90" customFormat="1" x14ac:dyDescent="0.25">
      <c r="A962" s="871"/>
      <c r="B962" s="872"/>
      <c r="C962" s="100" t="s">
        <v>562</v>
      </c>
      <c r="D962" s="270" t="s">
        <v>37</v>
      </c>
      <c r="E962" s="270"/>
      <c r="F962" s="270">
        <v>40</v>
      </c>
      <c r="G962" s="105">
        <v>300</v>
      </c>
      <c r="H962" s="285">
        <v>7</v>
      </c>
      <c r="I962" s="155">
        <f t="shared" si="116"/>
        <v>347</v>
      </c>
      <c r="J962" s="270"/>
      <c r="K962" s="270"/>
      <c r="L962" s="270"/>
      <c r="M962" s="286">
        <v>20</v>
      </c>
      <c r="N962" s="287"/>
      <c r="O962" s="153">
        <f t="shared" si="112"/>
        <v>20</v>
      </c>
      <c r="P962" s="154">
        <f t="shared" si="115"/>
        <v>367</v>
      </c>
      <c r="Q962" s="270">
        <v>1.351</v>
      </c>
      <c r="R962" s="45">
        <f t="shared" si="109"/>
        <v>468.79699999999997</v>
      </c>
      <c r="S962" s="910"/>
      <c r="T962" s="49">
        <f t="shared" si="114"/>
        <v>27.02</v>
      </c>
      <c r="U962" s="913"/>
      <c r="V962" s="151">
        <f t="shared" si="111"/>
        <v>495.81699999999995</v>
      </c>
      <c r="W962" s="908"/>
    </row>
    <row r="963" spans="1:23" s="90" customFormat="1" x14ac:dyDescent="0.25">
      <c r="A963" s="871"/>
      <c r="B963" s="872"/>
      <c r="C963" s="100" t="s">
        <v>563</v>
      </c>
      <c r="D963" s="270" t="s">
        <v>37</v>
      </c>
      <c r="E963" s="270"/>
      <c r="F963" s="270">
        <v>80</v>
      </c>
      <c r="G963" s="105">
        <v>500</v>
      </c>
      <c r="H963" s="285">
        <v>7</v>
      </c>
      <c r="I963" s="155">
        <f t="shared" si="116"/>
        <v>587</v>
      </c>
      <c r="J963" s="270"/>
      <c r="K963" s="270"/>
      <c r="L963" s="270"/>
      <c r="M963" s="286">
        <v>20</v>
      </c>
      <c r="N963" s="287"/>
      <c r="O963" s="153">
        <f t="shared" si="112"/>
        <v>20</v>
      </c>
      <c r="P963" s="154">
        <f t="shared" si="115"/>
        <v>607</v>
      </c>
      <c r="Q963" s="270">
        <v>0.66800000000000004</v>
      </c>
      <c r="R963" s="45">
        <f t="shared" si="109"/>
        <v>392.11600000000004</v>
      </c>
      <c r="S963" s="910"/>
      <c r="T963" s="49">
        <f t="shared" si="114"/>
        <v>13.360000000000001</v>
      </c>
      <c r="U963" s="913"/>
      <c r="V963" s="151">
        <f t="shared" si="111"/>
        <v>405.47600000000006</v>
      </c>
      <c r="W963" s="908"/>
    </row>
    <row r="964" spans="1:23" s="90" customFormat="1" x14ac:dyDescent="0.25">
      <c r="A964" s="871"/>
      <c r="B964" s="872"/>
      <c r="C964" s="100" t="s">
        <v>618</v>
      </c>
      <c r="D964" s="270" t="s">
        <v>37</v>
      </c>
      <c r="E964" s="270">
        <v>20</v>
      </c>
      <c r="F964" s="270">
        <v>40</v>
      </c>
      <c r="G964" s="105"/>
      <c r="H964" s="270">
        <v>3</v>
      </c>
      <c r="I964" s="155">
        <f t="shared" si="116"/>
        <v>63</v>
      </c>
      <c r="J964" s="270"/>
      <c r="K964" s="270"/>
      <c r="L964" s="270"/>
      <c r="M964" s="286">
        <v>3</v>
      </c>
      <c r="N964" s="287"/>
      <c r="O964" s="153">
        <f t="shared" si="112"/>
        <v>3</v>
      </c>
      <c r="P964" s="154">
        <f t="shared" si="115"/>
        <v>66</v>
      </c>
      <c r="Q964" s="270">
        <v>5.77</v>
      </c>
      <c r="R964" s="45">
        <f t="shared" si="109"/>
        <v>363.51</v>
      </c>
      <c r="S964" s="910"/>
      <c r="T964" s="49">
        <f t="shared" si="114"/>
        <v>17.309999999999999</v>
      </c>
      <c r="U964" s="913"/>
      <c r="V964" s="151">
        <f t="shared" si="111"/>
        <v>380.82</v>
      </c>
      <c r="W964" s="908"/>
    </row>
    <row r="965" spans="1:23" s="90" customFormat="1" x14ac:dyDescent="0.25">
      <c r="A965" s="871"/>
      <c r="B965" s="872"/>
      <c r="C965" s="101" t="s">
        <v>853</v>
      </c>
      <c r="D965" s="270" t="s">
        <v>112</v>
      </c>
      <c r="E965" s="270">
        <v>600</v>
      </c>
      <c r="F965" s="270"/>
      <c r="G965" s="105">
        <v>20</v>
      </c>
      <c r="H965" s="285">
        <v>100</v>
      </c>
      <c r="I965" s="322">
        <f>E965+F965+G965+H965</f>
        <v>720</v>
      </c>
      <c r="J965" s="270"/>
      <c r="K965" s="270"/>
      <c r="L965" s="270"/>
      <c r="M965" s="286">
        <v>300</v>
      </c>
      <c r="N965" s="287"/>
      <c r="O965" s="153">
        <f t="shared" si="112"/>
        <v>300</v>
      </c>
      <c r="P965" s="154">
        <f t="shared" si="115"/>
        <v>1020</v>
      </c>
      <c r="Q965" s="270">
        <v>0.08</v>
      </c>
      <c r="R965" s="45">
        <f t="shared" si="109"/>
        <v>57.6</v>
      </c>
      <c r="S965" s="910"/>
      <c r="T965" s="49">
        <f t="shared" si="114"/>
        <v>24</v>
      </c>
      <c r="U965" s="913"/>
      <c r="V965" s="151">
        <f t="shared" si="111"/>
        <v>81.599999999999994</v>
      </c>
      <c r="W965" s="908"/>
    </row>
    <row r="966" spans="1:23" s="90" customFormat="1" x14ac:dyDescent="0.25">
      <c r="A966" s="871"/>
      <c r="B966" s="872"/>
      <c r="C966" s="100" t="s">
        <v>573</v>
      </c>
      <c r="D966" s="270" t="s">
        <v>112</v>
      </c>
      <c r="E966" s="270">
        <v>120</v>
      </c>
      <c r="F966" s="270"/>
      <c r="G966" s="270"/>
      <c r="H966" s="270"/>
      <c r="I966" s="155">
        <f t="shared" si="116"/>
        <v>120</v>
      </c>
      <c r="J966" s="270"/>
      <c r="K966" s="270"/>
      <c r="L966" s="270"/>
      <c r="M966" s="286"/>
      <c r="N966" s="287"/>
      <c r="O966" s="153">
        <f t="shared" si="112"/>
        <v>0</v>
      </c>
      <c r="P966" s="154">
        <f t="shared" si="115"/>
        <v>120</v>
      </c>
      <c r="Q966" s="270">
        <v>6.5</v>
      </c>
      <c r="R966" s="45">
        <f t="shared" si="109"/>
        <v>780</v>
      </c>
      <c r="S966" s="911"/>
      <c r="T966" s="49">
        <f t="shared" si="114"/>
        <v>0</v>
      </c>
      <c r="U966" s="914"/>
      <c r="V966" s="151">
        <f t="shared" si="111"/>
        <v>780</v>
      </c>
      <c r="W966" s="908"/>
    </row>
    <row r="967" spans="1:23" s="90" customFormat="1" x14ac:dyDescent="0.25">
      <c r="A967" s="871">
        <v>58</v>
      </c>
      <c r="B967" s="872" t="s">
        <v>1633</v>
      </c>
      <c r="C967" s="924" t="s">
        <v>2182</v>
      </c>
      <c r="D967" s="924"/>
      <c r="E967" s="924"/>
      <c r="F967" s="924"/>
      <c r="G967" s="924"/>
      <c r="H967" s="924"/>
      <c r="I967" s="924"/>
      <c r="J967" s="924"/>
      <c r="K967" s="924"/>
      <c r="L967" s="924"/>
      <c r="M967" s="924"/>
      <c r="N967" s="924"/>
      <c r="O967" s="924"/>
      <c r="P967" s="154"/>
      <c r="Q967" s="270">
        <v>9250</v>
      </c>
      <c r="R967" s="45">
        <f t="shared" si="109"/>
        <v>0</v>
      </c>
      <c r="S967" s="909"/>
      <c r="T967" s="49">
        <f t="shared" si="114"/>
        <v>0</v>
      </c>
      <c r="U967" s="912"/>
      <c r="V967" s="151">
        <f t="shared" si="111"/>
        <v>0</v>
      </c>
      <c r="W967" s="908">
        <f>SUM(Q967:Q968)</f>
        <v>10250</v>
      </c>
    </row>
    <row r="968" spans="1:23" s="90" customFormat="1" ht="15.75" customHeight="1" x14ac:dyDescent="0.25">
      <c r="A968" s="871"/>
      <c r="B968" s="872"/>
      <c r="C968" s="924" t="s">
        <v>764</v>
      </c>
      <c r="D968" s="924"/>
      <c r="E968" s="924"/>
      <c r="F968" s="924"/>
      <c r="G968" s="924"/>
      <c r="H968" s="924"/>
      <c r="I968" s="924"/>
      <c r="J968" s="924"/>
      <c r="K968" s="924"/>
      <c r="L968" s="924"/>
      <c r="M968" s="924"/>
      <c r="N968" s="924"/>
      <c r="O968" s="924"/>
      <c r="P968" s="154"/>
      <c r="Q968" s="270">
        <v>1000</v>
      </c>
      <c r="R968" s="45">
        <f t="shared" si="109"/>
        <v>0</v>
      </c>
      <c r="S968" s="911"/>
      <c r="T968" s="49">
        <f t="shared" si="114"/>
        <v>0</v>
      </c>
      <c r="U968" s="914"/>
      <c r="V968" s="151">
        <f t="shared" si="111"/>
        <v>0</v>
      </c>
      <c r="W968" s="908"/>
    </row>
    <row r="969" spans="1:23" s="90" customFormat="1" ht="15.75" customHeight="1" x14ac:dyDescent="0.25">
      <c r="A969" s="871">
        <v>59</v>
      </c>
      <c r="B969" s="872" t="s">
        <v>1634</v>
      </c>
      <c r="C969" s="93" t="s">
        <v>118</v>
      </c>
      <c r="D969" s="270" t="s">
        <v>37</v>
      </c>
      <c r="E969" s="103"/>
      <c r="F969" s="103"/>
      <c r="G969" s="103"/>
      <c r="H969" s="103"/>
      <c r="I969" s="103"/>
      <c r="J969" s="103"/>
      <c r="K969" s="103"/>
      <c r="L969" s="103"/>
      <c r="M969" s="323"/>
      <c r="N969" s="324"/>
      <c r="O969" s="103"/>
      <c r="P969" s="154"/>
      <c r="Q969" s="873">
        <v>6000</v>
      </c>
      <c r="R969" s="45">
        <f t="shared" si="109"/>
        <v>0</v>
      </c>
      <c r="S969" s="909">
        <v>1200</v>
      </c>
      <c r="T969" s="49">
        <f t="shared" si="114"/>
        <v>0</v>
      </c>
      <c r="U969" s="912">
        <v>4800</v>
      </c>
      <c r="V969" s="151">
        <f t="shared" si="111"/>
        <v>0</v>
      </c>
      <c r="W969" s="908">
        <v>6000</v>
      </c>
    </row>
    <row r="970" spans="1:23" s="90" customFormat="1" ht="15.75" customHeight="1" x14ac:dyDescent="0.25">
      <c r="A970" s="871"/>
      <c r="B970" s="872"/>
      <c r="C970" s="93" t="s">
        <v>119</v>
      </c>
      <c r="D970" s="270" t="s">
        <v>37</v>
      </c>
      <c r="E970" s="103"/>
      <c r="F970" s="103"/>
      <c r="G970" s="103"/>
      <c r="H970" s="103"/>
      <c r="I970" s="103"/>
      <c r="J970" s="103"/>
      <c r="K970" s="103"/>
      <c r="L970" s="103"/>
      <c r="M970" s="323"/>
      <c r="N970" s="324"/>
      <c r="O970" s="103"/>
      <c r="P970" s="154"/>
      <c r="Q970" s="873"/>
      <c r="R970" s="45">
        <f t="shared" si="109"/>
        <v>0</v>
      </c>
      <c r="S970" s="910"/>
      <c r="T970" s="49">
        <f t="shared" si="114"/>
        <v>0</v>
      </c>
      <c r="U970" s="913"/>
      <c r="V970" s="151">
        <f t="shared" si="111"/>
        <v>0</v>
      </c>
      <c r="W970" s="908"/>
    </row>
    <row r="971" spans="1:23" s="90" customFormat="1" ht="15.75" customHeight="1" x14ac:dyDescent="0.25">
      <c r="A971" s="871"/>
      <c r="B971" s="872"/>
      <c r="C971" s="97" t="s">
        <v>120</v>
      </c>
      <c r="D971" s="270" t="s">
        <v>37</v>
      </c>
      <c r="E971" s="103"/>
      <c r="F971" s="103"/>
      <c r="G971" s="103"/>
      <c r="H971" s="103"/>
      <c r="I971" s="103"/>
      <c r="J971" s="103"/>
      <c r="K971" s="103"/>
      <c r="L971" s="103"/>
      <c r="M971" s="323"/>
      <c r="N971" s="324"/>
      <c r="O971" s="103"/>
      <c r="P971" s="154"/>
      <c r="Q971" s="873"/>
      <c r="R971" s="45">
        <f t="shared" si="109"/>
        <v>0</v>
      </c>
      <c r="S971" s="910"/>
      <c r="T971" s="49">
        <f t="shared" si="114"/>
        <v>0</v>
      </c>
      <c r="U971" s="913"/>
      <c r="V971" s="151">
        <f t="shared" si="111"/>
        <v>0</v>
      </c>
      <c r="W971" s="908"/>
    </row>
    <row r="972" spans="1:23" s="90" customFormat="1" ht="15.75" customHeight="1" x14ac:dyDescent="0.25">
      <c r="A972" s="871"/>
      <c r="B972" s="872"/>
      <c r="C972" s="97" t="s">
        <v>121</v>
      </c>
      <c r="D972" s="270" t="s">
        <v>37</v>
      </c>
      <c r="E972" s="103"/>
      <c r="F972" s="103"/>
      <c r="G972" s="103"/>
      <c r="H972" s="103"/>
      <c r="I972" s="103"/>
      <c r="J972" s="103"/>
      <c r="K972" s="103"/>
      <c r="L972" s="103"/>
      <c r="M972" s="323"/>
      <c r="N972" s="324"/>
      <c r="O972" s="103"/>
      <c r="P972" s="154"/>
      <c r="Q972" s="873"/>
      <c r="R972" s="45">
        <f t="shared" si="109"/>
        <v>0</v>
      </c>
      <c r="S972" s="910"/>
      <c r="T972" s="49">
        <f t="shared" si="114"/>
        <v>0</v>
      </c>
      <c r="U972" s="913"/>
      <c r="V972" s="151">
        <f t="shared" si="111"/>
        <v>0</v>
      </c>
      <c r="W972" s="908"/>
    </row>
    <row r="973" spans="1:23" s="90" customFormat="1" ht="15.75" customHeight="1" x14ac:dyDescent="0.25">
      <c r="A973" s="871"/>
      <c r="B973" s="872"/>
      <c r="C973" s="97" t="s">
        <v>122</v>
      </c>
      <c r="D973" s="270" t="s">
        <v>112</v>
      </c>
      <c r="E973" s="103"/>
      <c r="F973" s="103"/>
      <c r="G973" s="103"/>
      <c r="H973" s="103"/>
      <c r="I973" s="103"/>
      <c r="J973" s="103"/>
      <c r="K973" s="103"/>
      <c r="L973" s="103"/>
      <c r="M973" s="323"/>
      <c r="N973" s="324"/>
      <c r="O973" s="103"/>
      <c r="P973" s="154"/>
      <c r="Q973" s="873"/>
      <c r="R973" s="45">
        <f t="shared" ref="R973:R1036" si="117">Q973*I973</f>
        <v>0</v>
      </c>
      <c r="S973" s="910"/>
      <c r="T973" s="49">
        <f t="shared" si="114"/>
        <v>0</v>
      </c>
      <c r="U973" s="913"/>
      <c r="V973" s="151">
        <f t="shared" si="111"/>
        <v>0</v>
      </c>
      <c r="W973" s="908"/>
    </row>
    <row r="974" spans="1:23" s="90" customFormat="1" ht="15.75" customHeight="1" x14ac:dyDescent="0.25">
      <c r="A974" s="871"/>
      <c r="B974" s="872"/>
      <c r="C974" s="97" t="s">
        <v>123</v>
      </c>
      <c r="D974" s="270" t="s">
        <v>1638</v>
      </c>
      <c r="E974" s="103"/>
      <c r="F974" s="103"/>
      <c r="G974" s="103"/>
      <c r="H974" s="103"/>
      <c r="I974" s="103"/>
      <c r="J974" s="103"/>
      <c r="K974" s="103"/>
      <c r="L974" s="103"/>
      <c r="M974" s="323"/>
      <c r="N974" s="324"/>
      <c r="O974" s="103"/>
      <c r="P974" s="154"/>
      <c r="Q974" s="873"/>
      <c r="R974" s="45">
        <f t="shared" si="117"/>
        <v>0</v>
      </c>
      <c r="S974" s="910"/>
      <c r="T974" s="49">
        <f t="shared" si="114"/>
        <v>0</v>
      </c>
      <c r="U974" s="913"/>
      <c r="V974" s="151">
        <f t="shared" si="111"/>
        <v>0</v>
      </c>
      <c r="W974" s="908"/>
    </row>
    <row r="975" spans="1:23" s="90" customFormat="1" ht="15.75" customHeight="1" x14ac:dyDescent="0.25">
      <c r="A975" s="871"/>
      <c r="B975" s="872"/>
      <c r="C975" s="97" t="s">
        <v>124</v>
      </c>
      <c r="D975" s="270" t="s">
        <v>34</v>
      </c>
      <c r="E975" s="103"/>
      <c r="F975" s="103"/>
      <c r="G975" s="103"/>
      <c r="H975" s="103"/>
      <c r="I975" s="103"/>
      <c r="J975" s="103"/>
      <c r="K975" s="103"/>
      <c r="L975" s="103"/>
      <c r="M975" s="323"/>
      <c r="N975" s="324"/>
      <c r="O975" s="103"/>
      <c r="P975" s="154"/>
      <c r="Q975" s="873"/>
      <c r="R975" s="45">
        <f t="shared" si="117"/>
        <v>0</v>
      </c>
      <c r="S975" s="910"/>
      <c r="T975" s="49">
        <f t="shared" si="114"/>
        <v>0</v>
      </c>
      <c r="U975" s="913"/>
      <c r="V975" s="151">
        <f t="shared" si="111"/>
        <v>0</v>
      </c>
      <c r="W975" s="908"/>
    </row>
    <row r="976" spans="1:23" s="90" customFormat="1" ht="15.75" customHeight="1" x14ac:dyDescent="0.25">
      <c r="A976" s="871"/>
      <c r="B976" s="872"/>
      <c r="C976" s="97" t="s">
        <v>125</v>
      </c>
      <c r="D976" s="270" t="s">
        <v>34</v>
      </c>
      <c r="E976" s="103"/>
      <c r="F976" s="103"/>
      <c r="G976" s="103"/>
      <c r="H976" s="103"/>
      <c r="I976" s="103"/>
      <c r="J976" s="103"/>
      <c r="K976" s="103"/>
      <c r="L976" s="103"/>
      <c r="M976" s="323"/>
      <c r="N976" s="324"/>
      <c r="O976" s="103"/>
      <c r="P976" s="154"/>
      <c r="Q976" s="873"/>
      <c r="R976" s="45">
        <f t="shared" si="117"/>
        <v>0</v>
      </c>
      <c r="S976" s="910"/>
      <c r="T976" s="49">
        <f t="shared" si="114"/>
        <v>0</v>
      </c>
      <c r="U976" s="913"/>
      <c r="V976" s="151">
        <f t="shared" si="111"/>
        <v>0</v>
      </c>
      <c r="W976" s="908"/>
    </row>
    <row r="977" spans="1:23" s="90" customFormat="1" ht="15.75" customHeight="1" x14ac:dyDescent="0.25">
      <c r="A977" s="871"/>
      <c r="B977" s="872"/>
      <c r="C977" s="97" t="s">
        <v>126</v>
      </c>
      <c r="D977" s="270" t="s">
        <v>37</v>
      </c>
      <c r="E977" s="103"/>
      <c r="F977" s="103"/>
      <c r="G977" s="103"/>
      <c r="H977" s="103"/>
      <c r="I977" s="103"/>
      <c r="J977" s="103"/>
      <c r="K977" s="103"/>
      <c r="L977" s="103"/>
      <c r="M977" s="323"/>
      <c r="N977" s="324"/>
      <c r="O977" s="103"/>
      <c r="P977" s="154"/>
      <c r="Q977" s="873"/>
      <c r="R977" s="45">
        <f t="shared" si="117"/>
        <v>0</v>
      </c>
      <c r="S977" s="910"/>
      <c r="T977" s="49">
        <f t="shared" si="114"/>
        <v>0</v>
      </c>
      <c r="U977" s="913"/>
      <c r="V977" s="151">
        <f t="shared" si="111"/>
        <v>0</v>
      </c>
      <c r="W977" s="908"/>
    </row>
    <row r="978" spans="1:23" s="90" customFormat="1" ht="15.75" customHeight="1" x14ac:dyDescent="0.25">
      <c r="A978" s="871"/>
      <c r="B978" s="872"/>
      <c r="C978" s="97" t="s">
        <v>127</v>
      </c>
      <c r="D978" s="270" t="s">
        <v>37</v>
      </c>
      <c r="E978" s="103"/>
      <c r="F978" s="103"/>
      <c r="G978" s="103"/>
      <c r="H978" s="103"/>
      <c r="I978" s="103"/>
      <c r="J978" s="103"/>
      <c r="K978" s="103"/>
      <c r="L978" s="103"/>
      <c r="M978" s="323"/>
      <c r="N978" s="324"/>
      <c r="O978" s="103"/>
      <c r="P978" s="154"/>
      <c r="Q978" s="873"/>
      <c r="R978" s="45">
        <f t="shared" si="117"/>
        <v>0</v>
      </c>
      <c r="S978" s="910"/>
      <c r="T978" s="49">
        <f t="shared" si="114"/>
        <v>0</v>
      </c>
      <c r="U978" s="913"/>
      <c r="V978" s="151">
        <f t="shared" si="111"/>
        <v>0</v>
      </c>
      <c r="W978" s="908"/>
    </row>
    <row r="979" spans="1:23" s="90" customFormat="1" ht="15.75" customHeight="1" x14ac:dyDescent="0.25">
      <c r="A979" s="871"/>
      <c r="B979" s="872"/>
      <c r="C979" s="97" t="s">
        <v>128</v>
      </c>
      <c r="D979" s="270" t="s">
        <v>37</v>
      </c>
      <c r="E979" s="103"/>
      <c r="F979" s="103"/>
      <c r="G979" s="103"/>
      <c r="H979" s="103"/>
      <c r="I979" s="103"/>
      <c r="J979" s="103"/>
      <c r="K979" s="103"/>
      <c r="L979" s="103"/>
      <c r="M979" s="323"/>
      <c r="N979" s="324"/>
      <c r="O979" s="103"/>
      <c r="P979" s="154"/>
      <c r="Q979" s="873"/>
      <c r="R979" s="45">
        <f t="shared" si="117"/>
        <v>0</v>
      </c>
      <c r="S979" s="910"/>
      <c r="T979" s="49">
        <f t="shared" si="114"/>
        <v>0</v>
      </c>
      <c r="U979" s="913"/>
      <c r="V979" s="151">
        <f t="shared" si="111"/>
        <v>0</v>
      </c>
      <c r="W979" s="908"/>
    </row>
    <row r="980" spans="1:23" s="90" customFormat="1" ht="15.75" customHeight="1" x14ac:dyDescent="0.25">
      <c r="A980" s="871"/>
      <c r="B980" s="872"/>
      <c r="C980" s="97" t="s">
        <v>129</v>
      </c>
      <c r="D980" s="270" t="s">
        <v>37</v>
      </c>
      <c r="E980" s="103"/>
      <c r="F980" s="103"/>
      <c r="G980" s="103"/>
      <c r="H980" s="103"/>
      <c r="I980" s="103"/>
      <c r="J980" s="103"/>
      <c r="K980" s="103"/>
      <c r="L980" s="103"/>
      <c r="M980" s="323"/>
      <c r="N980" s="324"/>
      <c r="O980" s="103"/>
      <c r="P980" s="154"/>
      <c r="Q980" s="873"/>
      <c r="R980" s="45">
        <f t="shared" si="117"/>
        <v>0</v>
      </c>
      <c r="S980" s="910"/>
      <c r="T980" s="49">
        <f t="shared" si="114"/>
        <v>0</v>
      </c>
      <c r="U980" s="913"/>
      <c r="V980" s="151">
        <f t="shared" si="111"/>
        <v>0</v>
      </c>
      <c r="W980" s="908"/>
    </row>
    <row r="981" spans="1:23" s="90" customFormat="1" ht="15.75" customHeight="1" x14ac:dyDescent="0.25">
      <c r="A981" s="871"/>
      <c r="B981" s="872"/>
      <c r="C981" s="97" t="s">
        <v>130</v>
      </c>
      <c r="D981" s="270" t="s">
        <v>37</v>
      </c>
      <c r="E981" s="103"/>
      <c r="F981" s="103"/>
      <c r="G981" s="103"/>
      <c r="H981" s="103"/>
      <c r="I981" s="103"/>
      <c r="J981" s="103"/>
      <c r="K981" s="103"/>
      <c r="L981" s="103"/>
      <c r="M981" s="323"/>
      <c r="N981" s="324"/>
      <c r="O981" s="103"/>
      <c r="P981" s="154"/>
      <c r="Q981" s="873"/>
      <c r="R981" s="45">
        <f t="shared" si="117"/>
        <v>0</v>
      </c>
      <c r="S981" s="910"/>
      <c r="T981" s="49">
        <f t="shared" si="114"/>
        <v>0</v>
      </c>
      <c r="U981" s="913"/>
      <c r="V981" s="151">
        <f t="shared" si="111"/>
        <v>0</v>
      </c>
      <c r="W981" s="908"/>
    </row>
    <row r="982" spans="1:23" s="90" customFormat="1" ht="15.75" customHeight="1" x14ac:dyDescent="0.25">
      <c r="A982" s="871"/>
      <c r="B982" s="872"/>
      <c r="C982" s="93" t="s">
        <v>131</v>
      </c>
      <c r="D982" s="270" t="s">
        <v>37</v>
      </c>
      <c r="E982" s="103"/>
      <c r="F982" s="103"/>
      <c r="G982" s="103"/>
      <c r="H982" s="103"/>
      <c r="I982" s="103"/>
      <c r="J982" s="103"/>
      <c r="K982" s="103"/>
      <c r="L982" s="103"/>
      <c r="M982" s="323"/>
      <c r="N982" s="324"/>
      <c r="O982" s="103"/>
      <c r="P982" s="154"/>
      <c r="Q982" s="873"/>
      <c r="R982" s="45">
        <f t="shared" si="117"/>
        <v>0</v>
      </c>
      <c r="S982" s="910"/>
      <c r="T982" s="49">
        <f t="shared" si="114"/>
        <v>0</v>
      </c>
      <c r="U982" s="913"/>
      <c r="V982" s="151">
        <f t="shared" si="111"/>
        <v>0</v>
      </c>
      <c r="W982" s="908"/>
    </row>
    <row r="983" spans="1:23" s="90" customFormat="1" ht="15.75" customHeight="1" x14ac:dyDescent="0.25">
      <c r="A983" s="871"/>
      <c r="B983" s="872"/>
      <c r="C983" s="93" t="s">
        <v>132</v>
      </c>
      <c r="D983" s="270" t="s">
        <v>37</v>
      </c>
      <c r="E983" s="103"/>
      <c r="F983" s="103"/>
      <c r="G983" s="103"/>
      <c r="H983" s="103"/>
      <c r="I983" s="103"/>
      <c r="J983" s="103"/>
      <c r="K983" s="103"/>
      <c r="L983" s="103"/>
      <c r="M983" s="323"/>
      <c r="N983" s="324"/>
      <c r="O983" s="103"/>
      <c r="P983" s="154"/>
      <c r="Q983" s="873"/>
      <c r="R983" s="45">
        <f t="shared" si="117"/>
        <v>0</v>
      </c>
      <c r="S983" s="910"/>
      <c r="T983" s="49">
        <f t="shared" si="114"/>
        <v>0</v>
      </c>
      <c r="U983" s="913"/>
      <c r="V983" s="151">
        <f t="shared" si="111"/>
        <v>0</v>
      </c>
      <c r="W983" s="908"/>
    </row>
    <row r="984" spans="1:23" s="90" customFormat="1" ht="15.75" customHeight="1" x14ac:dyDescent="0.25">
      <c r="A984" s="871"/>
      <c r="B984" s="872"/>
      <c r="C984" s="93" t="s">
        <v>213</v>
      </c>
      <c r="D984" s="270" t="s">
        <v>37</v>
      </c>
      <c r="E984" s="103"/>
      <c r="F984" s="103"/>
      <c r="G984" s="103"/>
      <c r="H984" s="103"/>
      <c r="I984" s="103"/>
      <c r="J984" s="103"/>
      <c r="K984" s="103"/>
      <c r="L984" s="103"/>
      <c r="M984" s="323"/>
      <c r="N984" s="324"/>
      <c r="O984" s="103"/>
      <c r="P984" s="154"/>
      <c r="Q984" s="873"/>
      <c r="R984" s="45">
        <f t="shared" si="117"/>
        <v>0</v>
      </c>
      <c r="S984" s="911"/>
      <c r="T984" s="49">
        <f t="shared" si="114"/>
        <v>0</v>
      </c>
      <c r="U984" s="914"/>
      <c r="V984" s="151">
        <f t="shared" si="111"/>
        <v>0</v>
      </c>
      <c r="W984" s="908"/>
    </row>
    <row r="985" spans="1:23" s="90" customFormat="1" x14ac:dyDescent="0.25">
      <c r="A985" s="871">
        <v>60</v>
      </c>
      <c r="B985" s="872" t="s">
        <v>27</v>
      </c>
      <c r="C985" s="102" t="s">
        <v>791</v>
      </c>
      <c r="D985" s="270" t="s">
        <v>37</v>
      </c>
      <c r="E985" s="270"/>
      <c r="F985" s="270"/>
      <c r="G985" s="270">
        <v>15</v>
      </c>
      <c r="H985" s="270"/>
      <c r="I985" s="155">
        <f>SUM(E985:H985)</f>
        <v>15</v>
      </c>
      <c r="J985" s="270"/>
      <c r="K985" s="270"/>
      <c r="L985" s="270"/>
      <c r="M985" s="286"/>
      <c r="N985" s="287"/>
      <c r="O985" s="153">
        <f t="shared" ref="O985:O1048" si="118">SUM(J985:M985)</f>
        <v>0</v>
      </c>
      <c r="P985" s="154">
        <f t="shared" ref="P985:P1048" si="119">I985+O985</f>
        <v>15</v>
      </c>
      <c r="Q985" s="270">
        <v>0.19</v>
      </c>
      <c r="R985" s="45">
        <f t="shared" si="117"/>
        <v>2.85</v>
      </c>
      <c r="S985" s="909">
        <f>SUM(R985:R1076)</f>
        <v>2921.8699999999994</v>
      </c>
      <c r="T985" s="49">
        <f t="shared" si="114"/>
        <v>0</v>
      </c>
      <c r="U985" s="912">
        <f>SUM(T985:T1076)</f>
        <v>6906.4199999999992</v>
      </c>
      <c r="V985" s="151">
        <f t="shared" si="111"/>
        <v>2.85</v>
      </c>
      <c r="W985" s="908">
        <f>SUM(V985:V1076)</f>
        <v>9828.2899999999991</v>
      </c>
    </row>
    <row r="986" spans="1:23" s="90" customFormat="1" x14ac:dyDescent="0.25">
      <c r="A986" s="871"/>
      <c r="B986" s="872"/>
      <c r="C986" s="102" t="s">
        <v>792</v>
      </c>
      <c r="D986" s="270" t="s">
        <v>37</v>
      </c>
      <c r="E986" s="270"/>
      <c r="F986" s="270"/>
      <c r="G986" s="270">
        <v>10</v>
      </c>
      <c r="H986" s="270"/>
      <c r="I986" s="155">
        <f t="shared" ref="I986:I1120" si="120">SUM(E986:H986)</f>
        <v>10</v>
      </c>
      <c r="J986" s="270"/>
      <c r="K986" s="270"/>
      <c r="L986" s="270"/>
      <c r="M986" s="286"/>
      <c r="N986" s="287"/>
      <c r="O986" s="153">
        <f t="shared" si="118"/>
        <v>0</v>
      </c>
      <c r="P986" s="154">
        <f t="shared" si="119"/>
        <v>10</v>
      </c>
      <c r="Q986" s="270">
        <v>0.24</v>
      </c>
      <c r="R986" s="45">
        <f t="shared" si="117"/>
        <v>2.4</v>
      </c>
      <c r="S986" s="910"/>
      <c r="T986" s="49">
        <f t="shared" si="114"/>
        <v>0</v>
      </c>
      <c r="U986" s="913"/>
      <c r="V986" s="151">
        <f t="shared" si="111"/>
        <v>2.4</v>
      </c>
      <c r="W986" s="908"/>
    </row>
    <row r="987" spans="1:23" s="90" customFormat="1" x14ac:dyDescent="0.25">
      <c r="A987" s="871"/>
      <c r="B987" s="872"/>
      <c r="C987" s="102" t="s">
        <v>793</v>
      </c>
      <c r="D987" s="270" t="s">
        <v>37</v>
      </c>
      <c r="E987" s="270"/>
      <c r="F987" s="270"/>
      <c r="G987" s="270">
        <v>10</v>
      </c>
      <c r="H987" s="270"/>
      <c r="I987" s="155">
        <f t="shared" si="120"/>
        <v>10</v>
      </c>
      <c r="J987" s="270"/>
      <c r="K987" s="270"/>
      <c r="L987" s="270"/>
      <c r="M987" s="286"/>
      <c r="N987" s="287"/>
      <c r="O987" s="153">
        <f t="shared" si="118"/>
        <v>0</v>
      </c>
      <c r="P987" s="154">
        <f t="shared" si="119"/>
        <v>10</v>
      </c>
      <c r="Q987" s="270">
        <v>0.27</v>
      </c>
      <c r="R987" s="45">
        <f t="shared" si="117"/>
        <v>2.7</v>
      </c>
      <c r="S987" s="910"/>
      <c r="T987" s="49">
        <f t="shared" si="114"/>
        <v>0</v>
      </c>
      <c r="U987" s="913"/>
      <c r="V987" s="151">
        <f t="shared" si="111"/>
        <v>2.7</v>
      </c>
      <c r="W987" s="908"/>
    </row>
    <row r="988" spans="1:23" s="90" customFormat="1" x14ac:dyDescent="0.25">
      <c r="A988" s="871"/>
      <c r="B988" s="872"/>
      <c r="C988" s="102" t="s">
        <v>794</v>
      </c>
      <c r="D988" s="270" t="s">
        <v>37</v>
      </c>
      <c r="E988" s="270"/>
      <c r="F988" s="270"/>
      <c r="G988" s="270">
        <v>3</v>
      </c>
      <c r="H988" s="270"/>
      <c r="I988" s="155">
        <f t="shared" si="120"/>
        <v>3</v>
      </c>
      <c r="J988" s="270"/>
      <c r="K988" s="270"/>
      <c r="L988" s="270"/>
      <c r="M988" s="286"/>
      <c r="N988" s="287"/>
      <c r="O988" s="153">
        <f t="shared" si="118"/>
        <v>0</v>
      </c>
      <c r="P988" s="154">
        <f t="shared" si="119"/>
        <v>3</v>
      </c>
      <c r="Q988" s="270">
        <v>11.97</v>
      </c>
      <c r="R988" s="45">
        <f t="shared" si="117"/>
        <v>35.910000000000004</v>
      </c>
      <c r="S988" s="910"/>
      <c r="T988" s="49">
        <f t="shared" si="114"/>
        <v>0</v>
      </c>
      <c r="U988" s="913"/>
      <c r="V988" s="151">
        <f t="shared" si="111"/>
        <v>35.910000000000004</v>
      </c>
      <c r="W988" s="908"/>
    </row>
    <row r="989" spans="1:23" s="90" customFormat="1" x14ac:dyDescent="0.25">
      <c r="A989" s="871"/>
      <c r="B989" s="872"/>
      <c r="C989" s="102" t="s">
        <v>795</v>
      </c>
      <c r="D989" s="270" t="s">
        <v>37</v>
      </c>
      <c r="E989" s="270"/>
      <c r="F989" s="270"/>
      <c r="G989" s="270">
        <v>20</v>
      </c>
      <c r="H989" s="270"/>
      <c r="I989" s="155">
        <f t="shared" si="120"/>
        <v>20</v>
      </c>
      <c r="J989" s="270"/>
      <c r="K989" s="270"/>
      <c r="L989" s="270"/>
      <c r="M989" s="286"/>
      <c r="N989" s="287"/>
      <c r="O989" s="153">
        <f t="shared" si="118"/>
        <v>0</v>
      </c>
      <c r="P989" s="154">
        <f t="shared" si="119"/>
        <v>20</v>
      </c>
      <c r="Q989" s="270">
        <v>1.2524999999999999</v>
      </c>
      <c r="R989" s="45">
        <f t="shared" si="117"/>
        <v>25.049999999999997</v>
      </c>
      <c r="S989" s="910"/>
      <c r="T989" s="49">
        <f t="shared" si="114"/>
        <v>0</v>
      </c>
      <c r="U989" s="913"/>
      <c r="V989" s="151">
        <f t="shared" si="111"/>
        <v>25.049999999999997</v>
      </c>
      <c r="W989" s="908"/>
    </row>
    <row r="990" spans="1:23" s="90" customFormat="1" x14ac:dyDescent="0.25">
      <c r="A990" s="871"/>
      <c r="B990" s="872"/>
      <c r="C990" s="102" t="s">
        <v>796</v>
      </c>
      <c r="D990" s="270" t="s">
        <v>37</v>
      </c>
      <c r="E990" s="270"/>
      <c r="F990" s="270"/>
      <c r="G990" s="270">
        <v>2</v>
      </c>
      <c r="H990" s="270"/>
      <c r="I990" s="155">
        <f t="shared" si="120"/>
        <v>2</v>
      </c>
      <c r="J990" s="270"/>
      <c r="K990" s="270"/>
      <c r="L990" s="270"/>
      <c r="M990" s="286"/>
      <c r="N990" s="287"/>
      <c r="O990" s="153">
        <f t="shared" si="118"/>
        <v>0</v>
      </c>
      <c r="P990" s="154">
        <f t="shared" si="119"/>
        <v>2</v>
      </c>
      <c r="Q990" s="270">
        <v>78.44</v>
      </c>
      <c r="R990" s="45">
        <f t="shared" si="117"/>
        <v>156.88</v>
      </c>
      <c r="S990" s="910"/>
      <c r="T990" s="49">
        <f t="shared" si="114"/>
        <v>0</v>
      </c>
      <c r="U990" s="913"/>
      <c r="V990" s="151">
        <f t="shared" si="111"/>
        <v>156.88</v>
      </c>
      <c r="W990" s="908"/>
    </row>
    <row r="991" spans="1:23" s="90" customFormat="1" x14ac:dyDescent="0.25">
      <c r="A991" s="871"/>
      <c r="B991" s="872"/>
      <c r="C991" s="102" t="s">
        <v>797</v>
      </c>
      <c r="D991" s="270" t="s">
        <v>37</v>
      </c>
      <c r="E991" s="270"/>
      <c r="F991" s="270"/>
      <c r="G991" s="270">
        <v>3</v>
      </c>
      <c r="H991" s="270"/>
      <c r="I991" s="155">
        <f t="shared" si="120"/>
        <v>3</v>
      </c>
      <c r="J991" s="270"/>
      <c r="K991" s="270"/>
      <c r="L991" s="270"/>
      <c r="M991" s="286"/>
      <c r="N991" s="287"/>
      <c r="O991" s="153">
        <f t="shared" si="118"/>
        <v>0</v>
      </c>
      <c r="P991" s="154">
        <f t="shared" si="119"/>
        <v>3</v>
      </c>
      <c r="Q991" s="270">
        <v>5.84</v>
      </c>
      <c r="R991" s="45">
        <f t="shared" si="117"/>
        <v>17.52</v>
      </c>
      <c r="S991" s="910"/>
      <c r="T991" s="49">
        <f t="shared" si="114"/>
        <v>0</v>
      </c>
      <c r="U991" s="913"/>
      <c r="V991" s="151">
        <f t="shared" si="111"/>
        <v>17.52</v>
      </c>
      <c r="W991" s="908"/>
    </row>
    <row r="992" spans="1:23" s="90" customFormat="1" x14ac:dyDescent="0.25">
      <c r="A992" s="871"/>
      <c r="B992" s="872"/>
      <c r="C992" s="102" t="s">
        <v>798</v>
      </c>
      <c r="D992" s="270" t="s">
        <v>37</v>
      </c>
      <c r="E992" s="270"/>
      <c r="F992" s="270"/>
      <c r="G992" s="270">
        <v>20</v>
      </c>
      <c r="H992" s="270"/>
      <c r="I992" s="155">
        <f t="shared" si="120"/>
        <v>20</v>
      </c>
      <c r="J992" s="270"/>
      <c r="K992" s="270"/>
      <c r="L992" s="270"/>
      <c r="M992" s="286"/>
      <c r="N992" s="287"/>
      <c r="O992" s="153">
        <f t="shared" si="118"/>
        <v>0</v>
      </c>
      <c r="P992" s="154">
        <f t="shared" si="119"/>
        <v>20</v>
      </c>
      <c r="Q992" s="270">
        <v>0.48</v>
      </c>
      <c r="R992" s="45">
        <f t="shared" si="117"/>
        <v>9.6</v>
      </c>
      <c r="S992" s="910"/>
      <c r="T992" s="49">
        <f t="shared" si="114"/>
        <v>0</v>
      </c>
      <c r="U992" s="913"/>
      <c r="V992" s="151">
        <f t="shared" si="111"/>
        <v>9.6</v>
      </c>
      <c r="W992" s="908"/>
    </row>
    <row r="993" spans="1:23" s="90" customFormat="1" x14ac:dyDescent="0.25">
      <c r="A993" s="871"/>
      <c r="B993" s="872"/>
      <c r="C993" s="102" t="s">
        <v>799</v>
      </c>
      <c r="D993" s="270" t="s">
        <v>37</v>
      </c>
      <c r="E993" s="270"/>
      <c r="F993" s="270"/>
      <c r="G993" s="270">
        <v>20</v>
      </c>
      <c r="H993" s="270"/>
      <c r="I993" s="155">
        <f t="shared" si="120"/>
        <v>20</v>
      </c>
      <c r="J993" s="270"/>
      <c r="K993" s="270"/>
      <c r="L993" s="270"/>
      <c r="M993" s="286"/>
      <c r="N993" s="287"/>
      <c r="O993" s="153">
        <f t="shared" si="118"/>
        <v>0</v>
      </c>
      <c r="P993" s="154">
        <f t="shared" si="119"/>
        <v>20</v>
      </c>
      <c r="Q993" s="270">
        <v>0.95</v>
      </c>
      <c r="R993" s="45">
        <f t="shared" si="117"/>
        <v>19</v>
      </c>
      <c r="S993" s="910"/>
      <c r="T993" s="49">
        <f t="shared" si="114"/>
        <v>0</v>
      </c>
      <c r="U993" s="913"/>
      <c r="V993" s="151">
        <f t="shared" si="111"/>
        <v>19</v>
      </c>
      <c r="W993" s="908"/>
    </row>
    <row r="994" spans="1:23" s="90" customFormat="1" x14ac:dyDescent="0.25">
      <c r="A994" s="871"/>
      <c r="B994" s="872"/>
      <c r="C994" s="102" t="s">
        <v>800</v>
      </c>
      <c r="D994" s="270" t="s">
        <v>37</v>
      </c>
      <c r="E994" s="270"/>
      <c r="F994" s="270"/>
      <c r="G994" s="270">
        <v>10</v>
      </c>
      <c r="H994" s="270"/>
      <c r="I994" s="155">
        <f t="shared" si="120"/>
        <v>10</v>
      </c>
      <c r="J994" s="270"/>
      <c r="K994" s="270"/>
      <c r="L994" s="270"/>
      <c r="M994" s="286"/>
      <c r="N994" s="287"/>
      <c r="O994" s="153">
        <f t="shared" si="118"/>
        <v>0</v>
      </c>
      <c r="P994" s="154">
        <f t="shared" si="119"/>
        <v>10</v>
      </c>
      <c r="Q994" s="270">
        <v>2.89</v>
      </c>
      <c r="R994" s="45">
        <f t="shared" si="117"/>
        <v>28.900000000000002</v>
      </c>
      <c r="S994" s="910"/>
      <c r="T994" s="49">
        <f t="shared" si="114"/>
        <v>0</v>
      </c>
      <c r="U994" s="913"/>
      <c r="V994" s="151">
        <f t="shared" si="111"/>
        <v>28.900000000000002</v>
      </c>
      <c r="W994" s="908"/>
    </row>
    <row r="995" spans="1:23" s="90" customFormat="1" x14ac:dyDescent="0.25">
      <c r="A995" s="871"/>
      <c r="B995" s="872"/>
      <c r="C995" s="102" t="s">
        <v>801</v>
      </c>
      <c r="D995" s="270" t="s">
        <v>37</v>
      </c>
      <c r="E995" s="270"/>
      <c r="F995" s="270"/>
      <c r="G995" s="270">
        <v>5</v>
      </c>
      <c r="H995" s="270"/>
      <c r="I995" s="155">
        <f t="shared" si="120"/>
        <v>5</v>
      </c>
      <c r="J995" s="270"/>
      <c r="K995" s="270"/>
      <c r="L995" s="270"/>
      <c r="M995" s="286"/>
      <c r="N995" s="287"/>
      <c r="O995" s="153">
        <f t="shared" si="118"/>
        <v>0</v>
      </c>
      <c r="P995" s="154">
        <f t="shared" si="119"/>
        <v>5</v>
      </c>
      <c r="Q995" s="270">
        <v>0.88600000000000001</v>
      </c>
      <c r="R995" s="45">
        <f t="shared" si="117"/>
        <v>4.43</v>
      </c>
      <c r="S995" s="910"/>
      <c r="T995" s="49">
        <f t="shared" si="114"/>
        <v>0</v>
      </c>
      <c r="U995" s="913"/>
      <c r="V995" s="151">
        <f t="shared" si="111"/>
        <v>4.43</v>
      </c>
      <c r="W995" s="908"/>
    </row>
    <row r="996" spans="1:23" s="90" customFormat="1" x14ac:dyDescent="0.25">
      <c r="A996" s="871"/>
      <c r="B996" s="872"/>
      <c r="C996" s="100" t="s">
        <v>765</v>
      </c>
      <c r="D996" s="96" t="s">
        <v>112</v>
      </c>
      <c r="E996" s="270"/>
      <c r="F996" s="270"/>
      <c r="G996" s="270"/>
      <c r="H996" s="96"/>
      <c r="I996" s="155">
        <f t="shared" si="120"/>
        <v>0</v>
      </c>
      <c r="J996" s="270"/>
      <c r="K996" s="270"/>
      <c r="L996" s="270"/>
      <c r="M996" s="286"/>
      <c r="N996" s="287"/>
      <c r="O996" s="153">
        <f t="shared" si="118"/>
        <v>0</v>
      </c>
      <c r="P996" s="154">
        <f t="shared" si="119"/>
        <v>0</v>
      </c>
      <c r="Q996" s="270">
        <v>10</v>
      </c>
      <c r="R996" s="45">
        <f t="shared" si="117"/>
        <v>0</v>
      </c>
      <c r="S996" s="910"/>
      <c r="T996" s="49">
        <f t="shared" si="114"/>
        <v>0</v>
      </c>
      <c r="U996" s="913"/>
      <c r="V996" s="151">
        <f t="shared" si="111"/>
        <v>0</v>
      </c>
      <c r="W996" s="908"/>
    </row>
    <row r="997" spans="1:23" s="90" customFormat="1" x14ac:dyDescent="0.25">
      <c r="A997" s="871"/>
      <c r="B997" s="872"/>
      <c r="C997" s="100" t="s">
        <v>766</v>
      </c>
      <c r="D997" s="96" t="s">
        <v>112</v>
      </c>
      <c r="E997" s="270"/>
      <c r="F997" s="270"/>
      <c r="G997" s="270"/>
      <c r="H997" s="96"/>
      <c r="I997" s="155">
        <f t="shared" si="120"/>
        <v>0</v>
      </c>
      <c r="J997" s="270"/>
      <c r="K997" s="270"/>
      <c r="L997" s="270"/>
      <c r="M997" s="286"/>
      <c r="N997" s="287"/>
      <c r="O997" s="153">
        <f t="shared" si="118"/>
        <v>0</v>
      </c>
      <c r="P997" s="154">
        <f t="shared" si="119"/>
        <v>0</v>
      </c>
      <c r="Q997" s="270">
        <v>10</v>
      </c>
      <c r="R997" s="45">
        <f t="shared" si="117"/>
        <v>0</v>
      </c>
      <c r="S997" s="910"/>
      <c r="T997" s="49">
        <f t="shared" si="114"/>
        <v>0</v>
      </c>
      <c r="U997" s="913"/>
      <c r="V997" s="151">
        <f t="shared" si="111"/>
        <v>0</v>
      </c>
      <c r="W997" s="908"/>
    </row>
    <row r="998" spans="1:23" s="90" customFormat="1" x14ac:dyDescent="0.25">
      <c r="A998" s="871"/>
      <c r="B998" s="872"/>
      <c r="C998" s="100" t="s">
        <v>767</v>
      </c>
      <c r="D998" s="96" t="s">
        <v>112</v>
      </c>
      <c r="E998" s="270"/>
      <c r="F998" s="270"/>
      <c r="G998" s="270"/>
      <c r="H998" s="96"/>
      <c r="I998" s="155">
        <f t="shared" si="120"/>
        <v>0</v>
      </c>
      <c r="J998" s="270"/>
      <c r="K998" s="270"/>
      <c r="L998" s="270"/>
      <c r="M998" s="286"/>
      <c r="N998" s="287"/>
      <c r="O998" s="153">
        <f t="shared" si="118"/>
        <v>0</v>
      </c>
      <c r="P998" s="154">
        <f t="shared" si="119"/>
        <v>0</v>
      </c>
      <c r="Q998" s="270">
        <v>10</v>
      </c>
      <c r="R998" s="45">
        <f t="shared" si="117"/>
        <v>0</v>
      </c>
      <c r="S998" s="910"/>
      <c r="T998" s="49">
        <f t="shared" si="114"/>
        <v>0</v>
      </c>
      <c r="U998" s="913"/>
      <c r="V998" s="151">
        <f t="shared" si="111"/>
        <v>0</v>
      </c>
      <c r="W998" s="908"/>
    </row>
    <row r="999" spans="1:23" s="90" customFormat="1" x14ac:dyDescent="0.25">
      <c r="A999" s="871"/>
      <c r="B999" s="872"/>
      <c r="C999" s="100" t="s">
        <v>768</v>
      </c>
      <c r="D999" s="96" t="s">
        <v>112</v>
      </c>
      <c r="E999" s="270"/>
      <c r="F999" s="270"/>
      <c r="G999" s="270"/>
      <c r="H999" s="96"/>
      <c r="I999" s="155">
        <f t="shared" si="120"/>
        <v>0</v>
      </c>
      <c r="J999" s="270"/>
      <c r="K999" s="270"/>
      <c r="L999" s="270"/>
      <c r="M999" s="286"/>
      <c r="N999" s="287"/>
      <c r="O999" s="153">
        <f t="shared" si="118"/>
        <v>0</v>
      </c>
      <c r="P999" s="154">
        <f t="shared" si="119"/>
        <v>0</v>
      </c>
      <c r="Q999" s="270">
        <v>10</v>
      </c>
      <c r="R999" s="45">
        <f t="shared" si="117"/>
        <v>0</v>
      </c>
      <c r="S999" s="910"/>
      <c r="T999" s="49">
        <f t="shared" si="114"/>
        <v>0</v>
      </c>
      <c r="U999" s="913"/>
      <c r="V999" s="151">
        <f t="shared" ref="V999:V1062" si="121">R999+T999</f>
        <v>0</v>
      </c>
      <c r="W999" s="908"/>
    </row>
    <row r="1000" spans="1:23" s="90" customFormat="1" x14ac:dyDescent="0.25">
      <c r="A1000" s="871"/>
      <c r="B1000" s="872"/>
      <c r="C1000" s="100" t="s">
        <v>769</v>
      </c>
      <c r="D1000" s="96" t="s">
        <v>112</v>
      </c>
      <c r="E1000" s="270"/>
      <c r="F1000" s="270"/>
      <c r="G1000" s="270"/>
      <c r="H1000" s="96"/>
      <c r="I1000" s="155">
        <f>SUM(E1000:H1000)</f>
        <v>0</v>
      </c>
      <c r="J1000" s="270"/>
      <c r="K1000" s="270"/>
      <c r="L1000" s="270"/>
      <c r="M1000" s="286">
        <v>12</v>
      </c>
      <c r="N1000" s="287"/>
      <c r="O1000" s="153">
        <f t="shared" si="118"/>
        <v>12</v>
      </c>
      <c r="P1000" s="154">
        <f t="shared" si="119"/>
        <v>12</v>
      </c>
      <c r="Q1000" s="270">
        <v>10</v>
      </c>
      <c r="R1000" s="45">
        <f t="shared" si="117"/>
        <v>0</v>
      </c>
      <c r="S1000" s="910"/>
      <c r="T1000" s="49">
        <f t="shared" si="114"/>
        <v>120</v>
      </c>
      <c r="U1000" s="913"/>
      <c r="V1000" s="151">
        <f t="shared" si="121"/>
        <v>120</v>
      </c>
      <c r="W1000" s="908"/>
    </row>
    <row r="1001" spans="1:23" s="90" customFormat="1" x14ac:dyDescent="0.25">
      <c r="A1001" s="871"/>
      <c r="B1001" s="872"/>
      <c r="C1001" s="100" t="s">
        <v>504</v>
      </c>
      <c r="D1001" s="270" t="s">
        <v>37</v>
      </c>
      <c r="E1001" s="270"/>
      <c r="F1001" s="270"/>
      <c r="G1001" s="270">
        <v>30</v>
      </c>
      <c r="H1001" s="270"/>
      <c r="I1001" s="155">
        <f t="shared" si="120"/>
        <v>30</v>
      </c>
      <c r="J1001" s="270"/>
      <c r="K1001" s="270"/>
      <c r="L1001" s="270"/>
      <c r="M1001" s="286">
        <v>5</v>
      </c>
      <c r="N1001" s="287"/>
      <c r="O1001" s="153">
        <f t="shared" si="118"/>
        <v>5</v>
      </c>
      <c r="P1001" s="154">
        <f t="shared" si="119"/>
        <v>35</v>
      </c>
      <c r="Q1001" s="270">
        <v>2.91</v>
      </c>
      <c r="R1001" s="45">
        <f t="shared" si="117"/>
        <v>87.300000000000011</v>
      </c>
      <c r="S1001" s="910"/>
      <c r="T1001" s="49">
        <f t="shared" si="114"/>
        <v>14.55</v>
      </c>
      <c r="U1001" s="913"/>
      <c r="V1001" s="151">
        <f t="shared" si="121"/>
        <v>101.85000000000001</v>
      </c>
      <c r="W1001" s="908"/>
    </row>
    <row r="1002" spans="1:23" s="90" customFormat="1" x14ac:dyDescent="0.25">
      <c r="A1002" s="871"/>
      <c r="B1002" s="872"/>
      <c r="C1002" s="100" t="s">
        <v>505</v>
      </c>
      <c r="D1002" s="270" t="s">
        <v>37</v>
      </c>
      <c r="E1002" s="270"/>
      <c r="F1002" s="270"/>
      <c r="G1002" s="270">
        <v>30</v>
      </c>
      <c r="H1002" s="270"/>
      <c r="I1002" s="155">
        <f t="shared" si="120"/>
        <v>30</v>
      </c>
      <c r="J1002" s="270"/>
      <c r="K1002" s="270"/>
      <c r="L1002" s="270"/>
      <c r="M1002" s="286">
        <v>5</v>
      </c>
      <c r="N1002" s="287"/>
      <c r="O1002" s="153">
        <f t="shared" si="118"/>
        <v>5</v>
      </c>
      <c r="P1002" s="154">
        <f t="shared" si="119"/>
        <v>35</v>
      </c>
      <c r="Q1002" s="270">
        <v>2.91</v>
      </c>
      <c r="R1002" s="45">
        <f t="shared" si="117"/>
        <v>87.300000000000011</v>
      </c>
      <c r="S1002" s="910"/>
      <c r="T1002" s="49">
        <f t="shared" si="114"/>
        <v>14.55</v>
      </c>
      <c r="U1002" s="913"/>
      <c r="V1002" s="151">
        <f t="shared" si="121"/>
        <v>101.85000000000001</v>
      </c>
      <c r="W1002" s="908"/>
    </row>
    <row r="1003" spans="1:23" s="90" customFormat="1" x14ac:dyDescent="0.25">
      <c r="A1003" s="871"/>
      <c r="B1003" s="872"/>
      <c r="C1003" s="100" t="s">
        <v>513</v>
      </c>
      <c r="D1003" s="270" t="s">
        <v>37</v>
      </c>
      <c r="E1003" s="270">
        <v>60</v>
      </c>
      <c r="F1003" s="270"/>
      <c r="G1003" s="270">
        <v>5</v>
      </c>
      <c r="H1003" s="270"/>
      <c r="I1003" s="155">
        <f t="shared" si="120"/>
        <v>65</v>
      </c>
      <c r="J1003" s="270"/>
      <c r="K1003" s="270"/>
      <c r="L1003" s="270"/>
      <c r="M1003" s="286"/>
      <c r="N1003" s="287"/>
      <c r="O1003" s="153">
        <f t="shared" si="118"/>
        <v>0</v>
      </c>
      <c r="P1003" s="154">
        <f t="shared" si="119"/>
        <v>65</v>
      </c>
      <c r="Q1003" s="270">
        <v>2.73</v>
      </c>
      <c r="R1003" s="45">
        <f t="shared" si="117"/>
        <v>177.45</v>
      </c>
      <c r="S1003" s="910"/>
      <c r="T1003" s="49">
        <f t="shared" si="114"/>
        <v>0</v>
      </c>
      <c r="U1003" s="913"/>
      <c r="V1003" s="151">
        <f t="shared" si="121"/>
        <v>177.45</v>
      </c>
      <c r="W1003" s="908"/>
    </row>
    <row r="1004" spans="1:23" s="90" customFormat="1" x14ac:dyDescent="0.25">
      <c r="A1004" s="871"/>
      <c r="B1004" s="872"/>
      <c r="C1004" s="100" t="s">
        <v>514</v>
      </c>
      <c r="D1004" s="270" t="s">
        <v>37</v>
      </c>
      <c r="E1004" s="270"/>
      <c r="F1004" s="270"/>
      <c r="G1004" s="270">
        <v>10</v>
      </c>
      <c r="H1004" s="270"/>
      <c r="I1004" s="155">
        <f t="shared" si="120"/>
        <v>10</v>
      </c>
      <c r="J1004" s="270"/>
      <c r="K1004" s="270"/>
      <c r="L1004" s="270"/>
      <c r="M1004" s="286"/>
      <c r="N1004" s="287"/>
      <c r="O1004" s="153">
        <f t="shared" si="118"/>
        <v>0</v>
      </c>
      <c r="P1004" s="154">
        <f t="shared" si="119"/>
        <v>10</v>
      </c>
      <c r="Q1004" s="270">
        <v>1.86</v>
      </c>
      <c r="R1004" s="45">
        <f t="shared" si="117"/>
        <v>18.600000000000001</v>
      </c>
      <c r="S1004" s="910"/>
      <c r="T1004" s="49">
        <f t="shared" ref="T1004:T1067" si="122">Q1004*O1004</f>
        <v>0</v>
      </c>
      <c r="U1004" s="913"/>
      <c r="V1004" s="151">
        <f t="shared" si="121"/>
        <v>18.600000000000001</v>
      </c>
      <c r="W1004" s="908"/>
    </row>
    <row r="1005" spans="1:23" s="90" customFormat="1" x14ac:dyDescent="0.25">
      <c r="A1005" s="871"/>
      <c r="B1005" s="872"/>
      <c r="C1005" s="111" t="s">
        <v>1807</v>
      </c>
      <c r="D1005" s="270" t="s">
        <v>37</v>
      </c>
      <c r="E1005" s="270"/>
      <c r="F1005" s="270"/>
      <c r="G1005" s="270"/>
      <c r="H1005" s="151">
        <v>1</v>
      </c>
      <c r="I1005" s="155">
        <f t="shared" si="120"/>
        <v>1</v>
      </c>
      <c r="J1005" s="270"/>
      <c r="K1005" s="270"/>
      <c r="L1005" s="270"/>
      <c r="M1005" s="292">
        <v>2</v>
      </c>
      <c r="N1005" s="293"/>
      <c r="O1005" s="153">
        <f t="shared" si="118"/>
        <v>2</v>
      </c>
      <c r="P1005" s="154">
        <f t="shared" si="119"/>
        <v>3</v>
      </c>
      <c r="Q1005" s="270">
        <v>5.5</v>
      </c>
      <c r="R1005" s="45">
        <f t="shared" si="117"/>
        <v>5.5</v>
      </c>
      <c r="S1005" s="910"/>
      <c r="T1005" s="49">
        <f t="shared" si="122"/>
        <v>11</v>
      </c>
      <c r="U1005" s="913"/>
      <c r="V1005" s="151">
        <f t="shared" si="121"/>
        <v>16.5</v>
      </c>
      <c r="W1005" s="908"/>
    </row>
    <row r="1006" spans="1:23" s="90" customFormat="1" x14ac:dyDescent="0.25">
      <c r="A1006" s="871"/>
      <c r="B1006" s="872"/>
      <c r="C1006" s="111" t="s">
        <v>1808</v>
      </c>
      <c r="D1006" s="270" t="s">
        <v>37</v>
      </c>
      <c r="E1006" s="270"/>
      <c r="F1006" s="270"/>
      <c r="G1006" s="270"/>
      <c r="H1006" s="151">
        <v>3</v>
      </c>
      <c r="I1006" s="155">
        <f t="shared" si="120"/>
        <v>3</v>
      </c>
      <c r="J1006" s="270"/>
      <c r="K1006" s="270"/>
      <c r="L1006" s="270"/>
      <c r="M1006" s="292">
        <v>5</v>
      </c>
      <c r="N1006" s="293"/>
      <c r="O1006" s="153">
        <f t="shared" si="118"/>
        <v>5</v>
      </c>
      <c r="P1006" s="154">
        <f t="shared" si="119"/>
        <v>8</v>
      </c>
      <c r="Q1006" s="270">
        <v>6.5</v>
      </c>
      <c r="R1006" s="45">
        <f t="shared" si="117"/>
        <v>19.5</v>
      </c>
      <c r="S1006" s="910"/>
      <c r="T1006" s="49">
        <f t="shared" si="122"/>
        <v>32.5</v>
      </c>
      <c r="U1006" s="913"/>
      <c r="V1006" s="151">
        <f t="shared" si="121"/>
        <v>52</v>
      </c>
      <c r="W1006" s="908"/>
    </row>
    <row r="1007" spans="1:23" s="90" customFormat="1" x14ac:dyDescent="0.25">
      <c r="A1007" s="871"/>
      <c r="B1007" s="872"/>
      <c r="C1007" s="111" t="s">
        <v>1809</v>
      </c>
      <c r="D1007" s="270" t="s">
        <v>37</v>
      </c>
      <c r="E1007" s="270"/>
      <c r="F1007" s="270"/>
      <c r="G1007" s="270"/>
      <c r="H1007" s="151"/>
      <c r="I1007" s="155">
        <f t="shared" si="120"/>
        <v>0</v>
      </c>
      <c r="J1007" s="270"/>
      <c r="K1007" s="270"/>
      <c r="L1007" s="270"/>
      <c r="M1007" s="292">
        <v>5</v>
      </c>
      <c r="N1007" s="293"/>
      <c r="O1007" s="153">
        <f t="shared" si="118"/>
        <v>5</v>
      </c>
      <c r="P1007" s="154">
        <f t="shared" si="119"/>
        <v>5</v>
      </c>
      <c r="Q1007" s="270">
        <v>7.5</v>
      </c>
      <c r="R1007" s="45">
        <f t="shared" si="117"/>
        <v>0</v>
      </c>
      <c r="S1007" s="910"/>
      <c r="T1007" s="49">
        <f t="shared" si="122"/>
        <v>37.5</v>
      </c>
      <c r="U1007" s="913"/>
      <c r="V1007" s="151">
        <f t="shared" si="121"/>
        <v>37.5</v>
      </c>
      <c r="W1007" s="908"/>
    </row>
    <row r="1008" spans="1:23" s="90" customFormat="1" x14ac:dyDescent="0.25">
      <c r="A1008" s="871"/>
      <c r="B1008" s="872"/>
      <c r="C1008" s="111" t="s">
        <v>1810</v>
      </c>
      <c r="D1008" s="270" t="s">
        <v>37</v>
      </c>
      <c r="E1008" s="270"/>
      <c r="F1008" s="270"/>
      <c r="G1008" s="270"/>
      <c r="H1008" s="151">
        <v>1</v>
      </c>
      <c r="I1008" s="155">
        <f t="shared" si="120"/>
        <v>1</v>
      </c>
      <c r="J1008" s="270"/>
      <c r="K1008" s="270"/>
      <c r="L1008" s="270"/>
      <c r="M1008" s="292">
        <v>2</v>
      </c>
      <c r="N1008" s="293"/>
      <c r="O1008" s="153">
        <f t="shared" si="118"/>
        <v>2</v>
      </c>
      <c r="P1008" s="154">
        <f t="shared" si="119"/>
        <v>3</v>
      </c>
      <c r="Q1008" s="270">
        <v>11.5</v>
      </c>
      <c r="R1008" s="45">
        <f t="shared" si="117"/>
        <v>11.5</v>
      </c>
      <c r="S1008" s="910"/>
      <c r="T1008" s="49">
        <f t="shared" si="122"/>
        <v>23</v>
      </c>
      <c r="U1008" s="913"/>
      <c r="V1008" s="151">
        <f t="shared" si="121"/>
        <v>34.5</v>
      </c>
      <c r="W1008" s="908"/>
    </row>
    <row r="1009" spans="1:23" s="90" customFormat="1" x14ac:dyDescent="0.25">
      <c r="A1009" s="871"/>
      <c r="B1009" s="872"/>
      <c r="C1009" s="111" t="s">
        <v>513</v>
      </c>
      <c r="D1009" s="270" t="s">
        <v>37</v>
      </c>
      <c r="E1009" s="270"/>
      <c r="F1009" s="270"/>
      <c r="G1009" s="270"/>
      <c r="H1009" s="151">
        <v>2</v>
      </c>
      <c r="I1009" s="155">
        <f t="shared" si="120"/>
        <v>2</v>
      </c>
      <c r="J1009" s="270"/>
      <c r="K1009" s="270"/>
      <c r="L1009" s="270"/>
      <c r="M1009" s="292">
        <v>5</v>
      </c>
      <c r="N1009" s="293"/>
      <c r="O1009" s="153">
        <f t="shared" si="118"/>
        <v>5</v>
      </c>
      <c r="P1009" s="154">
        <f t="shared" si="119"/>
        <v>7</v>
      </c>
      <c r="Q1009" s="270">
        <v>4.6500000000000004</v>
      </c>
      <c r="R1009" s="45">
        <f t="shared" si="117"/>
        <v>9.3000000000000007</v>
      </c>
      <c r="S1009" s="910"/>
      <c r="T1009" s="49">
        <f t="shared" si="122"/>
        <v>23.25</v>
      </c>
      <c r="U1009" s="913"/>
      <c r="V1009" s="151">
        <f t="shared" si="121"/>
        <v>32.549999999999997</v>
      </c>
      <c r="W1009" s="908"/>
    </row>
    <row r="1010" spans="1:23" s="90" customFormat="1" x14ac:dyDescent="0.25">
      <c r="A1010" s="871"/>
      <c r="B1010" s="872"/>
      <c r="C1010" s="111" t="s">
        <v>514</v>
      </c>
      <c r="D1010" s="270" t="s">
        <v>37</v>
      </c>
      <c r="E1010" s="270"/>
      <c r="F1010" s="270"/>
      <c r="G1010" s="270"/>
      <c r="H1010" s="151">
        <v>4</v>
      </c>
      <c r="I1010" s="155">
        <f t="shared" si="120"/>
        <v>4</v>
      </c>
      <c r="J1010" s="270"/>
      <c r="K1010" s="270"/>
      <c r="L1010" s="270"/>
      <c r="M1010" s="292">
        <v>10</v>
      </c>
      <c r="N1010" s="293"/>
      <c r="O1010" s="153">
        <f t="shared" si="118"/>
        <v>10</v>
      </c>
      <c r="P1010" s="154">
        <f t="shared" si="119"/>
        <v>14</v>
      </c>
      <c r="Q1010" s="270">
        <v>1.75</v>
      </c>
      <c r="R1010" s="45">
        <f t="shared" si="117"/>
        <v>7</v>
      </c>
      <c r="S1010" s="910"/>
      <c r="T1010" s="49">
        <f t="shared" si="122"/>
        <v>17.5</v>
      </c>
      <c r="U1010" s="913"/>
      <c r="V1010" s="151">
        <f t="shared" si="121"/>
        <v>24.5</v>
      </c>
      <c r="W1010" s="908"/>
    </row>
    <row r="1011" spans="1:23" s="90" customFormat="1" x14ac:dyDescent="0.25">
      <c r="A1011" s="871"/>
      <c r="B1011" s="872"/>
      <c r="C1011" s="111" t="s">
        <v>1811</v>
      </c>
      <c r="D1011" s="270" t="s">
        <v>37</v>
      </c>
      <c r="E1011" s="270"/>
      <c r="F1011" s="270"/>
      <c r="G1011" s="270"/>
      <c r="H1011" s="151">
        <v>10</v>
      </c>
      <c r="I1011" s="155">
        <f t="shared" si="120"/>
        <v>10</v>
      </c>
      <c r="J1011" s="270"/>
      <c r="K1011" s="270"/>
      <c r="L1011" s="270"/>
      <c r="M1011" s="292">
        <v>44</v>
      </c>
      <c r="N1011" s="293"/>
      <c r="O1011" s="153">
        <f t="shared" si="118"/>
        <v>44</v>
      </c>
      <c r="P1011" s="154">
        <f t="shared" si="119"/>
        <v>54</v>
      </c>
      <c r="Q1011" s="270">
        <v>9.5500000000000007</v>
      </c>
      <c r="R1011" s="45">
        <f t="shared" si="117"/>
        <v>95.5</v>
      </c>
      <c r="S1011" s="910"/>
      <c r="T1011" s="49">
        <f t="shared" si="122"/>
        <v>420.20000000000005</v>
      </c>
      <c r="U1011" s="913"/>
      <c r="V1011" s="151">
        <f t="shared" si="121"/>
        <v>515.70000000000005</v>
      </c>
      <c r="W1011" s="908"/>
    </row>
    <row r="1012" spans="1:23" s="90" customFormat="1" x14ac:dyDescent="0.25">
      <c r="A1012" s="871"/>
      <c r="B1012" s="872"/>
      <c r="C1012" s="111" t="s">
        <v>1812</v>
      </c>
      <c r="D1012" s="270" t="s">
        <v>37</v>
      </c>
      <c r="E1012" s="270"/>
      <c r="F1012" s="270"/>
      <c r="G1012" s="270"/>
      <c r="H1012" s="151">
        <v>2</v>
      </c>
      <c r="I1012" s="155">
        <f t="shared" si="120"/>
        <v>2</v>
      </c>
      <c r="J1012" s="270"/>
      <c r="K1012" s="270"/>
      <c r="L1012" s="270"/>
      <c r="M1012" s="292">
        <v>2</v>
      </c>
      <c r="N1012" s="293"/>
      <c r="O1012" s="153">
        <f t="shared" si="118"/>
        <v>2</v>
      </c>
      <c r="P1012" s="154">
        <f t="shared" si="119"/>
        <v>4</v>
      </c>
      <c r="Q1012" s="270">
        <v>16.55</v>
      </c>
      <c r="R1012" s="45">
        <f t="shared" si="117"/>
        <v>33.1</v>
      </c>
      <c r="S1012" s="910"/>
      <c r="T1012" s="49">
        <f t="shared" si="122"/>
        <v>33.1</v>
      </c>
      <c r="U1012" s="913"/>
      <c r="V1012" s="151">
        <f t="shared" si="121"/>
        <v>66.2</v>
      </c>
      <c r="W1012" s="908"/>
    </row>
    <row r="1013" spans="1:23" s="90" customFormat="1" x14ac:dyDescent="0.25">
      <c r="A1013" s="871"/>
      <c r="B1013" s="872"/>
      <c r="C1013" s="111" t="s">
        <v>1813</v>
      </c>
      <c r="D1013" s="270" t="s">
        <v>37</v>
      </c>
      <c r="E1013" s="270"/>
      <c r="F1013" s="270"/>
      <c r="G1013" s="270"/>
      <c r="H1013" s="151">
        <v>2</v>
      </c>
      <c r="I1013" s="155">
        <f t="shared" si="120"/>
        <v>2</v>
      </c>
      <c r="J1013" s="270"/>
      <c r="K1013" s="270"/>
      <c r="L1013" s="270"/>
      <c r="M1013" s="292">
        <v>2</v>
      </c>
      <c r="N1013" s="293"/>
      <c r="O1013" s="153">
        <f t="shared" si="118"/>
        <v>2</v>
      </c>
      <c r="P1013" s="154">
        <f t="shared" si="119"/>
        <v>4</v>
      </c>
      <c r="Q1013" s="270">
        <v>25.78</v>
      </c>
      <c r="R1013" s="45">
        <f t="shared" si="117"/>
        <v>51.56</v>
      </c>
      <c r="S1013" s="910"/>
      <c r="T1013" s="49">
        <f t="shared" si="122"/>
        <v>51.56</v>
      </c>
      <c r="U1013" s="913"/>
      <c r="V1013" s="151">
        <f t="shared" si="121"/>
        <v>103.12</v>
      </c>
      <c r="W1013" s="908"/>
    </row>
    <row r="1014" spans="1:23" s="90" customFormat="1" x14ac:dyDescent="0.25">
      <c r="A1014" s="871"/>
      <c r="B1014" s="872"/>
      <c r="C1014" s="111" t="s">
        <v>1814</v>
      </c>
      <c r="D1014" s="270" t="s">
        <v>37</v>
      </c>
      <c r="E1014" s="270"/>
      <c r="F1014" s="270"/>
      <c r="G1014" s="270"/>
      <c r="H1014" s="325"/>
      <c r="I1014" s="155">
        <f t="shared" si="120"/>
        <v>0</v>
      </c>
      <c r="J1014" s="270"/>
      <c r="K1014" s="270"/>
      <c r="L1014" s="270"/>
      <c r="M1014" s="292">
        <v>30</v>
      </c>
      <c r="N1014" s="293"/>
      <c r="O1014" s="153">
        <f t="shared" si="118"/>
        <v>30</v>
      </c>
      <c r="P1014" s="154">
        <f t="shared" si="119"/>
        <v>30</v>
      </c>
      <c r="Q1014" s="270">
        <v>2.57</v>
      </c>
      <c r="R1014" s="45">
        <f t="shared" si="117"/>
        <v>0</v>
      </c>
      <c r="S1014" s="910"/>
      <c r="T1014" s="49">
        <f t="shared" si="122"/>
        <v>77.099999999999994</v>
      </c>
      <c r="U1014" s="913"/>
      <c r="V1014" s="151">
        <f t="shared" si="121"/>
        <v>77.099999999999994</v>
      </c>
      <c r="W1014" s="908"/>
    </row>
    <row r="1015" spans="1:23" s="90" customFormat="1" x14ac:dyDescent="0.25">
      <c r="A1015" s="871"/>
      <c r="B1015" s="872"/>
      <c r="C1015" s="111" t="s">
        <v>1815</v>
      </c>
      <c r="D1015" s="270" t="s">
        <v>37</v>
      </c>
      <c r="E1015" s="270"/>
      <c r="F1015" s="270"/>
      <c r="G1015" s="270"/>
      <c r="H1015" s="151">
        <v>4</v>
      </c>
      <c r="I1015" s="155">
        <f t="shared" si="120"/>
        <v>4</v>
      </c>
      <c r="J1015" s="270"/>
      <c r="K1015" s="270"/>
      <c r="L1015" s="270"/>
      <c r="M1015" s="292">
        <v>10</v>
      </c>
      <c r="N1015" s="293"/>
      <c r="O1015" s="153">
        <f t="shared" si="118"/>
        <v>10</v>
      </c>
      <c r="P1015" s="154">
        <f t="shared" si="119"/>
        <v>14</v>
      </c>
      <c r="Q1015" s="270">
        <v>4.7699999999999996</v>
      </c>
      <c r="R1015" s="45">
        <f t="shared" si="117"/>
        <v>19.079999999999998</v>
      </c>
      <c r="S1015" s="910"/>
      <c r="T1015" s="49">
        <f t="shared" si="122"/>
        <v>47.699999999999996</v>
      </c>
      <c r="U1015" s="913"/>
      <c r="V1015" s="151">
        <f t="shared" si="121"/>
        <v>66.78</v>
      </c>
      <c r="W1015" s="908"/>
    </row>
    <row r="1016" spans="1:23" s="90" customFormat="1" x14ac:dyDescent="0.25">
      <c r="A1016" s="871"/>
      <c r="B1016" s="872"/>
      <c r="C1016" s="111" t="s">
        <v>1816</v>
      </c>
      <c r="D1016" s="270" t="s">
        <v>37</v>
      </c>
      <c r="E1016" s="270"/>
      <c r="F1016" s="270"/>
      <c r="G1016" s="270"/>
      <c r="H1016" s="151">
        <v>4</v>
      </c>
      <c r="I1016" s="155">
        <f t="shared" si="120"/>
        <v>4</v>
      </c>
      <c r="J1016" s="270"/>
      <c r="K1016" s="270"/>
      <c r="L1016" s="270"/>
      <c r="M1016" s="292">
        <v>10</v>
      </c>
      <c r="N1016" s="293"/>
      <c r="O1016" s="153">
        <f t="shared" si="118"/>
        <v>10</v>
      </c>
      <c r="P1016" s="154">
        <f t="shared" si="119"/>
        <v>14</v>
      </c>
      <c r="Q1016" s="270">
        <v>3.77</v>
      </c>
      <c r="R1016" s="45">
        <f t="shared" si="117"/>
        <v>15.08</v>
      </c>
      <c r="S1016" s="910"/>
      <c r="T1016" s="49">
        <f t="shared" si="122"/>
        <v>37.700000000000003</v>
      </c>
      <c r="U1016" s="913"/>
      <c r="V1016" s="151">
        <f t="shared" si="121"/>
        <v>52.78</v>
      </c>
      <c r="W1016" s="908"/>
    </row>
    <row r="1017" spans="1:23" s="90" customFormat="1" x14ac:dyDescent="0.25">
      <c r="A1017" s="871"/>
      <c r="B1017" s="872"/>
      <c r="C1017" s="111" t="s">
        <v>1817</v>
      </c>
      <c r="D1017" s="270" t="s">
        <v>37</v>
      </c>
      <c r="E1017" s="270"/>
      <c r="F1017" s="270"/>
      <c r="G1017" s="270"/>
      <c r="H1017" s="151">
        <v>2</v>
      </c>
      <c r="I1017" s="155">
        <f t="shared" si="120"/>
        <v>2</v>
      </c>
      <c r="J1017" s="270"/>
      <c r="K1017" s="270"/>
      <c r="L1017" s="270"/>
      <c r="M1017" s="292">
        <v>5</v>
      </c>
      <c r="N1017" s="293"/>
      <c r="O1017" s="153">
        <f t="shared" si="118"/>
        <v>5</v>
      </c>
      <c r="P1017" s="154">
        <f t="shared" si="119"/>
        <v>7</v>
      </c>
      <c r="Q1017" s="270">
        <v>4.7699999999999996</v>
      </c>
      <c r="R1017" s="45">
        <f t="shared" si="117"/>
        <v>9.5399999999999991</v>
      </c>
      <c r="S1017" s="910"/>
      <c r="T1017" s="49">
        <f t="shared" si="122"/>
        <v>23.849999999999998</v>
      </c>
      <c r="U1017" s="913"/>
      <c r="V1017" s="151">
        <f t="shared" si="121"/>
        <v>33.39</v>
      </c>
      <c r="W1017" s="908"/>
    </row>
    <row r="1018" spans="1:23" s="90" customFormat="1" x14ac:dyDescent="0.25">
      <c r="A1018" s="871"/>
      <c r="B1018" s="872"/>
      <c r="C1018" s="111" t="s">
        <v>1818</v>
      </c>
      <c r="D1018" s="270" t="s">
        <v>37</v>
      </c>
      <c r="E1018" s="270"/>
      <c r="F1018" s="270"/>
      <c r="G1018" s="270"/>
      <c r="H1018" s="151">
        <v>2</v>
      </c>
      <c r="I1018" s="155">
        <f t="shared" si="120"/>
        <v>2</v>
      </c>
      <c r="J1018" s="270"/>
      <c r="K1018" s="270"/>
      <c r="L1018" s="270"/>
      <c r="M1018" s="292">
        <v>3</v>
      </c>
      <c r="N1018" s="293"/>
      <c r="O1018" s="153">
        <f t="shared" si="118"/>
        <v>3</v>
      </c>
      <c r="P1018" s="154">
        <f t="shared" si="119"/>
        <v>5</v>
      </c>
      <c r="Q1018" s="270">
        <v>5.77</v>
      </c>
      <c r="R1018" s="45">
        <f t="shared" si="117"/>
        <v>11.54</v>
      </c>
      <c r="S1018" s="910"/>
      <c r="T1018" s="49">
        <f t="shared" si="122"/>
        <v>17.309999999999999</v>
      </c>
      <c r="U1018" s="913"/>
      <c r="V1018" s="151">
        <f t="shared" si="121"/>
        <v>28.849999999999998</v>
      </c>
      <c r="W1018" s="908"/>
    </row>
    <row r="1019" spans="1:23" s="90" customFormat="1" x14ac:dyDescent="0.25">
      <c r="A1019" s="871"/>
      <c r="B1019" s="872"/>
      <c r="C1019" s="111" t="s">
        <v>1819</v>
      </c>
      <c r="D1019" s="270" t="s">
        <v>37</v>
      </c>
      <c r="E1019" s="270"/>
      <c r="F1019" s="270"/>
      <c r="G1019" s="270"/>
      <c r="H1019" s="151">
        <v>1</v>
      </c>
      <c r="I1019" s="155">
        <f t="shared" si="120"/>
        <v>1</v>
      </c>
      <c r="J1019" s="270"/>
      <c r="K1019" s="270"/>
      <c r="L1019" s="270"/>
      <c r="M1019" s="292">
        <v>3</v>
      </c>
      <c r="N1019" s="293"/>
      <c r="O1019" s="153">
        <f t="shared" si="118"/>
        <v>3</v>
      </c>
      <c r="P1019" s="154">
        <f t="shared" si="119"/>
        <v>4</v>
      </c>
      <c r="Q1019" s="270">
        <v>5.55</v>
      </c>
      <c r="R1019" s="45">
        <f t="shared" si="117"/>
        <v>5.55</v>
      </c>
      <c r="S1019" s="910"/>
      <c r="T1019" s="49">
        <f t="shared" si="122"/>
        <v>16.649999999999999</v>
      </c>
      <c r="U1019" s="913"/>
      <c r="V1019" s="151">
        <f t="shared" si="121"/>
        <v>22.2</v>
      </c>
      <c r="W1019" s="908"/>
    </row>
    <row r="1020" spans="1:23" s="90" customFormat="1" x14ac:dyDescent="0.25">
      <c r="A1020" s="871"/>
      <c r="B1020" s="872"/>
      <c r="C1020" s="111" t="s">
        <v>798</v>
      </c>
      <c r="D1020" s="270" t="s">
        <v>37</v>
      </c>
      <c r="E1020" s="270"/>
      <c r="F1020" s="270"/>
      <c r="G1020" s="270"/>
      <c r="H1020" s="325">
        <v>5</v>
      </c>
      <c r="I1020" s="155">
        <f t="shared" si="120"/>
        <v>5</v>
      </c>
      <c r="J1020" s="270"/>
      <c r="K1020" s="270"/>
      <c r="L1020" s="270"/>
      <c r="M1020" s="292">
        <v>20</v>
      </c>
      <c r="N1020" s="293"/>
      <c r="O1020" s="153">
        <f t="shared" si="118"/>
        <v>20</v>
      </c>
      <c r="P1020" s="154">
        <f t="shared" si="119"/>
        <v>25</v>
      </c>
      <c r="Q1020" s="270">
        <v>6.55</v>
      </c>
      <c r="R1020" s="45">
        <f t="shared" si="117"/>
        <v>32.75</v>
      </c>
      <c r="S1020" s="910"/>
      <c r="T1020" s="49">
        <f t="shared" si="122"/>
        <v>131</v>
      </c>
      <c r="U1020" s="913"/>
      <c r="V1020" s="151">
        <f t="shared" si="121"/>
        <v>163.75</v>
      </c>
      <c r="W1020" s="908"/>
    </row>
    <row r="1021" spans="1:23" s="90" customFormat="1" x14ac:dyDescent="0.25">
      <c r="A1021" s="871"/>
      <c r="B1021" s="872"/>
      <c r="C1021" s="111" t="s">
        <v>799</v>
      </c>
      <c r="D1021" s="270" t="s">
        <v>37</v>
      </c>
      <c r="E1021" s="270"/>
      <c r="F1021" s="270"/>
      <c r="G1021" s="270"/>
      <c r="H1021" s="325">
        <v>5</v>
      </c>
      <c r="I1021" s="155">
        <f t="shared" si="120"/>
        <v>5</v>
      </c>
      <c r="J1021" s="270"/>
      <c r="K1021" s="270"/>
      <c r="L1021" s="270"/>
      <c r="M1021" s="292">
        <v>20</v>
      </c>
      <c r="N1021" s="293"/>
      <c r="O1021" s="153">
        <f t="shared" si="118"/>
        <v>20</v>
      </c>
      <c r="P1021" s="154">
        <f t="shared" si="119"/>
        <v>25</v>
      </c>
      <c r="Q1021" s="270">
        <v>6.55</v>
      </c>
      <c r="R1021" s="45">
        <f t="shared" si="117"/>
        <v>32.75</v>
      </c>
      <c r="S1021" s="910"/>
      <c r="T1021" s="49">
        <f t="shared" si="122"/>
        <v>131</v>
      </c>
      <c r="U1021" s="913"/>
      <c r="V1021" s="151">
        <f t="shared" si="121"/>
        <v>163.75</v>
      </c>
      <c r="W1021" s="908"/>
    </row>
    <row r="1022" spans="1:23" s="90" customFormat="1" x14ac:dyDescent="0.25">
      <c r="A1022" s="871"/>
      <c r="B1022" s="872"/>
      <c r="C1022" s="111" t="s">
        <v>800</v>
      </c>
      <c r="D1022" s="270" t="s">
        <v>37</v>
      </c>
      <c r="E1022" s="270"/>
      <c r="F1022" s="270"/>
      <c r="G1022" s="270"/>
      <c r="H1022" s="325">
        <v>2</v>
      </c>
      <c r="I1022" s="155">
        <f t="shared" si="120"/>
        <v>2</v>
      </c>
      <c r="J1022" s="270"/>
      <c r="K1022" s="270"/>
      <c r="L1022" s="270"/>
      <c r="M1022" s="292">
        <v>10</v>
      </c>
      <c r="N1022" s="293"/>
      <c r="O1022" s="153">
        <f t="shared" si="118"/>
        <v>10</v>
      </c>
      <c r="P1022" s="154">
        <f t="shared" si="119"/>
        <v>12</v>
      </c>
      <c r="Q1022" s="270">
        <v>6.55</v>
      </c>
      <c r="R1022" s="45">
        <f t="shared" si="117"/>
        <v>13.1</v>
      </c>
      <c r="S1022" s="910"/>
      <c r="T1022" s="49">
        <f t="shared" si="122"/>
        <v>65.5</v>
      </c>
      <c r="U1022" s="913"/>
      <c r="V1022" s="151">
        <f t="shared" si="121"/>
        <v>78.599999999999994</v>
      </c>
      <c r="W1022" s="908"/>
    </row>
    <row r="1023" spans="1:23" s="90" customFormat="1" x14ac:dyDescent="0.25">
      <c r="A1023" s="871"/>
      <c r="B1023" s="872"/>
      <c r="C1023" s="111" t="s">
        <v>1868</v>
      </c>
      <c r="D1023" s="270" t="s">
        <v>37</v>
      </c>
      <c r="E1023" s="270"/>
      <c r="F1023" s="270"/>
      <c r="G1023" s="270"/>
      <c r="H1023" s="325"/>
      <c r="I1023" s="155">
        <f t="shared" si="120"/>
        <v>0</v>
      </c>
      <c r="J1023" s="270"/>
      <c r="K1023" s="270"/>
      <c r="L1023" s="270"/>
      <c r="M1023" s="292">
        <v>5</v>
      </c>
      <c r="N1023" s="293"/>
      <c r="O1023" s="153">
        <f t="shared" si="118"/>
        <v>5</v>
      </c>
      <c r="P1023" s="154">
        <f t="shared" si="119"/>
        <v>5</v>
      </c>
      <c r="Q1023" s="270">
        <v>17.37</v>
      </c>
      <c r="R1023" s="45">
        <f t="shared" si="117"/>
        <v>0</v>
      </c>
      <c r="S1023" s="910"/>
      <c r="T1023" s="49">
        <f t="shared" si="122"/>
        <v>86.850000000000009</v>
      </c>
      <c r="U1023" s="913"/>
      <c r="V1023" s="151">
        <f t="shared" si="121"/>
        <v>86.850000000000009</v>
      </c>
      <c r="W1023" s="908"/>
    </row>
    <row r="1024" spans="1:23" s="90" customFormat="1" x14ac:dyDescent="0.25">
      <c r="A1024" s="871"/>
      <c r="B1024" s="872"/>
      <c r="C1024" s="111" t="s">
        <v>1820</v>
      </c>
      <c r="D1024" s="270" t="s">
        <v>37</v>
      </c>
      <c r="E1024" s="270"/>
      <c r="F1024" s="270"/>
      <c r="G1024" s="270"/>
      <c r="H1024" s="325">
        <v>2</v>
      </c>
      <c r="I1024" s="155">
        <f t="shared" si="120"/>
        <v>2</v>
      </c>
      <c r="J1024" s="270"/>
      <c r="K1024" s="270"/>
      <c r="L1024" s="270"/>
      <c r="M1024" s="292">
        <v>10</v>
      </c>
      <c r="N1024" s="293"/>
      <c r="O1024" s="153">
        <f t="shared" si="118"/>
        <v>10</v>
      </c>
      <c r="P1024" s="154">
        <f t="shared" si="119"/>
        <v>12</v>
      </c>
      <c r="Q1024" s="270">
        <v>4.7699999999999996</v>
      </c>
      <c r="R1024" s="45">
        <f t="shared" si="117"/>
        <v>9.5399999999999991</v>
      </c>
      <c r="S1024" s="910"/>
      <c r="T1024" s="49">
        <f t="shared" si="122"/>
        <v>47.699999999999996</v>
      </c>
      <c r="U1024" s="913"/>
      <c r="V1024" s="151">
        <f t="shared" si="121"/>
        <v>57.239999999999995</v>
      </c>
      <c r="W1024" s="908"/>
    </row>
    <row r="1025" spans="1:23" s="90" customFormat="1" x14ac:dyDescent="0.25">
      <c r="A1025" s="871"/>
      <c r="B1025" s="872"/>
      <c r="C1025" s="111" t="s">
        <v>1821</v>
      </c>
      <c r="D1025" s="270" t="s">
        <v>37</v>
      </c>
      <c r="E1025" s="270"/>
      <c r="F1025" s="270"/>
      <c r="G1025" s="270"/>
      <c r="H1025" s="325">
        <v>2</v>
      </c>
      <c r="I1025" s="155">
        <f t="shared" si="120"/>
        <v>2</v>
      </c>
      <c r="J1025" s="270"/>
      <c r="K1025" s="270"/>
      <c r="L1025" s="270"/>
      <c r="M1025" s="292">
        <v>12</v>
      </c>
      <c r="N1025" s="293"/>
      <c r="O1025" s="153">
        <f t="shared" si="118"/>
        <v>12</v>
      </c>
      <c r="P1025" s="154">
        <f t="shared" si="119"/>
        <v>14</v>
      </c>
      <c r="Q1025" s="270">
        <v>25</v>
      </c>
      <c r="R1025" s="45">
        <f t="shared" si="117"/>
        <v>50</v>
      </c>
      <c r="S1025" s="910"/>
      <c r="T1025" s="49">
        <f t="shared" si="122"/>
        <v>300</v>
      </c>
      <c r="U1025" s="913"/>
      <c r="V1025" s="151">
        <f t="shared" si="121"/>
        <v>350</v>
      </c>
      <c r="W1025" s="908"/>
    </row>
    <row r="1026" spans="1:23" s="90" customFormat="1" x14ac:dyDescent="0.25">
      <c r="A1026" s="871"/>
      <c r="B1026" s="872"/>
      <c r="C1026" s="111" t="s">
        <v>1822</v>
      </c>
      <c r="D1026" s="270" t="s">
        <v>37</v>
      </c>
      <c r="E1026" s="270"/>
      <c r="F1026" s="270"/>
      <c r="G1026" s="270"/>
      <c r="H1026" s="325">
        <v>14</v>
      </c>
      <c r="I1026" s="155">
        <f t="shared" si="120"/>
        <v>14</v>
      </c>
      <c r="J1026" s="270"/>
      <c r="K1026" s="270"/>
      <c r="L1026" s="270"/>
      <c r="M1026" s="292">
        <v>30</v>
      </c>
      <c r="N1026" s="293"/>
      <c r="O1026" s="153">
        <f t="shared" si="118"/>
        <v>30</v>
      </c>
      <c r="P1026" s="154">
        <f t="shared" si="119"/>
        <v>44</v>
      </c>
      <c r="Q1026" s="270">
        <v>8.5500000000000007</v>
      </c>
      <c r="R1026" s="45">
        <f t="shared" si="117"/>
        <v>119.70000000000002</v>
      </c>
      <c r="S1026" s="910"/>
      <c r="T1026" s="49">
        <f t="shared" si="122"/>
        <v>256.5</v>
      </c>
      <c r="U1026" s="913"/>
      <c r="V1026" s="151">
        <f t="shared" si="121"/>
        <v>376.20000000000005</v>
      </c>
      <c r="W1026" s="908"/>
    </row>
    <row r="1027" spans="1:23" s="90" customFormat="1" x14ac:dyDescent="0.25">
      <c r="A1027" s="871"/>
      <c r="B1027" s="872"/>
      <c r="C1027" s="111" t="s">
        <v>1823</v>
      </c>
      <c r="D1027" s="270" t="s">
        <v>37</v>
      </c>
      <c r="E1027" s="270"/>
      <c r="F1027" s="270"/>
      <c r="G1027" s="270"/>
      <c r="H1027" s="325">
        <v>8</v>
      </c>
      <c r="I1027" s="155">
        <f t="shared" si="120"/>
        <v>8</v>
      </c>
      <c r="J1027" s="270"/>
      <c r="K1027" s="270"/>
      <c r="L1027" s="270"/>
      <c r="M1027" s="292">
        <v>20</v>
      </c>
      <c r="N1027" s="293"/>
      <c r="O1027" s="153">
        <f t="shared" si="118"/>
        <v>20</v>
      </c>
      <c r="P1027" s="154">
        <f t="shared" si="119"/>
        <v>28</v>
      </c>
      <c r="Q1027" s="270">
        <v>8.5500000000000007</v>
      </c>
      <c r="R1027" s="45">
        <f t="shared" si="117"/>
        <v>68.400000000000006</v>
      </c>
      <c r="S1027" s="910"/>
      <c r="T1027" s="49">
        <f t="shared" si="122"/>
        <v>171</v>
      </c>
      <c r="U1027" s="913"/>
      <c r="V1027" s="151">
        <f t="shared" si="121"/>
        <v>239.4</v>
      </c>
      <c r="W1027" s="908"/>
    </row>
    <row r="1028" spans="1:23" s="90" customFormat="1" x14ac:dyDescent="0.25">
      <c r="A1028" s="871"/>
      <c r="B1028" s="872"/>
      <c r="C1028" s="111" t="s">
        <v>791</v>
      </c>
      <c r="D1028" s="270" t="s">
        <v>37</v>
      </c>
      <c r="E1028" s="270"/>
      <c r="F1028" s="270"/>
      <c r="G1028" s="270"/>
      <c r="H1028" s="325">
        <v>8</v>
      </c>
      <c r="I1028" s="155">
        <f t="shared" si="120"/>
        <v>8</v>
      </c>
      <c r="J1028" s="270"/>
      <c r="K1028" s="270"/>
      <c r="L1028" s="270"/>
      <c r="M1028" s="292">
        <v>15</v>
      </c>
      <c r="N1028" s="293"/>
      <c r="O1028" s="153">
        <f t="shared" si="118"/>
        <v>15</v>
      </c>
      <c r="P1028" s="154">
        <f t="shared" si="119"/>
        <v>23</v>
      </c>
      <c r="Q1028" s="270">
        <v>8.5500000000000007</v>
      </c>
      <c r="R1028" s="45">
        <f t="shared" si="117"/>
        <v>68.400000000000006</v>
      </c>
      <c r="S1028" s="910"/>
      <c r="T1028" s="49">
        <f t="shared" si="122"/>
        <v>128.25</v>
      </c>
      <c r="U1028" s="913"/>
      <c r="V1028" s="151">
        <f t="shared" si="121"/>
        <v>196.65</v>
      </c>
      <c r="W1028" s="908"/>
    </row>
    <row r="1029" spans="1:23" s="90" customFormat="1" x14ac:dyDescent="0.25">
      <c r="A1029" s="871"/>
      <c r="B1029" s="872"/>
      <c r="C1029" s="111" t="s">
        <v>792</v>
      </c>
      <c r="D1029" s="270" t="s">
        <v>37</v>
      </c>
      <c r="E1029" s="270"/>
      <c r="F1029" s="270"/>
      <c r="G1029" s="270"/>
      <c r="H1029" s="325">
        <v>4</v>
      </c>
      <c r="I1029" s="155">
        <f t="shared" si="120"/>
        <v>4</v>
      </c>
      <c r="J1029" s="270"/>
      <c r="K1029" s="270"/>
      <c r="L1029" s="270"/>
      <c r="M1029" s="292">
        <v>10</v>
      </c>
      <c r="N1029" s="293"/>
      <c r="O1029" s="153">
        <f t="shared" si="118"/>
        <v>10</v>
      </c>
      <c r="P1029" s="154">
        <f t="shared" si="119"/>
        <v>14</v>
      </c>
      <c r="Q1029" s="270">
        <v>8.5500000000000007</v>
      </c>
      <c r="R1029" s="45">
        <f t="shared" si="117"/>
        <v>34.200000000000003</v>
      </c>
      <c r="S1029" s="910"/>
      <c r="T1029" s="49">
        <f t="shared" si="122"/>
        <v>85.5</v>
      </c>
      <c r="U1029" s="913"/>
      <c r="V1029" s="151">
        <f t="shared" si="121"/>
        <v>119.7</v>
      </c>
      <c r="W1029" s="908"/>
    </row>
    <row r="1030" spans="1:23" s="90" customFormat="1" x14ac:dyDescent="0.25">
      <c r="A1030" s="871"/>
      <c r="B1030" s="872"/>
      <c r="C1030" s="111" t="s">
        <v>793</v>
      </c>
      <c r="D1030" s="270" t="s">
        <v>37</v>
      </c>
      <c r="E1030" s="270"/>
      <c r="F1030" s="270"/>
      <c r="G1030" s="270"/>
      <c r="H1030" s="325">
        <v>4</v>
      </c>
      <c r="I1030" s="155">
        <f t="shared" si="120"/>
        <v>4</v>
      </c>
      <c r="J1030" s="270"/>
      <c r="K1030" s="270"/>
      <c r="L1030" s="270"/>
      <c r="M1030" s="292">
        <v>10</v>
      </c>
      <c r="N1030" s="293"/>
      <c r="O1030" s="153">
        <f t="shared" si="118"/>
        <v>10</v>
      </c>
      <c r="P1030" s="154">
        <f t="shared" si="119"/>
        <v>14</v>
      </c>
      <c r="Q1030" s="270">
        <v>8.5500000000000007</v>
      </c>
      <c r="R1030" s="45">
        <f t="shared" si="117"/>
        <v>34.200000000000003</v>
      </c>
      <c r="S1030" s="910"/>
      <c r="T1030" s="49">
        <f t="shared" si="122"/>
        <v>85.5</v>
      </c>
      <c r="U1030" s="913"/>
      <c r="V1030" s="151">
        <f t="shared" si="121"/>
        <v>119.7</v>
      </c>
      <c r="W1030" s="908"/>
    </row>
    <row r="1031" spans="1:23" s="90" customFormat="1" x14ac:dyDescent="0.25">
      <c r="A1031" s="871"/>
      <c r="B1031" s="872"/>
      <c r="C1031" s="111" t="s">
        <v>794</v>
      </c>
      <c r="D1031" s="270" t="s">
        <v>37</v>
      </c>
      <c r="E1031" s="270"/>
      <c r="F1031" s="270"/>
      <c r="G1031" s="270"/>
      <c r="H1031" s="325">
        <v>1</v>
      </c>
      <c r="I1031" s="155">
        <f t="shared" si="120"/>
        <v>1</v>
      </c>
      <c r="J1031" s="270"/>
      <c r="K1031" s="270"/>
      <c r="L1031" s="270"/>
      <c r="M1031" s="292">
        <v>3</v>
      </c>
      <c r="N1031" s="293"/>
      <c r="O1031" s="153">
        <f t="shared" si="118"/>
        <v>3</v>
      </c>
      <c r="P1031" s="154">
        <f t="shared" si="119"/>
        <v>4</v>
      </c>
      <c r="Q1031" s="270">
        <v>12.55</v>
      </c>
      <c r="R1031" s="45">
        <f t="shared" si="117"/>
        <v>12.55</v>
      </c>
      <c r="S1031" s="910"/>
      <c r="T1031" s="49">
        <f t="shared" si="122"/>
        <v>37.650000000000006</v>
      </c>
      <c r="U1031" s="913"/>
      <c r="V1031" s="151">
        <f t="shared" si="121"/>
        <v>50.2</v>
      </c>
      <c r="W1031" s="908"/>
    </row>
    <row r="1032" spans="1:23" s="90" customFormat="1" x14ac:dyDescent="0.25">
      <c r="A1032" s="871"/>
      <c r="B1032" s="872"/>
      <c r="C1032" s="111" t="s">
        <v>795</v>
      </c>
      <c r="D1032" s="270" t="s">
        <v>37</v>
      </c>
      <c r="E1032" s="270"/>
      <c r="F1032" s="270"/>
      <c r="G1032" s="270"/>
      <c r="H1032" s="325">
        <v>17</v>
      </c>
      <c r="I1032" s="155">
        <f t="shared" si="120"/>
        <v>17</v>
      </c>
      <c r="J1032" s="270"/>
      <c r="K1032" s="270"/>
      <c r="L1032" s="270"/>
      <c r="M1032" s="292">
        <v>30</v>
      </c>
      <c r="N1032" s="293"/>
      <c r="O1032" s="153">
        <f t="shared" si="118"/>
        <v>30</v>
      </c>
      <c r="P1032" s="154">
        <f t="shared" si="119"/>
        <v>47</v>
      </c>
      <c r="Q1032" s="270">
        <v>4.55</v>
      </c>
      <c r="R1032" s="45">
        <f t="shared" si="117"/>
        <v>77.349999999999994</v>
      </c>
      <c r="S1032" s="910"/>
      <c r="T1032" s="49">
        <f t="shared" si="122"/>
        <v>136.5</v>
      </c>
      <c r="U1032" s="913"/>
      <c r="V1032" s="151">
        <f t="shared" si="121"/>
        <v>213.85</v>
      </c>
      <c r="W1032" s="908"/>
    </row>
    <row r="1033" spans="1:23" s="90" customFormat="1" x14ac:dyDescent="0.25">
      <c r="A1033" s="871"/>
      <c r="B1033" s="872"/>
      <c r="C1033" s="111" t="s">
        <v>796</v>
      </c>
      <c r="D1033" s="270" t="s">
        <v>37</v>
      </c>
      <c r="E1033" s="270"/>
      <c r="F1033" s="270"/>
      <c r="G1033" s="270"/>
      <c r="H1033" s="325">
        <v>1</v>
      </c>
      <c r="I1033" s="155">
        <f t="shared" si="120"/>
        <v>1</v>
      </c>
      <c r="J1033" s="270"/>
      <c r="K1033" s="270"/>
      <c r="L1033" s="270"/>
      <c r="M1033" s="292">
        <v>2</v>
      </c>
      <c r="N1033" s="293"/>
      <c r="O1033" s="153">
        <f t="shared" si="118"/>
        <v>2</v>
      </c>
      <c r="P1033" s="154">
        <f t="shared" si="119"/>
        <v>3</v>
      </c>
      <c r="Q1033" s="270">
        <v>4.55</v>
      </c>
      <c r="R1033" s="45">
        <f t="shared" si="117"/>
        <v>4.55</v>
      </c>
      <c r="S1033" s="910"/>
      <c r="T1033" s="49">
        <f t="shared" si="122"/>
        <v>9.1</v>
      </c>
      <c r="U1033" s="913"/>
      <c r="V1033" s="151">
        <f t="shared" si="121"/>
        <v>13.649999999999999</v>
      </c>
      <c r="W1033" s="908"/>
    </row>
    <row r="1034" spans="1:23" s="90" customFormat="1" x14ac:dyDescent="0.25">
      <c r="A1034" s="871"/>
      <c r="B1034" s="872"/>
      <c r="C1034" s="111" t="s">
        <v>797</v>
      </c>
      <c r="D1034" s="270" t="s">
        <v>37</v>
      </c>
      <c r="E1034" s="270"/>
      <c r="F1034" s="270"/>
      <c r="G1034" s="270"/>
      <c r="H1034" s="325">
        <v>2</v>
      </c>
      <c r="I1034" s="155">
        <f t="shared" si="120"/>
        <v>2</v>
      </c>
      <c r="J1034" s="270"/>
      <c r="K1034" s="270"/>
      <c r="L1034" s="270"/>
      <c r="M1034" s="292">
        <v>3</v>
      </c>
      <c r="N1034" s="293"/>
      <c r="O1034" s="153">
        <f t="shared" si="118"/>
        <v>3</v>
      </c>
      <c r="P1034" s="154">
        <f t="shared" si="119"/>
        <v>5</v>
      </c>
      <c r="Q1034" s="270">
        <v>4.55</v>
      </c>
      <c r="R1034" s="45">
        <f t="shared" si="117"/>
        <v>9.1</v>
      </c>
      <c r="S1034" s="910"/>
      <c r="T1034" s="49">
        <f t="shared" si="122"/>
        <v>13.649999999999999</v>
      </c>
      <c r="U1034" s="913"/>
      <c r="V1034" s="151">
        <f t="shared" si="121"/>
        <v>22.75</v>
      </c>
      <c r="W1034" s="908"/>
    </row>
    <row r="1035" spans="1:23" s="90" customFormat="1" x14ac:dyDescent="0.25">
      <c r="A1035" s="871"/>
      <c r="B1035" s="872"/>
      <c r="C1035" s="111" t="s">
        <v>1824</v>
      </c>
      <c r="D1035" s="270" t="s">
        <v>37</v>
      </c>
      <c r="E1035" s="270"/>
      <c r="F1035" s="270"/>
      <c r="G1035" s="270"/>
      <c r="H1035" s="325">
        <v>18</v>
      </c>
      <c r="I1035" s="155">
        <f t="shared" si="120"/>
        <v>18</v>
      </c>
      <c r="J1035" s="270"/>
      <c r="K1035" s="270"/>
      <c r="L1035" s="270"/>
      <c r="M1035" s="292">
        <v>50</v>
      </c>
      <c r="N1035" s="293"/>
      <c r="O1035" s="153">
        <f t="shared" si="118"/>
        <v>50</v>
      </c>
      <c r="P1035" s="154">
        <f t="shared" si="119"/>
        <v>68</v>
      </c>
      <c r="Q1035" s="270">
        <v>2.5</v>
      </c>
      <c r="R1035" s="45">
        <f t="shared" si="117"/>
        <v>45</v>
      </c>
      <c r="S1035" s="910"/>
      <c r="T1035" s="49">
        <f t="shared" si="122"/>
        <v>125</v>
      </c>
      <c r="U1035" s="913"/>
      <c r="V1035" s="151">
        <f t="shared" si="121"/>
        <v>170</v>
      </c>
      <c r="W1035" s="908"/>
    </row>
    <row r="1036" spans="1:23" s="90" customFormat="1" x14ac:dyDescent="0.25">
      <c r="A1036" s="871"/>
      <c r="B1036" s="872"/>
      <c r="C1036" s="111" t="s">
        <v>1825</v>
      </c>
      <c r="D1036" s="270" t="s">
        <v>37</v>
      </c>
      <c r="E1036" s="270"/>
      <c r="F1036" s="270"/>
      <c r="G1036" s="270"/>
      <c r="H1036" s="325">
        <v>10</v>
      </c>
      <c r="I1036" s="155">
        <f t="shared" si="120"/>
        <v>10</v>
      </c>
      <c r="J1036" s="270"/>
      <c r="K1036" s="270"/>
      <c r="L1036" s="270"/>
      <c r="M1036" s="292">
        <v>50</v>
      </c>
      <c r="N1036" s="293"/>
      <c r="O1036" s="153">
        <f t="shared" si="118"/>
        <v>50</v>
      </c>
      <c r="P1036" s="154">
        <f t="shared" si="119"/>
        <v>60</v>
      </c>
      <c r="Q1036" s="270">
        <v>3.5</v>
      </c>
      <c r="R1036" s="45">
        <f t="shared" si="117"/>
        <v>35</v>
      </c>
      <c r="S1036" s="910"/>
      <c r="T1036" s="49">
        <f t="shared" si="122"/>
        <v>175</v>
      </c>
      <c r="U1036" s="913"/>
      <c r="V1036" s="151">
        <f t="shared" si="121"/>
        <v>210</v>
      </c>
      <c r="W1036" s="908"/>
    </row>
    <row r="1037" spans="1:23" s="90" customFormat="1" x14ac:dyDescent="0.25">
      <c r="A1037" s="871"/>
      <c r="B1037" s="872"/>
      <c r="C1037" s="111" t="s">
        <v>1826</v>
      </c>
      <c r="D1037" s="270" t="s">
        <v>37</v>
      </c>
      <c r="E1037" s="270"/>
      <c r="F1037" s="270"/>
      <c r="G1037" s="270"/>
      <c r="H1037" s="325">
        <v>8</v>
      </c>
      <c r="I1037" s="155">
        <f t="shared" si="120"/>
        <v>8</v>
      </c>
      <c r="J1037" s="270"/>
      <c r="K1037" s="270"/>
      <c r="L1037" s="270"/>
      <c r="M1037" s="292">
        <v>40</v>
      </c>
      <c r="N1037" s="293"/>
      <c r="O1037" s="153">
        <f t="shared" si="118"/>
        <v>40</v>
      </c>
      <c r="P1037" s="154">
        <f t="shared" si="119"/>
        <v>48</v>
      </c>
      <c r="Q1037" s="270">
        <v>4.5</v>
      </c>
      <c r="R1037" s="45">
        <f t="shared" ref="R1037:R1100" si="123">Q1037*I1037</f>
        <v>36</v>
      </c>
      <c r="S1037" s="910"/>
      <c r="T1037" s="49">
        <f t="shared" si="122"/>
        <v>180</v>
      </c>
      <c r="U1037" s="913"/>
      <c r="V1037" s="151">
        <f t="shared" si="121"/>
        <v>216</v>
      </c>
      <c r="W1037" s="908"/>
    </row>
    <row r="1038" spans="1:23" s="90" customFormat="1" x14ac:dyDescent="0.25">
      <c r="A1038" s="871"/>
      <c r="B1038" s="872"/>
      <c r="C1038" s="111" t="s">
        <v>1827</v>
      </c>
      <c r="D1038" s="270" t="s">
        <v>37</v>
      </c>
      <c r="E1038" s="270"/>
      <c r="F1038" s="270"/>
      <c r="G1038" s="270"/>
      <c r="H1038" s="325">
        <v>5</v>
      </c>
      <c r="I1038" s="155">
        <f t="shared" si="120"/>
        <v>5</v>
      </c>
      <c r="J1038" s="270"/>
      <c r="K1038" s="270"/>
      <c r="L1038" s="270"/>
      <c r="M1038" s="292">
        <v>25</v>
      </c>
      <c r="N1038" s="293"/>
      <c r="O1038" s="153">
        <f t="shared" si="118"/>
        <v>25</v>
      </c>
      <c r="P1038" s="154">
        <f t="shared" si="119"/>
        <v>30</v>
      </c>
      <c r="Q1038" s="270">
        <v>4.5</v>
      </c>
      <c r="R1038" s="45">
        <f t="shared" si="123"/>
        <v>22.5</v>
      </c>
      <c r="S1038" s="910"/>
      <c r="T1038" s="49">
        <f t="shared" si="122"/>
        <v>112.5</v>
      </c>
      <c r="U1038" s="913"/>
      <c r="V1038" s="151">
        <f t="shared" si="121"/>
        <v>135</v>
      </c>
      <c r="W1038" s="908"/>
    </row>
    <row r="1039" spans="1:23" s="90" customFormat="1" x14ac:dyDescent="0.25">
      <c r="A1039" s="871"/>
      <c r="B1039" s="872"/>
      <c r="C1039" s="111" t="s">
        <v>1828</v>
      </c>
      <c r="D1039" s="270" t="s">
        <v>37</v>
      </c>
      <c r="E1039" s="270"/>
      <c r="F1039" s="270"/>
      <c r="G1039" s="270"/>
      <c r="H1039" s="325">
        <v>4</v>
      </c>
      <c r="I1039" s="155">
        <f t="shared" si="120"/>
        <v>4</v>
      </c>
      <c r="J1039" s="270"/>
      <c r="K1039" s="270"/>
      <c r="L1039" s="270"/>
      <c r="M1039" s="292">
        <v>10</v>
      </c>
      <c r="N1039" s="293"/>
      <c r="O1039" s="153">
        <f t="shared" si="118"/>
        <v>10</v>
      </c>
      <c r="P1039" s="154">
        <f t="shared" si="119"/>
        <v>14</v>
      </c>
      <c r="Q1039" s="270">
        <v>5</v>
      </c>
      <c r="R1039" s="45">
        <f t="shared" si="123"/>
        <v>20</v>
      </c>
      <c r="S1039" s="910"/>
      <c r="T1039" s="49">
        <f t="shared" si="122"/>
        <v>50</v>
      </c>
      <c r="U1039" s="913"/>
      <c r="V1039" s="151">
        <f t="shared" si="121"/>
        <v>70</v>
      </c>
      <c r="W1039" s="908"/>
    </row>
    <row r="1040" spans="1:23" s="90" customFormat="1" x14ac:dyDescent="0.25">
      <c r="A1040" s="871"/>
      <c r="B1040" s="872"/>
      <c r="C1040" s="111" t="s">
        <v>1829</v>
      </c>
      <c r="D1040" s="270" t="s">
        <v>37</v>
      </c>
      <c r="E1040" s="270"/>
      <c r="F1040" s="270"/>
      <c r="G1040" s="270"/>
      <c r="H1040" s="325">
        <v>2</v>
      </c>
      <c r="I1040" s="155">
        <f t="shared" si="120"/>
        <v>2</v>
      </c>
      <c r="J1040" s="270"/>
      <c r="K1040" s="270"/>
      <c r="L1040" s="270"/>
      <c r="M1040" s="292">
        <v>10</v>
      </c>
      <c r="N1040" s="293"/>
      <c r="O1040" s="153">
        <f t="shared" si="118"/>
        <v>10</v>
      </c>
      <c r="P1040" s="154">
        <f t="shared" si="119"/>
        <v>12</v>
      </c>
      <c r="Q1040" s="270">
        <v>5.5</v>
      </c>
      <c r="R1040" s="45">
        <f t="shared" si="123"/>
        <v>11</v>
      </c>
      <c r="S1040" s="910"/>
      <c r="T1040" s="49">
        <f t="shared" si="122"/>
        <v>55</v>
      </c>
      <c r="U1040" s="913"/>
      <c r="V1040" s="151">
        <f t="shared" si="121"/>
        <v>66</v>
      </c>
      <c r="W1040" s="908"/>
    </row>
    <row r="1041" spans="1:23" s="90" customFormat="1" x14ac:dyDescent="0.25">
      <c r="A1041" s="871"/>
      <c r="B1041" s="872"/>
      <c r="C1041" s="111" t="s">
        <v>1830</v>
      </c>
      <c r="D1041" s="270" t="s">
        <v>37</v>
      </c>
      <c r="E1041" s="270"/>
      <c r="F1041" s="270"/>
      <c r="G1041" s="270"/>
      <c r="H1041" s="325">
        <v>18</v>
      </c>
      <c r="I1041" s="155">
        <f t="shared" si="120"/>
        <v>18</v>
      </c>
      <c r="J1041" s="270"/>
      <c r="K1041" s="270"/>
      <c r="L1041" s="270"/>
      <c r="M1041" s="292">
        <v>30</v>
      </c>
      <c r="N1041" s="293"/>
      <c r="O1041" s="153">
        <f t="shared" si="118"/>
        <v>30</v>
      </c>
      <c r="P1041" s="154">
        <f t="shared" si="119"/>
        <v>48</v>
      </c>
      <c r="Q1041" s="270">
        <v>8.25</v>
      </c>
      <c r="R1041" s="45">
        <f t="shared" si="123"/>
        <v>148.5</v>
      </c>
      <c r="S1041" s="910"/>
      <c r="T1041" s="49">
        <f t="shared" si="122"/>
        <v>247.5</v>
      </c>
      <c r="U1041" s="913"/>
      <c r="V1041" s="151">
        <f t="shared" si="121"/>
        <v>396</v>
      </c>
      <c r="W1041" s="908"/>
    </row>
    <row r="1042" spans="1:23" s="90" customFormat="1" x14ac:dyDescent="0.25">
      <c r="A1042" s="871"/>
      <c r="B1042" s="872"/>
      <c r="C1042" s="111" t="s">
        <v>1831</v>
      </c>
      <c r="D1042" s="270" t="s">
        <v>37</v>
      </c>
      <c r="E1042" s="270"/>
      <c r="F1042" s="270"/>
      <c r="G1042" s="270"/>
      <c r="H1042" s="325">
        <v>10</v>
      </c>
      <c r="I1042" s="155">
        <f t="shared" si="120"/>
        <v>10</v>
      </c>
      <c r="J1042" s="270"/>
      <c r="K1042" s="270"/>
      <c r="L1042" s="270"/>
      <c r="M1042" s="292">
        <v>30</v>
      </c>
      <c r="N1042" s="293"/>
      <c r="O1042" s="153">
        <f t="shared" si="118"/>
        <v>30</v>
      </c>
      <c r="P1042" s="154">
        <f t="shared" si="119"/>
        <v>40</v>
      </c>
      <c r="Q1042" s="270">
        <v>8.25</v>
      </c>
      <c r="R1042" s="45">
        <f t="shared" si="123"/>
        <v>82.5</v>
      </c>
      <c r="S1042" s="910"/>
      <c r="T1042" s="49">
        <f t="shared" si="122"/>
        <v>247.5</v>
      </c>
      <c r="U1042" s="913"/>
      <c r="V1042" s="151">
        <f t="shared" si="121"/>
        <v>330</v>
      </c>
      <c r="W1042" s="908"/>
    </row>
    <row r="1043" spans="1:23" s="90" customFormat="1" x14ac:dyDescent="0.25">
      <c r="A1043" s="871"/>
      <c r="B1043" s="872"/>
      <c r="C1043" s="111" t="s">
        <v>1832</v>
      </c>
      <c r="D1043" s="270" t="s">
        <v>37</v>
      </c>
      <c r="E1043" s="270"/>
      <c r="F1043" s="270"/>
      <c r="G1043" s="270"/>
      <c r="H1043" s="325">
        <v>8</v>
      </c>
      <c r="I1043" s="155">
        <f t="shared" si="120"/>
        <v>8</v>
      </c>
      <c r="J1043" s="270"/>
      <c r="K1043" s="270"/>
      <c r="L1043" s="270"/>
      <c r="M1043" s="292">
        <v>20</v>
      </c>
      <c r="N1043" s="293"/>
      <c r="O1043" s="153">
        <f t="shared" si="118"/>
        <v>20</v>
      </c>
      <c r="P1043" s="154">
        <f t="shared" si="119"/>
        <v>28</v>
      </c>
      <c r="Q1043" s="270">
        <v>8.25</v>
      </c>
      <c r="R1043" s="45">
        <f t="shared" si="123"/>
        <v>66</v>
      </c>
      <c r="S1043" s="910"/>
      <c r="T1043" s="49">
        <f t="shared" si="122"/>
        <v>165</v>
      </c>
      <c r="U1043" s="913"/>
      <c r="V1043" s="151">
        <f t="shared" si="121"/>
        <v>231</v>
      </c>
      <c r="W1043" s="908"/>
    </row>
    <row r="1044" spans="1:23" s="90" customFormat="1" x14ac:dyDescent="0.25">
      <c r="A1044" s="871"/>
      <c r="B1044" s="872"/>
      <c r="C1044" s="111" t="s">
        <v>1833</v>
      </c>
      <c r="D1044" s="270" t="s">
        <v>37</v>
      </c>
      <c r="E1044" s="270"/>
      <c r="F1044" s="270"/>
      <c r="G1044" s="270"/>
      <c r="H1044" s="325">
        <v>5</v>
      </c>
      <c r="I1044" s="155">
        <f t="shared" si="120"/>
        <v>5</v>
      </c>
      <c r="J1044" s="270"/>
      <c r="K1044" s="270"/>
      <c r="L1044" s="270"/>
      <c r="M1044" s="292">
        <v>15</v>
      </c>
      <c r="N1044" s="293"/>
      <c r="O1044" s="153">
        <f t="shared" si="118"/>
        <v>15</v>
      </c>
      <c r="P1044" s="154">
        <f t="shared" si="119"/>
        <v>20</v>
      </c>
      <c r="Q1044" s="270">
        <v>8.25</v>
      </c>
      <c r="R1044" s="45">
        <f t="shared" si="123"/>
        <v>41.25</v>
      </c>
      <c r="S1044" s="910"/>
      <c r="T1044" s="49">
        <f t="shared" si="122"/>
        <v>123.75</v>
      </c>
      <c r="U1044" s="913"/>
      <c r="V1044" s="151">
        <f t="shared" si="121"/>
        <v>165</v>
      </c>
      <c r="W1044" s="908"/>
    </row>
    <row r="1045" spans="1:23" s="90" customFormat="1" x14ac:dyDescent="0.25">
      <c r="A1045" s="871"/>
      <c r="B1045" s="872"/>
      <c r="C1045" s="111" t="s">
        <v>1834</v>
      </c>
      <c r="D1045" s="270" t="s">
        <v>37</v>
      </c>
      <c r="E1045" s="270"/>
      <c r="F1045" s="270"/>
      <c r="G1045" s="270"/>
      <c r="H1045" s="325">
        <v>4</v>
      </c>
      <c r="I1045" s="155">
        <f t="shared" si="120"/>
        <v>4</v>
      </c>
      <c r="J1045" s="270"/>
      <c r="K1045" s="270"/>
      <c r="L1045" s="270"/>
      <c r="M1045" s="292">
        <v>10</v>
      </c>
      <c r="N1045" s="293"/>
      <c r="O1045" s="153">
        <f t="shared" si="118"/>
        <v>10</v>
      </c>
      <c r="P1045" s="154">
        <f t="shared" si="119"/>
        <v>14</v>
      </c>
      <c r="Q1045" s="270">
        <v>8.25</v>
      </c>
      <c r="R1045" s="45">
        <f t="shared" si="123"/>
        <v>33</v>
      </c>
      <c r="S1045" s="910"/>
      <c r="T1045" s="49">
        <f t="shared" si="122"/>
        <v>82.5</v>
      </c>
      <c r="U1045" s="913"/>
      <c r="V1045" s="151">
        <f t="shared" si="121"/>
        <v>115.5</v>
      </c>
      <c r="W1045" s="908"/>
    </row>
    <row r="1046" spans="1:23" s="90" customFormat="1" x14ac:dyDescent="0.25">
      <c r="A1046" s="871"/>
      <c r="B1046" s="872"/>
      <c r="C1046" s="111" t="s">
        <v>1835</v>
      </c>
      <c r="D1046" s="270" t="s">
        <v>37</v>
      </c>
      <c r="E1046" s="270"/>
      <c r="F1046" s="270"/>
      <c r="G1046" s="270"/>
      <c r="H1046" s="325"/>
      <c r="I1046" s="155">
        <f t="shared" si="120"/>
        <v>0</v>
      </c>
      <c r="J1046" s="270"/>
      <c r="K1046" s="270"/>
      <c r="L1046" s="270"/>
      <c r="M1046" s="292">
        <v>10</v>
      </c>
      <c r="N1046" s="293"/>
      <c r="O1046" s="153">
        <f t="shared" si="118"/>
        <v>10</v>
      </c>
      <c r="P1046" s="154">
        <f t="shared" si="119"/>
        <v>10</v>
      </c>
      <c r="Q1046" s="270">
        <v>8.25</v>
      </c>
      <c r="R1046" s="45">
        <f t="shared" si="123"/>
        <v>0</v>
      </c>
      <c r="S1046" s="910"/>
      <c r="T1046" s="49">
        <f t="shared" si="122"/>
        <v>82.5</v>
      </c>
      <c r="U1046" s="913"/>
      <c r="V1046" s="151">
        <f t="shared" si="121"/>
        <v>82.5</v>
      </c>
      <c r="W1046" s="908"/>
    </row>
    <row r="1047" spans="1:23" s="90" customFormat="1" x14ac:dyDescent="0.25">
      <c r="A1047" s="871"/>
      <c r="B1047" s="872"/>
      <c r="C1047" s="111" t="s">
        <v>1836</v>
      </c>
      <c r="D1047" s="270" t="s">
        <v>37</v>
      </c>
      <c r="E1047" s="270"/>
      <c r="F1047" s="270"/>
      <c r="G1047" s="270"/>
      <c r="H1047" s="325">
        <v>9</v>
      </c>
      <c r="I1047" s="155">
        <f t="shared" si="120"/>
        <v>9</v>
      </c>
      <c r="J1047" s="270"/>
      <c r="K1047" s="270"/>
      <c r="L1047" s="270"/>
      <c r="M1047" s="292">
        <v>30</v>
      </c>
      <c r="N1047" s="293"/>
      <c r="O1047" s="153">
        <f t="shared" si="118"/>
        <v>30</v>
      </c>
      <c r="P1047" s="154">
        <f t="shared" si="119"/>
        <v>39</v>
      </c>
      <c r="Q1047" s="270">
        <v>6.55</v>
      </c>
      <c r="R1047" s="45">
        <f t="shared" si="123"/>
        <v>58.949999999999996</v>
      </c>
      <c r="S1047" s="910"/>
      <c r="T1047" s="49">
        <f t="shared" si="122"/>
        <v>196.5</v>
      </c>
      <c r="U1047" s="913"/>
      <c r="V1047" s="151">
        <f t="shared" si="121"/>
        <v>255.45</v>
      </c>
      <c r="W1047" s="908"/>
    </row>
    <row r="1048" spans="1:23" s="90" customFormat="1" x14ac:dyDescent="0.25">
      <c r="A1048" s="871"/>
      <c r="B1048" s="872"/>
      <c r="C1048" s="111" t="s">
        <v>1837</v>
      </c>
      <c r="D1048" s="270" t="s">
        <v>37</v>
      </c>
      <c r="E1048" s="270"/>
      <c r="F1048" s="270"/>
      <c r="G1048" s="270"/>
      <c r="H1048" s="325">
        <v>6</v>
      </c>
      <c r="I1048" s="155">
        <f t="shared" si="120"/>
        <v>6</v>
      </c>
      <c r="J1048" s="270"/>
      <c r="K1048" s="270"/>
      <c r="L1048" s="270"/>
      <c r="M1048" s="292">
        <v>30</v>
      </c>
      <c r="N1048" s="293"/>
      <c r="O1048" s="153">
        <f t="shared" si="118"/>
        <v>30</v>
      </c>
      <c r="P1048" s="154">
        <f t="shared" si="119"/>
        <v>36</v>
      </c>
      <c r="Q1048" s="270">
        <v>6.55</v>
      </c>
      <c r="R1048" s="45">
        <f t="shared" si="123"/>
        <v>39.299999999999997</v>
      </c>
      <c r="S1048" s="910"/>
      <c r="T1048" s="49">
        <f t="shared" si="122"/>
        <v>196.5</v>
      </c>
      <c r="U1048" s="913"/>
      <c r="V1048" s="151">
        <f t="shared" si="121"/>
        <v>235.8</v>
      </c>
      <c r="W1048" s="908"/>
    </row>
    <row r="1049" spans="1:23" s="90" customFormat="1" x14ac:dyDescent="0.25">
      <c r="A1049" s="871"/>
      <c r="B1049" s="872"/>
      <c r="C1049" s="111" t="s">
        <v>1838</v>
      </c>
      <c r="D1049" s="270" t="s">
        <v>37</v>
      </c>
      <c r="E1049" s="270"/>
      <c r="F1049" s="270"/>
      <c r="G1049" s="270"/>
      <c r="H1049" s="325">
        <v>5</v>
      </c>
      <c r="I1049" s="155">
        <f t="shared" si="120"/>
        <v>5</v>
      </c>
      <c r="J1049" s="270"/>
      <c r="K1049" s="270"/>
      <c r="L1049" s="270"/>
      <c r="M1049" s="292">
        <v>20</v>
      </c>
      <c r="N1049" s="293"/>
      <c r="O1049" s="153">
        <f t="shared" ref="O1049:O1090" si="124">SUM(J1049:M1049)</f>
        <v>20</v>
      </c>
      <c r="P1049" s="154">
        <f t="shared" ref="P1049:P1112" si="125">I1049+O1049</f>
        <v>25</v>
      </c>
      <c r="Q1049" s="270">
        <v>6.55</v>
      </c>
      <c r="R1049" s="45">
        <f t="shared" si="123"/>
        <v>32.75</v>
      </c>
      <c r="S1049" s="910"/>
      <c r="T1049" s="49">
        <f t="shared" si="122"/>
        <v>131</v>
      </c>
      <c r="U1049" s="913"/>
      <c r="V1049" s="151">
        <f t="shared" si="121"/>
        <v>163.75</v>
      </c>
      <c r="W1049" s="908"/>
    </row>
    <row r="1050" spans="1:23" s="90" customFormat="1" x14ac:dyDescent="0.25">
      <c r="A1050" s="871"/>
      <c r="B1050" s="872"/>
      <c r="C1050" s="111" t="s">
        <v>1839</v>
      </c>
      <c r="D1050" s="270" t="s">
        <v>37</v>
      </c>
      <c r="E1050" s="270"/>
      <c r="F1050" s="270"/>
      <c r="G1050" s="270"/>
      <c r="H1050" s="325">
        <v>4</v>
      </c>
      <c r="I1050" s="155">
        <f t="shared" si="120"/>
        <v>4</v>
      </c>
      <c r="J1050" s="270"/>
      <c r="K1050" s="270"/>
      <c r="L1050" s="270"/>
      <c r="M1050" s="292">
        <v>15</v>
      </c>
      <c r="N1050" s="293"/>
      <c r="O1050" s="153">
        <f t="shared" si="124"/>
        <v>15</v>
      </c>
      <c r="P1050" s="154">
        <f t="shared" si="125"/>
        <v>19</v>
      </c>
      <c r="Q1050" s="270">
        <v>6.55</v>
      </c>
      <c r="R1050" s="45">
        <f t="shared" si="123"/>
        <v>26.2</v>
      </c>
      <c r="S1050" s="910"/>
      <c r="T1050" s="49">
        <f t="shared" si="122"/>
        <v>98.25</v>
      </c>
      <c r="U1050" s="913"/>
      <c r="V1050" s="151">
        <f t="shared" si="121"/>
        <v>124.45</v>
      </c>
      <c r="W1050" s="908"/>
    </row>
    <row r="1051" spans="1:23" s="90" customFormat="1" x14ac:dyDescent="0.25">
      <c r="A1051" s="871"/>
      <c r="B1051" s="872"/>
      <c r="C1051" s="111" t="s">
        <v>1840</v>
      </c>
      <c r="D1051" s="270" t="s">
        <v>37</v>
      </c>
      <c r="E1051" s="270"/>
      <c r="F1051" s="270"/>
      <c r="G1051" s="270"/>
      <c r="H1051" s="325">
        <v>3</v>
      </c>
      <c r="I1051" s="155">
        <f t="shared" si="120"/>
        <v>3</v>
      </c>
      <c r="J1051" s="270"/>
      <c r="K1051" s="270"/>
      <c r="L1051" s="270"/>
      <c r="M1051" s="292">
        <v>10</v>
      </c>
      <c r="N1051" s="293"/>
      <c r="O1051" s="153">
        <f t="shared" si="124"/>
        <v>10</v>
      </c>
      <c r="P1051" s="154">
        <f t="shared" si="125"/>
        <v>13</v>
      </c>
      <c r="Q1051" s="270">
        <v>6.55</v>
      </c>
      <c r="R1051" s="45">
        <f t="shared" si="123"/>
        <v>19.649999999999999</v>
      </c>
      <c r="S1051" s="910"/>
      <c r="T1051" s="49">
        <f t="shared" si="122"/>
        <v>65.5</v>
      </c>
      <c r="U1051" s="913"/>
      <c r="V1051" s="151">
        <f t="shared" si="121"/>
        <v>85.15</v>
      </c>
      <c r="W1051" s="908"/>
    </row>
    <row r="1052" spans="1:23" s="90" customFormat="1" x14ac:dyDescent="0.25">
      <c r="A1052" s="871"/>
      <c r="B1052" s="872"/>
      <c r="C1052" s="111" t="s">
        <v>1841</v>
      </c>
      <c r="D1052" s="270" t="s">
        <v>37</v>
      </c>
      <c r="E1052" s="270"/>
      <c r="F1052" s="270"/>
      <c r="G1052" s="270"/>
      <c r="H1052" s="325">
        <v>2</v>
      </c>
      <c r="I1052" s="155">
        <f t="shared" si="120"/>
        <v>2</v>
      </c>
      <c r="J1052" s="270"/>
      <c r="K1052" s="270"/>
      <c r="L1052" s="270"/>
      <c r="M1052" s="292">
        <v>10</v>
      </c>
      <c r="N1052" s="293"/>
      <c r="O1052" s="153">
        <f t="shared" si="124"/>
        <v>10</v>
      </c>
      <c r="P1052" s="154">
        <f t="shared" si="125"/>
        <v>12</v>
      </c>
      <c r="Q1052" s="270">
        <v>6.55</v>
      </c>
      <c r="R1052" s="45">
        <f t="shared" si="123"/>
        <v>13.1</v>
      </c>
      <c r="S1052" s="910"/>
      <c r="T1052" s="49">
        <f t="shared" si="122"/>
        <v>65.5</v>
      </c>
      <c r="U1052" s="913"/>
      <c r="V1052" s="151">
        <f t="shared" si="121"/>
        <v>78.599999999999994</v>
      </c>
      <c r="W1052" s="908"/>
    </row>
    <row r="1053" spans="1:23" s="90" customFormat="1" x14ac:dyDescent="0.25">
      <c r="A1053" s="871"/>
      <c r="B1053" s="872"/>
      <c r="C1053" s="111" t="s">
        <v>1842</v>
      </c>
      <c r="D1053" s="270" t="s">
        <v>37</v>
      </c>
      <c r="E1053" s="270"/>
      <c r="F1053" s="270"/>
      <c r="G1053" s="270"/>
      <c r="H1053" s="325">
        <v>18</v>
      </c>
      <c r="I1053" s="155">
        <f t="shared" si="120"/>
        <v>18</v>
      </c>
      <c r="J1053" s="270"/>
      <c r="K1053" s="270"/>
      <c r="L1053" s="270"/>
      <c r="M1053" s="292">
        <v>30</v>
      </c>
      <c r="N1053" s="293"/>
      <c r="O1053" s="153">
        <f t="shared" si="124"/>
        <v>30</v>
      </c>
      <c r="P1053" s="154">
        <f t="shared" si="125"/>
        <v>48</v>
      </c>
      <c r="Q1053" s="270">
        <v>4</v>
      </c>
      <c r="R1053" s="45">
        <f t="shared" si="123"/>
        <v>72</v>
      </c>
      <c r="S1053" s="910"/>
      <c r="T1053" s="49">
        <f t="shared" si="122"/>
        <v>120</v>
      </c>
      <c r="U1053" s="913"/>
      <c r="V1053" s="151">
        <f t="shared" si="121"/>
        <v>192</v>
      </c>
      <c r="W1053" s="908"/>
    </row>
    <row r="1054" spans="1:23" s="90" customFormat="1" x14ac:dyDescent="0.25">
      <c r="A1054" s="871"/>
      <c r="B1054" s="872"/>
      <c r="C1054" s="111" t="s">
        <v>1843</v>
      </c>
      <c r="D1054" s="270" t="s">
        <v>37</v>
      </c>
      <c r="E1054" s="270"/>
      <c r="F1054" s="270"/>
      <c r="G1054" s="270"/>
      <c r="H1054" s="325">
        <v>10</v>
      </c>
      <c r="I1054" s="155">
        <f t="shared" si="120"/>
        <v>10</v>
      </c>
      <c r="J1054" s="270"/>
      <c r="K1054" s="270"/>
      <c r="L1054" s="270"/>
      <c r="M1054" s="292">
        <v>30</v>
      </c>
      <c r="N1054" s="293"/>
      <c r="O1054" s="153">
        <f t="shared" si="124"/>
        <v>30</v>
      </c>
      <c r="P1054" s="154">
        <f t="shared" si="125"/>
        <v>40</v>
      </c>
      <c r="Q1054" s="270">
        <v>4</v>
      </c>
      <c r="R1054" s="45">
        <f t="shared" si="123"/>
        <v>40</v>
      </c>
      <c r="S1054" s="910"/>
      <c r="T1054" s="49">
        <f t="shared" si="122"/>
        <v>120</v>
      </c>
      <c r="U1054" s="913"/>
      <c r="V1054" s="151">
        <f t="shared" si="121"/>
        <v>160</v>
      </c>
      <c r="W1054" s="908"/>
    </row>
    <row r="1055" spans="1:23" s="90" customFormat="1" x14ac:dyDescent="0.25">
      <c r="A1055" s="871"/>
      <c r="B1055" s="872"/>
      <c r="C1055" s="111" t="s">
        <v>1844</v>
      </c>
      <c r="D1055" s="270" t="s">
        <v>37</v>
      </c>
      <c r="E1055" s="270"/>
      <c r="F1055" s="270"/>
      <c r="G1055" s="270"/>
      <c r="H1055" s="325">
        <v>8</v>
      </c>
      <c r="I1055" s="155">
        <f t="shared" si="120"/>
        <v>8</v>
      </c>
      <c r="J1055" s="270"/>
      <c r="K1055" s="270"/>
      <c r="L1055" s="270"/>
      <c r="M1055" s="292">
        <v>25</v>
      </c>
      <c r="N1055" s="293"/>
      <c r="O1055" s="153">
        <f t="shared" si="124"/>
        <v>25</v>
      </c>
      <c r="P1055" s="154">
        <f t="shared" si="125"/>
        <v>33</v>
      </c>
      <c r="Q1055" s="270">
        <v>4</v>
      </c>
      <c r="R1055" s="45">
        <f t="shared" si="123"/>
        <v>32</v>
      </c>
      <c r="S1055" s="910"/>
      <c r="T1055" s="49">
        <f t="shared" si="122"/>
        <v>100</v>
      </c>
      <c r="U1055" s="913"/>
      <c r="V1055" s="151">
        <f t="shared" si="121"/>
        <v>132</v>
      </c>
      <c r="W1055" s="908"/>
    </row>
    <row r="1056" spans="1:23" s="90" customFormat="1" x14ac:dyDescent="0.25">
      <c r="A1056" s="871"/>
      <c r="B1056" s="872"/>
      <c r="C1056" s="111" t="s">
        <v>1845</v>
      </c>
      <c r="D1056" s="270" t="s">
        <v>37</v>
      </c>
      <c r="E1056" s="270"/>
      <c r="F1056" s="270"/>
      <c r="G1056" s="270"/>
      <c r="H1056" s="325">
        <v>5</v>
      </c>
      <c r="I1056" s="155">
        <f t="shared" si="120"/>
        <v>5</v>
      </c>
      <c r="J1056" s="270"/>
      <c r="K1056" s="270"/>
      <c r="L1056" s="270"/>
      <c r="M1056" s="292">
        <v>20</v>
      </c>
      <c r="N1056" s="293"/>
      <c r="O1056" s="153">
        <f t="shared" si="124"/>
        <v>20</v>
      </c>
      <c r="P1056" s="154">
        <f t="shared" si="125"/>
        <v>25</v>
      </c>
      <c r="Q1056" s="270">
        <v>4</v>
      </c>
      <c r="R1056" s="45">
        <f t="shared" si="123"/>
        <v>20</v>
      </c>
      <c r="S1056" s="910"/>
      <c r="T1056" s="49">
        <f t="shared" si="122"/>
        <v>80</v>
      </c>
      <c r="U1056" s="913"/>
      <c r="V1056" s="151">
        <f t="shared" si="121"/>
        <v>100</v>
      </c>
      <c r="W1056" s="908"/>
    </row>
    <row r="1057" spans="1:23" s="90" customFormat="1" x14ac:dyDescent="0.25">
      <c r="A1057" s="871"/>
      <c r="B1057" s="872"/>
      <c r="C1057" s="111" t="s">
        <v>1846</v>
      </c>
      <c r="D1057" s="270" t="s">
        <v>37</v>
      </c>
      <c r="E1057" s="270"/>
      <c r="F1057" s="270"/>
      <c r="G1057" s="270"/>
      <c r="H1057" s="325">
        <v>4</v>
      </c>
      <c r="I1057" s="155">
        <f t="shared" si="120"/>
        <v>4</v>
      </c>
      <c r="J1057" s="270"/>
      <c r="K1057" s="270"/>
      <c r="L1057" s="270"/>
      <c r="M1057" s="292">
        <v>10</v>
      </c>
      <c r="N1057" s="293"/>
      <c r="O1057" s="153">
        <f t="shared" si="124"/>
        <v>10</v>
      </c>
      <c r="P1057" s="154">
        <f t="shared" si="125"/>
        <v>14</v>
      </c>
      <c r="Q1057" s="270">
        <v>4</v>
      </c>
      <c r="R1057" s="45">
        <f t="shared" si="123"/>
        <v>16</v>
      </c>
      <c r="S1057" s="910"/>
      <c r="T1057" s="49">
        <f t="shared" si="122"/>
        <v>40</v>
      </c>
      <c r="U1057" s="913"/>
      <c r="V1057" s="151">
        <f t="shared" si="121"/>
        <v>56</v>
      </c>
      <c r="W1057" s="908"/>
    </row>
    <row r="1058" spans="1:23" s="90" customFormat="1" x14ac:dyDescent="0.25">
      <c r="A1058" s="871"/>
      <c r="B1058" s="872"/>
      <c r="C1058" s="111" t="s">
        <v>1847</v>
      </c>
      <c r="D1058" s="270" t="s">
        <v>37</v>
      </c>
      <c r="E1058" s="270"/>
      <c r="F1058" s="270"/>
      <c r="G1058" s="270"/>
      <c r="H1058" s="325"/>
      <c r="I1058" s="155">
        <f t="shared" si="120"/>
        <v>0</v>
      </c>
      <c r="J1058" s="270"/>
      <c r="K1058" s="270"/>
      <c r="L1058" s="270"/>
      <c r="M1058" s="292">
        <v>10</v>
      </c>
      <c r="N1058" s="293"/>
      <c r="O1058" s="153">
        <f t="shared" si="124"/>
        <v>10</v>
      </c>
      <c r="P1058" s="154">
        <f t="shared" si="125"/>
        <v>10</v>
      </c>
      <c r="Q1058" s="270">
        <v>4</v>
      </c>
      <c r="R1058" s="45">
        <f t="shared" si="123"/>
        <v>0</v>
      </c>
      <c r="S1058" s="910"/>
      <c r="T1058" s="49">
        <f t="shared" si="122"/>
        <v>40</v>
      </c>
      <c r="U1058" s="913"/>
      <c r="V1058" s="151">
        <f t="shared" si="121"/>
        <v>40</v>
      </c>
      <c r="W1058" s="908"/>
    </row>
    <row r="1059" spans="1:23" s="90" customFormat="1" x14ac:dyDescent="0.25">
      <c r="A1059" s="871"/>
      <c r="B1059" s="872"/>
      <c r="C1059" s="111" t="s">
        <v>1848</v>
      </c>
      <c r="D1059" s="270" t="s">
        <v>37</v>
      </c>
      <c r="E1059" s="270"/>
      <c r="F1059" s="270"/>
      <c r="G1059" s="270"/>
      <c r="H1059" s="151">
        <v>2</v>
      </c>
      <c r="I1059" s="155">
        <f t="shared" si="120"/>
        <v>2</v>
      </c>
      <c r="J1059" s="270"/>
      <c r="K1059" s="270"/>
      <c r="L1059" s="270"/>
      <c r="M1059" s="292">
        <v>5</v>
      </c>
      <c r="N1059" s="293"/>
      <c r="O1059" s="153">
        <f t="shared" si="124"/>
        <v>5</v>
      </c>
      <c r="P1059" s="154">
        <f t="shared" si="125"/>
        <v>7</v>
      </c>
      <c r="Q1059" s="270">
        <v>8.9</v>
      </c>
      <c r="R1059" s="45">
        <f t="shared" si="123"/>
        <v>17.8</v>
      </c>
      <c r="S1059" s="910"/>
      <c r="T1059" s="49">
        <f t="shared" si="122"/>
        <v>44.5</v>
      </c>
      <c r="U1059" s="913"/>
      <c r="V1059" s="151">
        <f t="shared" si="121"/>
        <v>62.3</v>
      </c>
      <c r="W1059" s="908"/>
    </row>
    <row r="1060" spans="1:23" s="90" customFormat="1" x14ac:dyDescent="0.25">
      <c r="A1060" s="871"/>
      <c r="B1060" s="872"/>
      <c r="C1060" s="111" t="s">
        <v>1849</v>
      </c>
      <c r="D1060" s="270" t="s">
        <v>37</v>
      </c>
      <c r="E1060" s="270"/>
      <c r="F1060" s="270"/>
      <c r="G1060" s="270"/>
      <c r="H1060" s="151">
        <v>3</v>
      </c>
      <c r="I1060" s="155">
        <f t="shared" si="120"/>
        <v>3</v>
      </c>
      <c r="J1060" s="270"/>
      <c r="K1060" s="270"/>
      <c r="L1060" s="270"/>
      <c r="M1060" s="292">
        <v>7</v>
      </c>
      <c r="N1060" s="293"/>
      <c r="O1060" s="153">
        <f t="shared" si="124"/>
        <v>7</v>
      </c>
      <c r="P1060" s="154">
        <f t="shared" si="125"/>
        <v>10</v>
      </c>
      <c r="Q1060" s="270">
        <v>7.55</v>
      </c>
      <c r="R1060" s="45">
        <f t="shared" si="123"/>
        <v>22.65</v>
      </c>
      <c r="S1060" s="910"/>
      <c r="T1060" s="49">
        <f t="shared" si="122"/>
        <v>52.85</v>
      </c>
      <c r="U1060" s="913"/>
      <c r="V1060" s="151">
        <f t="shared" si="121"/>
        <v>75.5</v>
      </c>
      <c r="W1060" s="908"/>
    </row>
    <row r="1061" spans="1:23" s="90" customFormat="1" x14ac:dyDescent="0.25">
      <c r="A1061" s="871"/>
      <c r="B1061" s="872"/>
      <c r="C1061" s="111" t="s">
        <v>1850</v>
      </c>
      <c r="D1061" s="270" t="s">
        <v>37</v>
      </c>
      <c r="E1061" s="270"/>
      <c r="F1061" s="270"/>
      <c r="G1061" s="270"/>
      <c r="H1061" s="151">
        <v>2</v>
      </c>
      <c r="I1061" s="155">
        <f t="shared" si="120"/>
        <v>2</v>
      </c>
      <c r="J1061" s="270"/>
      <c r="K1061" s="270"/>
      <c r="L1061" s="270"/>
      <c r="M1061" s="292">
        <v>5</v>
      </c>
      <c r="N1061" s="293"/>
      <c r="O1061" s="153">
        <f t="shared" si="124"/>
        <v>5</v>
      </c>
      <c r="P1061" s="154">
        <f t="shared" si="125"/>
        <v>7</v>
      </c>
      <c r="Q1061" s="270">
        <v>7.55</v>
      </c>
      <c r="R1061" s="45">
        <f t="shared" si="123"/>
        <v>15.1</v>
      </c>
      <c r="S1061" s="910"/>
      <c r="T1061" s="49">
        <f t="shared" si="122"/>
        <v>37.75</v>
      </c>
      <c r="U1061" s="913"/>
      <c r="V1061" s="151">
        <f t="shared" si="121"/>
        <v>52.85</v>
      </c>
      <c r="W1061" s="908"/>
    </row>
    <row r="1062" spans="1:23" s="90" customFormat="1" x14ac:dyDescent="0.25">
      <c r="A1062" s="871"/>
      <c r="B1062" s="872"/>
      <c r="C1062" s="111" t="s">
        <v>1851</v>
      </c>
      <c r="D1062" s="270" t="s">
        <v>37</v>
      </c>
      <c r="E1062" s="270"/>
      <c r="F1062" s="270"/>
      <c r="G1062" s="270"/>
      <c r="H1062" s="325"/>
      <c r="I1062" s="155">
        <f t="shared" si="120"/>
        <v>0</v>
      </c>
      <c r="J1062" s="270"/>
      <c r="K1062" s="270"/>
      <c r="L1062" s="270"/>
      <c r="M1062" s="292">
        <v>6</v>
      </c>
      <c r="N1062" s="293"/>
      <c r="O1062" s="153">
        <f t="shared" si="124"/>
        <v>6</v>
      </c>
      <c r="P1062" s="154">
        <f t="shared" si="125"/>
        <v>6</v>
      </c>
      <c r="Q1062" s="270">
        <v>17.77</v>
      </c>
      <c r="R1062" s="45">
        <f t="shared" si="123"/>
        <v>0</v>
      </c>
      <c r="S1062" s="910"/>
      <c r="T1062" s="49">
        <f t="shared" si="122"/>
        <v>106.62</v>
      </c>
      <c r="U1062" s="913"/>
      <c r="V1062" s="151">
        <f t="shared" si="121"/>
        <v>106.62</v>
      </c>
      <c r="W1062" s="908"/>
    </row>
    <row r="1063" spans="1:23" s="90" customFormat="1" x14ac:dyDescent="0.25">
      <c r="A1063" s="871"/>
      <c r="B1063" s="872"/>
      <c r="C1063" s="111" t="s">
        <v>1852</v>
      </c>
      <c r="D1063" s="270" t="s">
        <v>37</v>
      </c>
      <c r="E1063" s="270"/>
      <c r="F1063" s="270"/>
      <c r="G1063" s="270"/>
      <c r="H1063" s="151">
        <v>4</v>
      </c>
      <c r="I1063" s="155">
        <f t="shared" si="120"/>
        <v>4</v>
      </c>
      <c r="J1063" s="270"/>
      <c r="K1063" s="270"/>
      <c r="L1063" s="270"/>
      <c r="M1063" s="292">
        <v>8</v>
      </c>
      <c r="N1063" s="293"/>
      <c r="O1063" s="153">
        <f t="shared" si="124"/>
        <v>8</v>
      </c>
      <c r="P1063" s="154">
        <f t="shared" si="125"/>
        <v>12</v>
      </c>
      <c r="Q1063" s="270">
        <v>12.55</v>
      </c>
      <c r="R1063" s="45">
        <f t="shared" si="123"/>
        <v>50.2</v>
      </c>
      <c r="S1063" s="910"/>
      <c r="T1063" s="49">
        <f t="shared" si="122"/>
        <v>100.4</v>
      </c>
      <c r="U1063" s="913"/>
      <c r="V1063" s="151">
        <f t="shared" ref="V1063:V1126" si="126">R1063+T1063</f>
        <v>150.60000000000002</v>
      </c>
      <c r="W1063" s="908"/>
    </row>
    <row r="1064" spans="1:23" s="90" customFormat="1" x14ac:dyDescent="0.25">
      <c r="A1064" s="871"/>
      <c r="B1064" s="872"/>
      <c r="C1064" s="111" t="s">
        <v>1853</v>
      </c>
      <c r="D1064" s="270" t="s">
        <v>37</v>
      </c>
      <c r="E1064" s="270"/>
      <c r="F1064" s="270"/>
      <c r="G1064" s="270"/>
      <c r="H1064" s="325"/>
      <c r="I1064" s="155">
        <f t="shared" si="120"/>
        <v>0</v>
      </c>
      <c r="J1064" s="270"/>
      <c r="K1064" s="270"/>
      <c r="L1064" s="270"/>
      <c r="M1064" s="292">
        <v>3</v>
      </c>
      <c r="N1064" s="293"/>
      <c r="O1064" s="153">
        <f t="shared" si="124"/>
        <v>3</v>
      </c>
      <c r="P1064" s="154">
        <f t="shared" si="125"/>
        <v>3</v>
      </c>
      <c r="Q1064" s="270">
        <v>19.55</v>
      </c>
      <c r="R1064" s="45">
        <f t="shared" si="123"/>
        <v>0</v>
      </c>
      <c r="S1064" s="910"/>
      <c r="T1064" s="49">
        <f t="shared" si="122"/>
        <v>58.650000000000006</v>
      </c>
      <c r="U1064" s="913"/>
      <c r="V1064" s="151">
        <f t="shared" si="126"/>
        <v>58.650000000000006</v>
      </c>
      <c r="W1064" s="908"/>
    </row>
    <row r="1065" spans="1:23" s="90" customFormat="1" x14ac:dyDescent="0.25">
      <c r="A1065" s="871"/>
      <c r="B1065" s="872"/>
      <c r="C1065" s="111" t="s">
        <v>1854</v>
      </c>
      <c r="D1065" s="270" t="s">
        <v>37</v>
      </c>
      <c r="E1065" s="270"/>
      <c r="F1065" s="270"/>
      <c r="G1065" s="270"/>
      <c r="H1065" s="151">
        <v>2</v>
      </c>
      <c r="I1065" s="155">
        <f t="shared" si="120"/>
        <v>2</v>
      </c>
      <c r="J1065" s="270"/>
      <c r="K1065" s="270"/>
      <c r="L1065" s="270"/>
      <c r="M1065" s="292">
        <v>6</v>
      </c>
      <c r="N1065" s="293"/>
      <c r="O1065" s="153">
        <f t="shared" si="124"/>
        <v>6</v>
      </c>
      <c r="P1065" s="154">
        <f t="shared" si="125"/>
        <v>8</v>
      </c>
      <c r="Q1065" s="270">
        <v>20</v>
      </c>
      <c r="R1065" s="45">
        <f t="shared" si="123"/>
        <v>40</v>
      </c>
      <c r="S1065" s="910"/>
      <c r="T1065" s="49">
        <f t="shared" si="122"/>
        <v>120</v>
      </c>
      <c r="U1065" s="913"/>
      <c r="V1065" s="151">
        <f t="shared" si="126"/>
        <v>160</v>
      </c>
      <c r="W1065" s="908"/>
    </row>
    <row r="1066" spans="1:23" s="90" customFormat="1" x14ac:dyDescent="0.25">
      <c r="A1066" s="871"/>
      <c r="B1066" s="872"/>
      <c r="C1066" s="111" t="s">
        <v>1855</v>
      </c>
      <c r="D1066" s="270" t="s">
        <v>37</v>
      </c>
      <c r="E1066" s="270"/>
      <c r="F1066" s="270"/>
      <c r="G1066" s="270"/>
      <c r="H1066" s="151">
        <v>1</v>
      </c>
      <c r="I1066" s="155">
        <f t="shared" si="120"/>
        <v>1</v>
      </c>
      <c r="J1066" s="270"/>
      <c r="K1066" s="270"/>
      <c r="L1066" s="270"/>
      <c r="M1066" s="292">
        <v>3</v>
      </c>
      <c r="N1066" s="293"/>
      <c r="O1066" s="153">
        <f t="shared" si="124"/>
        <v>3</v>
      </c>
      <c r="P1066" s="154">
        <f t="shared" si="125"/>
        <v>4</v>
      </c>
      <c r="Q1066" s="270">
        <v>20</v>
      </c>
      <c r="R1066" s="45">
        <f t="shared" si="123"/>
        <v>20</v>
      </c>
      <c r="S1066" s="910"/>
      <c r="T1066" s="49">
        <f t="shared" si="122"/>
        <v>60</v>
      </c>
      <c r="U1066" s="913"/>
      <c r="V1066" s="151">
        <f t="shared" si="126"/>
        <v>80</v>
      </c>
      <c r="W1066" s="908"/>
    </row>
    <row r="1067" spans="1:23" s="90" customFormat="1" x14ac:dyDescent="0.25">
      <c r="A1067" s="871"/>
      <c r="B1067" s="872"/>
      <c r="C1067" s="111" t="s">
        <v>1856</v>
      </c>
      <c r="D1067" s="270" t="s">
        <v>37</v>
      </c>
      <c r="E1067" s="270"/>
      <c r="F1067" s="270"/>
      <c r="G1067" s="270"/>
      <c r="H1067" s="151"/>
      <c r="I1067" s="155">
        <f t="shared" si="120"/>
        <v>0</v>
      </c>
      <c r="J1067" s="270"/>
      <c r="K1067" s="270"/>
      <c r="L1067" s="270"/>
      <c r="M1067" s="292">
        <v>2</v>
      </c>
      <c r="N1067" s="293"/>
      <c r="O1067" s="153">
        <f t="shared" si="124"/>
        <v>2</v>
      </c>
      <c r="P1067" s="154">
        <f t="shared" si="125"/>
        <v>2</v>
      </c>
      <c r="Q1067" s="270">
        <v>20</v>
      </c>
      <c r="R1067" s="45">
        <f t="shared" si="123"/>
        <v>0</v>
      </c>
      <c r="S1067" s="910"/>
      <c r="T1067" s="49">
        <f t="shared" si="122"/>
        <v>40</v>
      </c>
      <c r="U1067" s="913"/>
      <c r="V1067" s="151">
        <f t="shared" si="126"/>
        <v>40</v>
      </c>
      <c r="W1067" s="908"/>
    </row>
    <row r="1068" spans="1:23" s="90" customFormat="1" x14ac:dyDescent="0.25">
      <c r="A1068" s="871"/>
      <c r="B1068" s="872"/>
      <c r="C1068" s="111" t="s">
        <v>1857</v>
      </c>
      <c r="D1068" s="270" t="s">
        <v>37</v>
      </c>
      <c r="E1068" s="270"/>
      <c r="F1068" s="270"/>
      <c r="G1068" s="270"/>
      <c r="H1068" s="151">
        <v>2</v>
      </c>
      <c r="I1068" s="155">
        <f t="shared" si="120"/>
        <v>2</v>
      </c>
      <c r="J1068" s="270"/>
      <c r="K1068" s="270"/>
      <c r="L1068" s="270"/>
      <c r="M1068" s="292">
        <v>4</v>
      </c>
      <c r="N1068" s="293"/>
      <c r="O1068" s="153">
        <f t="shared" si="124"/>
        <v>4</v>
      </c>
      <c r="P1068" s="154">
        <f t="shared" si="125"/>
        <v>6</v>
      </c>
      <c r="Q1068" s="270">
        <v>20</v>
      </c>
      <c r="R1068" s="45">
        <f t="shared" si="123"/>
        <v>40</v>
      </c>
      <c r="S1068" s="910"/>
      <c r="T1068" s="49">
        <f t="shared" ref="T1068:T1131" si="127">Q1068*O1068</f>
        <v>80</v>
      </c>
      <c r="U1068" s="913"/>
      <c r="V1068" s="151">
        <f t="shared" si="126"/>
        <v>120</v>
      </c>
      <c r="W1068" s="908"/>
    </row>
    <row r="1069" spans="1:23" s="90" customFormat="1" x14ac:dyDescent="0.25">
      <c r="A1069" s="871"/>
      <c r="B1069" s="872"/>
      <c r="C1069" s="111" t="s">
        <v>1858</v>
      </c>
      <c r="D1069" s="270" t="s">
        <v>37</v>
      </c>
      <c r="E1069" s="270"/>
      <c r="F1069" s="270"/>
      <c r="G1069" s="270"/>
      <c r="H1069" s="151">
        <v>2</v>
      </c>
      <c r="I1069" s="155">
        <f t="shared" si="120"/>
        <v>2</v>
      </c>
      <c r="J1069" s="270"/>
      <c r="K1069" s="270"/>
      <c r="L1069" s="270"/>
      <c r="M1069" s="292">
        <v>8</v>
      </c>
      <c r="N1069" s="293"/>
      <c r="O1069" s="153">
        <f t="shared" si="124"/>
        <v>8</v>
      </c>
      <c r="P1069" s="154">
        <f t="shared" si="125"/>
        <v>10</v>
      </c>
      <c r="Q1069" s="270">
        <v>7.55</v>
      </c>
      <c r="R1069" s="45">
        <f t="shared" si="123"/>
        <v>15.1</v>
      </c>
      <c r="S1069" s="910"/>
      <c r="T1069" s="49">
        <f t="shared" si="127"/>
        <v>60.4</v>
      </c>
      <c r="U1069" s="913"/>
      <c r="V1069" s="151">
        <f t="shared" si="126"/>
        <v>75.5</v>
      </c>
      <c r="W1069" s="908"/>
    </row>
    <row r="1070" spans="1:23" s="90" customFormat="1" x14ac:dyDescent="0.25">
      <c r="A1070" s="871"/>
      <c r="B1070" s="872"/>
      <c r="C1070" s="111" t="s">
        <v>1859</v>
      </c>
      <c r="D1070" s="270" t="s">
        <v>37</v>
      </c>
      <c r="E1070" s="270"/>
      <c r="F1070" s="270"/>
      <c r="G1070" s="270"/>
      <c r="H1070" s="151">
        <v>1</v>
      </c>
      <c r="I1070" s="155">
        <f t="shared" si="120"/>
        <v>1</v>
      </c>
      <c r="J1070" s="270"/>
      <c r="K1070" s="270"/>
      <c r="L1070" s="270"/>
      <c r="M1070" s="292">
        <v>2</v>
      </c>
      <c r="N1070" s="293"/>
      <c r="O1070" s="153">
        <f t="shared" si="124"/>
        <v>2</v>
      </c>
      <c r="P1070" s="154">
        <f t="shared" si="125"/>
        <v>3</v>
      </c>
      <c r="Q1070" s="270">
        <v>35.549999999999997</v>
      </c>
      <c r="R1070" s="45">
        <f t="shared" si="123"/>
        <v>35.549999999999997</v>
      </c>
      <c r="S1070" s="910"/>
      <c r="T1070" s="49">
        <f t="shared" si="127"/>
        <v>71.099999999999994</v>
      </c>
      <c r="U1070" s="913"/>
      <c r="V1070" s="151">
        <f t="shared" si="126"/>
        <v>106.64999999999999</v>
      </c>
      <c r="W1070" s="908"/>
    </row>
    <row r="1071" spans="1:23" s="90" customFormat="1" x14ac:dyDescent="0.25">
      <c r="A1071" s="871"/>
      <c r="B1071" s="872"/>
      <c r="C1071" s="111" t="s">
        <v>1860</v>
      </c>
      <c r="D1071" s="270" t="s">
        <v>37</v>
      </c>
      <c r="E1071" s="270"/>
      <c r="F1071" s="270"/>
      <c r="G1071" s="270"/>
      <c r="H1071" s="325"/>
      <c r="I1071" s="155">
        <f t="shared" si="120"/>
        <v>0</v>
      </c>
      <c r="J1071" s="270"/>
      <c r="K1071" s="270"/>
      <c r="L1071" s="270"/>
      <c r="M1071" s="292">
        <v>3</v>
      </c>
      <c r="N1071" s="293"/>
      <c r="O1071" s="153">
        <f t="shared" si="124"/>
        <v>3</v>
      </c>
      <c r="P1071" s="154">
        <f t="shared" si="125"/>
        <v>3</v>
      </c>
      <c r="Q1071" s="270">
        <v>9.77</v>
      </c>
      <c r="R1071" s="45">
        <f t="shared" si="123"/>
        <v>0</v>
      </c>
      <c r="S1071" s="910"/>
      <c r="T1071" s="49">
        <f t="shared" si="127"/>
        <v>29.31</v>
      </c>
      <c r="U1071" s="913"/>
      <c r="V1071" s="151">
        <f t="shared" si="126"/>
        <v>29.31</v>
      </c>
      <c r="W1071" s="908"/>
    </row>
    <row r="1072" spans="1:23" s="90" customFormat="1" x14ac:dyDescent="0.25">
      <c r="A1072" s="871"/>
      <c r="B1072" s="872"/>
      <c r="C1072" s="111" t="s">
        <v>1861</v>
      </c>
      <c r="D1072" s="270" t="s">
        <v>37</v>
      </c>
      <c r="E1072" s="270"/>
      <c r="F1072" s="270"/>
      <c r="G1072" s="270"/>
      <c r="H1072" s="151">
        <v>2</v>
      </c>
      <c r="I1072" s="155">
        <f t="shared" si="120"/>
        <v>2</v>
      </c>
      <c r="J1072" s="270"/>
      <c r="K1072" s="270"/>
      <c r="L1072" s="270"/>
      <c r="M1072" s="292">
        <v>6</v>
      </c>
      <c r="N1072" s="293"/>
      <c r="O1072" s="153">
        <f t="shared" si="124"/>
        <v>6</v>
      </c>
      <c r="P1072" s="154">
        <f t="shared" si="125"/>
        <v>8</v>
      </c>
      <c r="Q1072" s="270">
        <v>16.77</v>
      </c>
      <c r="R1072" s="45">
        <f t="shared" si="123"/>
        <v>33.54</v>
      </c>
      <c r="S1072" s="910"/>
      <c r="T1072" s="49">
        <f t="shared" si="127"/>
        <v>100.62</v>
      </c>
      <c r="U1072" s="913"/>
      <c r="V1072" s="151">
        <f t="shared" si="126"/>
        <v>134.16</v>
      </c>
      <c r="W1072" s="908"/>
    </row>
    <row r="1073" spans="1:23" s="90" customFormat="1" x14ac:dyDescent="0.25">
      <c r="A1073" s="871"/>
      <c r="B1073" s="872"/>
      <c r="C1073" s="111" t="s">
        <v>1862</v>
      </c>
      <c r="D1073" s="270" t="s">
        <v>37</v>
      </c>
      <c r="E1073" s="270"/>
      <c r="F1073" s="270"/>
      <c r="G1073" s="270"/>
      <c r="H1073" s="151">
        <v>2</v>
      </c>
      <c r="I1073" s="155">
        <f t="shared" si="120"/>
        <v>2</v>
      </c>
      <c r="J1073" s="270"/>
      <c r="K1073" s="270"/>
      <c r="L1073" s="270"/>
      <c r="M1073" s="292">
        <v>4</v>
      </c>
      <c r="N1073" s="293"/>
      <c r="O1073" s="153">
        <f t="shared" si="124"/>
        <v>4</v>
      </c>
      <c r="P1073" s="154">
        <f t="shared" si="125"/>
        <v>6</v>
      </c>
      <c r="Q1073" s="270">
        <v>10</v>
      </c>
      <c r="R1073" s="45">
        <f t="shared" si="123"/>
        <v>20</v>
      </c>
      <c r="S1073" s="910"/>
      <c r="T1073" s="49">
        <f t="shared" si="127"/>
        <v>40</v>
      </c>
      <c r="U1073" s="913"/>
      <c r="V1073" s="151">
        <f t="shared" si="126"/>
        <v>60</v>
      </c>
      <c r="W1073" s="908"/>
    </row>
    <row r="1074" spans="1:23" s="90" customFormat="1" x14ac:dyDescent="0.25">
      <c r="A1074" s="871"/>
      <c r="B1074" s="872"/>
      <c r="C1074" s="111" t="s">
        <v>1863</v>
      </c>
      <c r="D1074" s="270" t="s">
        <v>37</v>
      </c>
      <c r="E1074" s="270"/>
      <c r="F1074" s="270"/>
      <c r="G1074" s="270"/>
      <c r="H1074" s="151">
        <v>1</v>
      </c>
      <c r="I1074" s="155">
        <f t="shared" si="120"/>
        <v>1</v>
      </c>
      <c r="J1074" s="270"/>
      <c r="K1074" s="270"/>
      <c r="L1074" s="270"/>
      <c r="M1074" s="292">
        <v>1</v>
      </c>
      <c r="N1074" s="293"/>
      <c r="O1074" s="153">
        <f t="shared" si="124"/>
        <v>1</v>
      </c>
      <c r="P1074" s="154">
        <f t="shared" si="125"/>
        <v>2</v>
      </c>
      <c r="Q1074" s="270">
        <v>45</v>
      </c>
      <c r="R1074" s="45">
        <f t="shared" si="123"/>
        <v>45</v>
      </c>
      <c r="S1074" s="910"/>
      <c r="T1074" s="49">
        <f t="shared" si="127"/>
        <v>45</v>
      </c>
      <c r="U1074" s="913"/>
      <c r="V1074" s="151">
        <f t="shared" si="126"/>
        <v>90</v>
      </c>
      <c r="W1074" s="908"/>
    </row>
    <row r="1075" spans="1:23" s="90" customFormat="1" x14ac:dyDescent="0.25">
      <c r="A1075" s="871"/>
      <c r="B1075" s="872"/>
      <c r="C1075" s="111" t="s">
        <v>1864</v>
      </c>
      <c r="D1075" s="270" t="s">
        <v>37</v>
      </c>
      <c r="E1075" s="270"/>
      <c r="F1075" s="270"/>
      <c r="G1075" s="270"/>
      <c r="H1075" s="325">
        <v>1</v>
      </c>
      <c r="I1075" s="155">
        <f t="shared" si="120"/>
        <v>1</v>
      </c>
      <c r="J1075" s="270"/>
      <c r="K1075" s="270"/>
      <c r="L1075" s="270"/>
      <c r="M1075" s="292">
        <v>3</v>
      </c>
      <c r="N1075" s="293"/>
      <c r="O1075" s="153">
        <f t="shared" si="124"/>
        <v>3</v>
      </c>
      <c r="P1075" s="154">
        <f t="shared" si="125"/>
        <v>4</v>
      </c>
      <c r="Q1075" s="270">
        <v>60</v>
      </c>
      <c r="R1075" s="45">
        <f t="shared" si="123"/>
        <v>60</v>
      </c>
      <c r="S1075" s="910"/>
      <c r="T1075" s="49">
        <f t="shared" si="127"/>
        <v>180</v>
      </c>
      <c r="U1075" s="913"/>
      <c r="V1075" s="151">
        <f t="shared" si="126"/>
        <v>240</v>
      </c>
      <c r="W1075" s="908"/>
    </row>
    <row r="1076" spans="1:23" s="90" customFormat="1" x14ac:dyDescent="0.25">
      <c r="A1076" s="871"/>
      <c r="B1076" s="872"/>
      <c r="C1076" s="111" t="s">
        <v>1865</v>
      </c>
      <c r="D1076" s="270" t="s">
        <v>37</v>
      </c>
      <c r="E1076" s="270"/>
      <c r="F1076" s="270"/>
      <c r="G1076" s="270"/>
      <c r="H1076" s="325">
        <v>4</v>
      </c>
      <c r="I1076" s="155">
        <f t="shared" si="120"/>
        <v>4</v>
      </c>
      <c r="J1076" s="270"/>
      <c r="K1076" s="270"/>
      <c r="L1076" s="270"/>
      <c r="M1076" s="292">
        <v>5</v>
      </c>
      <c r="N1076" s="293"/>
      <c r="O1076" s="153">
        <f t="shared" si="124"/>
        <v>5</v>
      </c>
      <c r="P1076" s="154">
        <f t="shared" si="125"/>
        <v>9</v>
      </c>
      <c r="Q1076" s="270">
        <v>15</v>
      </c>
      <c r="R1076" s="45">
        <f t="shared" si="123"/>
        <v>60</v>
      </c>
      <c r="S1076" s="911"/>
      <c r="T1076" s="49">
        <f t="shared" si="127"/>
        <v>75</v>
      </c>
      <c r="U1076" s="914"/>
      <c r="V1076" s="151">
        <f t="shared" si="126"/>
        <v>135</v>
      </c>
      <c r="W1076" s="908"/>
    </row>
    <row r="1077" spans="1:23" s="90" customFormat="1" ht="30" customHeight="1" x14ac:dyDescent="0.25">
      <c r="A1077" s="871">
        <v>61</v>
      </c>
      <c r="B1077" s="872" t="s">
        <v>1635</v>
      </c>
      <c r="C1077" s="97" t="s">
        <v>69</v>
      </c>
      <c r="D1077" s="270" t="s">
        <v>37</v>
      </c>
      <c r="E1077" s="270"/>
      <c r="F1077" s="86">
        <v>30</v>
      </c>
      <c r="G1077" s="270"/>
      <c r="H1077" s="270"/>
      <c r="I1077" s="155">
        <f t="shared" si="120"/>
        <v>30</v>
      </c>
      <c r="J1077" s="270"/>
      <c r="K1077" s="270">
        <v>30</v>
      </c>
      <c r="L1077" s="270"/>
      <c r="M1077" s="286"/>
      <c r="N1077" s="287"/>
      <c r="O1077" s="153">
        <f t="shared" si="124"/>
        <v>30</v>
      </c>
      <c r="P1077" s="154">
        <f t="shared" si="125"/>
        <v>60</v>
      </c>
      <c r="Q1077" s="270">
        <v>30</v>
      </c>
      <c r="R1077" s="45">
        <f t="shared" si="123"/>
        <v>900</v>
      </c>
      <c r="S1077" s="909">
        <f>SUM(R1077:R1090)</f>
        <v>4765</v>
      </c>
      <c r="T1077" s="49">
        <f t="shared" si="127"/>
        <v>900</v>
      </c>
      <c r="U1077" s="912">
        <f>SUM(T1077:T1090)</f>
        <v>2378</v>
      </c>
      <c r="V1077" s="151">
        <f t="shared" si="126"/>
        <v>1800</v>
      </c>
      <c r="W1077" s="908">
        <f>SUM(V1077:V1090)</f>
        <v>7143</v>
      </c>
    </row>
    <row r="1078" spans="1:23" s="90" customFormat="1" ht="15.75" x14ac:dyDescent="0.25">
      <c r="A1078" s="871"/>
      <c r="B1078" s="872"/>
      <c r="C1078" s="97" t="s">
        <v>73</v>
      </c>
      <c r="D1078" s="270" t="s">
        <v>37</v>
      </c>
      <c r="E1078" s="270"/>
      <c r="F1078" s="86">
        <v>6</v>
      </c>
      <c r="G1078" s="270"/>
      <c r="H1078" s="270"/>
      <c r="I1078" s="155">
        <f t="shared" si="120"/>
        <v>6</v>
      </c>
      <c r="J1078" s="270"/>
      <c r="K1078" s="270">
        <v>6</v>
      </c>
      <c r="L1078" s="270"/>
      <c r="M1078" s="286"/>
      <c r="N1078" s="287"/>
      <c r="O1078" s="153">
        <f t="shared" si="124"/>
        <v>6</v>
      </c>
      <c r="P1078" s="154">
        <f t="shared" si="125"/>
        <v>12</v>
      </c>
      <c r="Q1078" s="270">
        <v>28</v>
      </c>
      <c r="R1078" s="45">
        <f t="shared" si="123"/>
        <v>168</v>
      </c>
      <c r="S1078" s="910"/>
      <c r="T1078" s="49">
        <f t="shared" si="127"/>
        <v>168</v>
      </c>
      <c r="U1078" s="913"/>
      <c r="V1078" s="151">
        <f t="shared" si="126"/>
        <v>336</v>
      </c>
      <c r="W1078" s="908"/>
    </row>
    <row r="1079" spans="1:23" s="90" customFormat="1" ht="15.75" x14ac:dyDescent="0.25">
      <c r="A1079" s="871"/>
      <c r="B1079" s="872"/>
      <c r="C1079" s="97" t="s">
        <v>70</v>
      </c>
      <c r="D1079" s="270" t="s">
        <v>37</v>
      </c>
      <c r="E1079" s="270"/>
      <c r="F1079" s="86">
        <v>10</v>
      </c>
      <c r="G1079" s="270">
        <v>50</v>
      </c>
      <c r="H1079" s="270"/>
      <c r="I1079" s="155">
        <f t="shared" si="120"/>
        <v>60</v>
      </c>
      <c r="J1079" s="270"/>
      <c r="K1079" s="270"/>
      <c r="L1079" s="270"/>
      <c r="M1079" s="286"/>
      <c r="N1079" s="287"/>
      <c r="O1079" s="153">
        <f t="shared" si="124"/>
        <v>0</v>
      </c>
      <c r="P1079" s="154">
        <f t="shared" si="125"/>
        <v>60</v>
      </c>
      <c r="Q1079" s="270">
        <v>35</v>
      </c>
      <c r="R1079" s="45">
        <f t="shared" si="123"/>
        <v>2100</v>
      </c>
      <c r="S1079" s="910"/>
      <c r="T1079" s="49">
        <f t="shared" si="127"/>
        <v>0</v>
      </c>
      <c r="U1079" s="913"/>
      <c r="V1079" s="151">
        <f t="shared" si="126"/>
        <v>2100</v>
      </c>
      <c r="W1079" s="908"/>
    </row>
    <row r="1080" spans="1:23" s="90" customFormat="1" ht="15.75" x14ac:dyDescent="0.25">
      <c r="A1080" s="871"/>
      <c r="B1080" s="872"/>
      <c r="C1080" s="97" t="s">
        <v>160</v>
      </c>
      <c r="D1080" s="270" t="s">
        <v>37</v>
      </c>
      <c r="E1080" s="270"/>
      <c r="F1080" s="86">
        <v>4</v>
      </c>
      <c r="G1080" s="270"/>
      <c r="H1080" s="270"/>
      <c r="I1080" s="155">
        <f t="shared" si="120"/>
        <v>4</v>
      </c>
      <c r="J1080" s="270"/>
      <c r="K1080" s="270">
        <v>4</v>
      </c>
      <c r="L1080" s="270"/>
      <c r="M1080" s="286"/>
      <c r="N1080" s="287"/>
      <c r="O1080" s="153">
        <f t="shared" si="124"/>
        <v>4</v>
      </c>
      <c r="P1080" s="154">
        <f t="shared" si="125"/>
        <v>8</v>
      </c>
      <c r="Q1080" s="270">
        <v>48</v>
      </c>
      <c r="R1080" s="45">
        <f t="shared" si="123"/>
        <v>192</v>
      </c>
      <c r="S1080" s="910"/>
      <c r="T1080" s="49">
        <f t="shared" si="127"/>
        <v>192</v>
      </c>
      <c r="U1080" s="913"/>
      <c r="V1080" s="151">
        <f t="shared" si="126"/>
        <v>384</v>
      </c>
      <c r="W1080" s="908"/>
    </row>
    <row r="1081" spans="1:23" s="90" customFormat="1" ht="15.75" x14ac:dyDescent="0.25">
      <c r="A1081" s="871"/>
      <c r="B1081" s="872"/>
      <c r="C1081" s="100" t="s">
        <v>516</v>
      </c>
      <c r="D1081" s="270" t="s">
        <v>37</v>
      </c>
      <c r="E1081" s="270"/>
      <c r="F1081" s="86"/>
      <c r="G1081" s="270"/>
      <c r="H1081" s="270"/>
      <c r="I1081" s="155">
        <f t="shared" si="120"/>
        <v>0</v>
      </c>
      <c r="J1081" s="270"/>
      <c r="K1081" s="270"/>
      <c r="L1081" s="270"/>
      <c r="M1081" s="286"/>
      <c r="N1081" s="287"/>
      <c r="O1081" s="153">
        <f t="shared" si="124"/>
        <v>0</v>
      </c>
      <c r="P1081" s="154">
        <f t="shared" si="125"/>
        <v>0</v>
      </c>
      <c r="Q1081" s="270">
        <v>87</v>
      </c>
      <c r="R1081" s="45">
        <f t="shared" si="123"/>
        <v>0</v>
      </c>
      <c r="S1081" s="910"/>
      <c r="T1081" s="49">
        <f t="shared" si="127"/>
        <v>0</v>
      </c>
      <c r="U1081" s="913"/>
      <c r="V1081" s="151">
        <f t="shared" si="126"/>
        <v>0</v>
      </c>
      <c r="W1081" s="908"/>
    </row>
    <row r="1082" spans="1:23" s="90" customFormat="1" ht="15.75" x14ac:dyDescent="0.25">
      <c r="A1082" s="871"/>
      <c r="B1082" s="872"/>
      <c r="C1082" s="100" t="s">
        <v>517</v>
      </c>
      <c r="D1082" s="270" t="s">
        <v>37</v>
      </c>
      <c r="E1082" s="270"/>
      <c r="F1082" s="86"/>
      <c r="G1082" s="270">
        <v>4</v>
      </c>
      <c r="H1082" s="270"/>
      <c r="I1082" s="155">
        <f t="shared" si="120"/>
        <v>4</v>
      </c>
      <c r="J1082" s="270"/>
      <c r="K1082" s="270"/>
      <c r="L1082" s="270"/>
      <c r="M1082" s="286"/>
      <c r="N1082" s="287"/>
      <c r="O1082" s="153">
        <f t="shared" si="124"/>
        <v>0</v>
      </c>
      <c r="P1082" s="154">
        <f t="shared" si="125"/>
        <v>4</v>
      </c>
      <c r="Q1082" s="270">
        <v>27</v>
      </c>
      <c r="R1082" s="45">
        <f t="shared" si="123"/>
        <v>108</v>
      </c>
      <c r="S1082" s="910"/>
      <c r="T1082" s="49">
        <f t="shared" si="127"/>
        <v>0</v>
      </c>
      <c r="U1082" s="913"/>
      <c r="V1082" s="151">
        <f t="shared" si="126"/>
        <v>108</v>
      </c>
      <c r="W1082" s="908"/>
    </row>
    <row r="1083" spans="1:23" s="90" customFormat="1" ht="15.75" x14ac:dyDescent="0.25">
      <c r="A1083" s="871"/>
      <c r="B1083" s="872"/>
      <c r="C1083" s="97" t="s">
        <v>71</v>
      </c>
      <c r="D1083" s="270" t="s">
        <v>37</v>
      </c>
      <c r="E1083" s="270"/>
      <c r="F1083" s="86">
        <v>10</v>
      </c>
      <c r="G1083" s="270"/>
      <c r="H1083" s="270"/>
      <c r="I1083" s="155">
        <f t="shared" si="120"/>
        <v>10</v>
      </c>
      <c r="J1083" s="270"/>
      <c r="K1083" s="270">
        <v>10</v>
      </c>
      <c r="L1083" s="270"/>
      <c r="M1083" s="286"/>
      <c r="N1083" s="287"/>
      <c r="O1083" s="153">
        <f t="shared" si="124"/>
        <v>10</v>
      </c>
      <c r="P1083" s="154">
        <f t="shared" si="125"/>
        <v>20</v>
      </c>
      <c r="Q1083" s="270">
        <v>17</v>
      </c>
      <c r="R1083" s="45">
        <f t="shared" si="123"/>
        <v>170</v>
      </c>
      <c r="S1083" s="910"/>
      <c r="T1083" s="49">
        <f t="shared" si="127"/>
        <v>170</v>
      </c>
      <c r="U1083" s="913"/>
      <c r="V1083" s="151">
        <f t="shared" si="126"/>
        <v>340</v>
      </c>
      <c r="W1083" s="908"/>
    </row>
    <row r="1084" spans="1:23" s="90" customFormat="1" ht="15.75" x14ac:dyDescent="0.25">
      <c r="A1084" s="871"/>
      <c r="B1084" s="872"/>
      <c r="C1084" s="97" t="s">
        <v>72</v>
      </c>
      <c r="D1084" s="270" t="s">
        <v>37</v>
      </c>
      <c r="E1084" s="270">
        <v>8</v>
      </c>
      <c r="F1084" s="86">
        <v>5</v>
      </c>
      <c r="G1084" s="270"/>
      <c r="H1084" s="270"/>
      <c r="I1084" s="155">
        <f t="shared" si="120"/>
        <v>13</v>
      </c>
      <c r="J1084" s="270"/>
      <c r="K1084" s="270">
        <v>5</v>
      </c>
      <c r="L1084" s="270"/>
      <c r="M1084" s="286"/>
      <c r="N1084" s="287"/>
      <c r="O1084" s="153">
        <f t="shared" si="124"/>
        <v>5</v>
      </c>
      <c r="P1084" s="154">
        <f t="shared" si="125"/>
        <v>18</v>
      </c>
      <c r="Q1084" s="270">
        <v>18</v>
      </c>
      <c r="R1084" s="45">
        <f t="shared" si="123"/>
        <v>234</v>
      </c>
      <c r="S1084" s="910"/>
      <c r="T1084" s="49">
        <f t="shared" si="127"/>
        <v>90</v>
      </c>
      <c r="U1084" s="913"/>
      <c r="V1084" s="151">
        <f t="shared" si="126"/>
        <v>324</v>
      </c>
      <c r="W1084" s="908"/>
    </row>
    <row r="1085" spans="1:23" s="90" customFormat="1" ht="15.75" x14ac:dyDescent="0.25">
      <c r="A1085" s="871"/>
      <c r="B1085" s="872"/>
      <c r="C1085" s="97" t="s">
        <v>76</v>
      </c>
      <c r="D1085" s="270" t="s">
        <v>37</v>
      </c>
      <c r="E1085" s="270"/>
      <c r="F1085" s="86">
        <v>3</v>
      </c>
      <c r="G1085" s="270"/>
      <c r="H1085" s="270"/>
      <c r="I1085" s="155">
        <f t="shared" si="120"/>
        <v>3</v>
      </c>
      <c r="J1085" s="270"/>
      <c r="K1085" s="270">
        <v>2</v>
      </c>
      <c r="L1085" s="270"/>
      <c r="M1085" s="286"/>
      <c r="N1085" s="287"/>
      <c r="O1085" s="153">
        <f t="shared" si="124"/>
        <v>2</v>
      </c>
      <c r="P1085" s="154">
        <f t="shared" si="125"/>
        <v>5</v>
      </c>
      <c r="Q1085" s="270">
        <v>35</v>
      </c>
      <c r="R1085" s="45">
        <f t="shared" si="123"/>
        <v>105</v>
      </c>
      <c r="S1085" s="910"/>
      <c r="T1085" s="49">
        <f t="shared" si="127"/>
        <v>70</v>
      </c>
      <c r="U1085" s="913"/>
      <c r="V1085" s="151">
        <f t="shared" si="126"/>
        <v>175</v>
      </c>
      <c r="W1085" s="908"/>
    </row>
    <row r="1086" spans="1:23" s="90" customFormat="1" ht="15.75" x14ac:dyDescent="0.25">
      <c r="A1086" s="871"/>
      <c r="B1086" s="872"/>
      <c r="C1086" s="97" t="s">
        <v>77</v>
      </c>
      <c r="D1086" s="270" t="s">
        <v>37</v>
      </c>
      <c r="E1086" s="270"/>
      <c r="F1086" s="86">
        <v>1</v>
      </c>
      <c r="G1086" s="270"/>
      <c r="H1086" s="270"/>
      <c r="I1086" s="155">
        <f t="shared" si="120"/>
        <v>1</v>
      </c>
      <c r="J1086" s="270"/>
      <c r="K1086" s="270">
        <v>1</v>
      </c>
      <c r="L1086" s="270"/>
      <c r="M1086" s="286"/>
      <c r="N1086" s="287"/>
      <c r="O1086" s="153">
        <f t="shared" si="124"/>
        <v>1</v>
      </c>
      <c r="P1086" s="154">
        <f t="shared" si="125"/>
        <v>2</v>
      </c>
      <c r="Q1086" s="270">
        <v>53</v>
      </c>
      <c r="R1086" s="45">
        <f t="shared" si="123"/>
        <v>53</v>
      </c>
      <c r="S1086" s="910"/>
      <c r="T1086" s="49">
        <f t="shared" si="127"/>
        <v>53</v>
      </c>
      <c r="U1086" s="913"/>
      <c r="V1086" s="151">
        <f t="shared" si="126"/>
        <v>106</v>
      </c>
      <c r="W1086" s="908"/>
    </row>
    <row r="1087" spans="1:23" s="90" customFormat="1" ht="15.75" x14ac:dyDescent="0.25">
      <c r="A1087" s="871"/>
      <c r="B1087" s="872"/>
      <c r="C1087" s="97" t="s">
        <v>614</v>
      </c>
      <c r="D1087" s="270" t="s">
        <v>37</v>
      </c>
      <c r="E1087" s="270"/>
      <c r="F1087" s="86"/>
      <c r="G1087" s="270"/>
      <c r="H1087" s="270"/>
      <c r="I1087" s="155">
        <f t="shared" si="120"/>
        <v>0</v>
      </c>
      <c r="J1087" s="270"/>
      <c r="K1087" s="270"/>
      <c r="L1087" s="270"/>
      <c r="M1087" s="286"/>
      <c r="N1087" s="287"/>
      <c r="O1087" s="153">
        <f t="shared" si="124"/>
        <v>0</v>
      </c>
      <c r="P1087" s="154">
        <f t="shared" si="125"/>
        <v>0</v>
      </c>
      <c r="Q1087" s="270">
        <v>31.75</v>
      </c>
      <c r="R1087" s="45">
        <f t="shared" si="123"/>
        <v>0</v>
      </c>
      <c r="S1087" s="910"/>
      <c r="T1087" s="49">
        <f t="shared" si="127"/>
        <v>0</v>
      </c>
      <c r="U1087" s="913"/>
      <c r="V1087" s="151">
        <f t="shared" si="126"/>
        <v>0</v>
      </c>
      <c r="W1087" s="908"/>
    </row>
    <row r="1088" spans="1:23" s="90" customFormat="1" ht="30" x14ac:dyDescent="0.25">
      <c r="A1088" s="871"/>
      <c r="B1088" s="872"/>
      <c r="C1088" s="97" t="s">
        <v>159</v>
      </c>
      <c r="D1088" s="270" t="s">
        <v>37</v>
      </c>
      <c r="E1088" s="270"/>
      <c r="F1088" s="86">
        <v>1</v>
      </c>
      <c r="G1088" s="270"/>
      <c r="H1088" s="270"/>
      <c r="I1088" s="155">
        <f t="shared" si="120"/>
        <v>1</v>
      </c>
      <c r="J1088" s="270"/>
      <c r="K1088" s="270">
        <v>1</v>
      </c>
      <c r="L1088" s="270"/>
      <c r="M1088" s="286"/>
      <c r="N1088" s="287"/>
      <c r="O1088" s="153">
        <f t="shared" si="124"/>
        <v>1</v>
      </c>
      <c r="P1088" s="154">
        <f t="shared" si="125"/>
        <v>2</v>
      </c>
      <c r="Q1088" s="270">
        <v>125</v>
      </c>
      <c r="R1088" s="45">
        <f t="shared" si="123"/>
        <v>125</v>
      </c>
      <c r="S1088" s="910"/>
      <c r="T1088" s="49">
        <f t="shared" si="127"/>
        <v>125</v>
      </c>
      <c r="U1088" s="913"/>
      <c r="V1088" s="151">
        <f t="shared" si="126"/>
        <v>250</v>
      </c>
      <c r="W1088" s="908"/>
    </row>
    <row r="1089" spans="1:23" s="90" customFormat="1" ht="30" x14ac:dyDescent="0.25">
      <c r="A1089" s="871"/>
      <c r="B1089" s="872"/>
      <c r="C1089" s="97" t="s">
        <v>74</v>
      </c>
      <c r="D1089" s="270" t="s">
        <v>37</v>
      </c>
      <c r="E1089" s="270"/>
      <c r="F1089" s="86">
        <v>1</v>
      </c>
      <c r="G1089" s="270"/>
      <c r="H1089" s="270"/>
      <c r="I1089" s="155">
        <f t="shared" si="120"/>
        <v>1</v>
      </c>
      <c r="J1089" s="270"/>
      <c r="K1089" s="270">
        <v>1</v>
      </c>
      <c r="L1089" s="270"/>
      <c r="M1089" s="286"/>
      <c r="N1089" s="287"/>
      <c r="O1089" s="153">
        <f t="shared" si="124"/>
        <v>1</v>
      </c>
      <c r="P1089" s="154">
        <f t="shared" si="125"/>
        <v>2</v>
      </c>
      <c r="Q1089" s="270">
        <v>305</v>
      </c>
      <c r="R1089" s="45">
        <f t="shared" si="123"/>
        <v>305</v>
      </c>
      <c r="S1089" s="910"/>
      <c r="T1089" s="49">
        <f t="shared" si="127"/>
        <v>305</v>
      </c>
      <c r="U1089" s="913"/>
      <c r="V1089" s="151">
        <f t="shared" si="126"/>
        <v>610</v>
      </c>
      <c r="W1089" s="908"/>
    </row>
    <row r="1090" spans="1:23" s="90" customFormat="1" ht="30" x14ac:dyDescent="0.25">
      <c r="A1090" s="871"/>
      <c r="B1090" s="872"/>
      <c r="C1090" s="97" t="s">
        <v>75</v>
      </c>
      <c r="D1090" s="270" t="s">
        <v>37</v>
      </c>
      <c r="E1090" s="270"/>
      <c r="F1090" s="326">
        <v>1</v>
      </c>
      <c r="G1090" s="270"/>
      <c r="H1090" s="270"/>
      <c r="I1090" s="155">
        <f t="shared" si="120"/>
        <v>1</v>
      </c>
      <c r="J1090" s="270"/>
      <c r="K1090" s="270">
        <v>1</v>
      </c>
      <c r="L1090" s="270"/>
      <c r="M1090" s="286"/>
      <c r="N1090" s="287"/>
      <c r="O1090" s="153">
        <f t="shared" si="124"/>
        <v>1</v>
      </c>
      <c r="P1090" s="154">
        <f t="shared" si="125"/>
        <v>2</v>
      </c>
      <c r="Q1090" s="270">
        <v>305</v>
      </c>
      <c r="R1090" s="45">
        <f t="shared" si="123"/>
        <v>305</v>
      </c>
      <c r="S1090" s="911"/>
      <c r="T1090" s="49">
        <f t="shared" si="127"/>
        <v>305</v>
      </c>
      <c r="U1090" s="914"/>
      <c r="V1090" s="151">
        <f t="shared" si="126"/>
        <v>610</v>
      </c>
      <c r="W1090" s="908"/>
    </row>
    <row r="1091" spans="1:23" x14ac:dyDescent="0.25">
      <c r="A1091" s="871">
        <v>62</v>
      </c>
      <c r="B1091" s="871" t="s">
        <v>28</v>
      </c>
      <c r="C1091" s="97" t="s">
        <v>80</v>
      </c>
      <c r="D1091" s="270"/>
      <c r="E1091" s="270"/>
      <c r="F1091" s="270"/>
      <c r="G1091" s="270"/>
      <c r="H1091" s="270"/>
      <c r="I1091" s="155">
        <f t="shared" si="120"/>
        <v>0</v>
      </c>
      <c r="J1091" s="270"/>
      <c r="K1091" s="270"/>
      <c r="L1091" s="270"/>
      <c r="M1091" s="286"/>
      <c r="N1091" s="287"/>
      <c r="O1091" s="153">
        <v>200</v>
      </c>
      <c r="P1091" s="154">
        <f t="shared" si="125"/>
        <v>200</v>
      </c>
      <c r="Q1091" s="270">
        <v>2</v>
      </c>
      <c r="R1091" s="45">
        <f t="shared" si="123"/>
        <v>0</v>
      </c>
      <c r="S1091" s="909">
        <f>SUM(R1091:R1113)</f>
        <v>18632.75</v>
      </c>
      <c r="T1091" s="49">
        <f t="shared" si="127"/>
        <v>400</v>
      </c>
      <c r="U1091" s="912">
        <f>SUM(T1091:T1113)</f>
        <v>33751.199999999997</v>
      </c>
      <c r="V1091" s="151">
        <f t="shared" si="126"/>
        <v>400</v>
      </c>
      <c r="W1091" s="908">
        <f>SUM(V1091:V1113)</f>
        <v>52383.95</v>
      </c>
    </row>
    <row r="1092" spans="1:23" x14ac:dyDescent="0.25">
      <c r="A1092" s="871"/>
      <c r="B1092" s="871"/>
      <c r="C1092" s="97" t="s">
        <v>81</v>
      </c>
      <c r="D1092" s="270" t="s">
        <v>37</v>
      </c>
      <c r="E1092" s="270"/>
      <c r="F1092" s="270"/>
      <c r="G1092" s="270"/>
      <c r="H1092" s="270"/>
      <c r="I1092" s="155">
        <v>20</v>
      </c>
      <c r="J1092" s="270"/>
      <c r="K1092" s="270"/>
      <c r="L1092" s="270"/>
      <c r="M1092" s="286"/>
      <c r="N1092" s="287"/>
      <c r="O1092" s="153">
        <v>20</v>
      </c>
      <c r="P1092" s="154">
        <f t="shared" si="125"/>
        <v>40</v>
      </c>
      <c r="Q1092" s="270">
        <v>3</v>
      </c>
      <c r="R1092" s="45">
        <f t="shared" si="123"/>
        <v>60</v>
      </c>
      <c r="S1092" s="910"/>
      <c r="T1092" s="49">
        <f t="shared" si="127"/>
        <v>60</v>
      </c>
      <c r="U1092" s="913"/>
      <c r="V1092" s="151">
        <f t="shared" si="126"/>
        <v>120</v>
      </c>
      <c r="W1092" s="908"/>
    </row>
    <row r="1093" spans="1:23" x14ac:dyDescent="0.25">
      <c r="A1093" s="871"/>
      <c r="B1093" s="871"/>
      <c r="C1093" s="97" t="s">
        <v>770</v>
      </c>
      <c r="D1093" s="270" t="s">
        <v>32</v>
      </c>
      <c r="E1093" s="270"/>
      <c r="F1093" s="270"/>
      <c r="G1093" s="270"/>
      <c r="H1093" s="270"/>
      <c r="I1093" s="155">
        <v>25</v>
      </c>
      <c r="J1093" s="270"/>
      <c r="K1093" s="270"/>
      <c r="L1093" s="270"/>
      <c r="M1093" s="286"/>
      <c r="N1093" s="287"/>
      <c r="O1093" s="153">
        <v>32</v>
      </c>
      <c r="P1093" s="154">
        <f t="shared" si="125"/>
        <v>57</v>
      </c>
      <c r="Q1093" s="270">
        <v>4</v>
      </c>
      <c r="R1093" s="45">
        <f t="shared" si="123"/>
        <v>100</v>
      </c>
      <c r="S1093" s="910"/>
      <c r="T1093" s="49">
        <f t="shared" si="127"/>
        <v>128</v>
      </c>
      <c r="U1093" s="913"/>
      <c r="V1093" s="151">
        <f t="shared" si="126"/>
        <v>228</v>
      </c>
      <c r="W1093" s="908"/>
    </row>
    <row r="1094" spans="1:23" ht="30" x14ac:dyDescent="0.25">
      <c r="A1094" s="871"/>
      <c r="B1094" s="871"/>
      <c r="C1094" s="92" t="s">
        <v>771</v>
      </c>
      <c r="D1094" s="270" t="s">
        <v>772</v>
      </c>
      <c r="E1094" s="270"/>
      <c r="F1094" s="270"/>
      <c r="G1094" s="270"/>
      <c r="H1094" s="270"/>
      <c r="I1094" s="155">
        <v>40</v>
      </c>
      <c r="J1094" s="270"/>
      <c r="K1094" s="270"/>
      <c r="L1094" s="270"/>
      <c r="M1094" s="286">
        <v>5</v>
      </c>
      <c r="N1094" s="287"/>
      <c r="O1094" s="153">
        <v>91</v>
      </c>
      <c r="P1094" s="154">
        <f t="shared" si="125"/>
        <v>131</v>
      </c>
      <c r="Q1094" s="270">
        <v>1.6</v>
      </c>
      <c r="R1094" s="45">
        <f t="shared" si="123"/>
        <v>64</v>
      </c>
      <c r="S1094" s="910"/>
      <c r="T1094" s="49">
        <f t="shared" si="127"/>
        <v>145.6</v>
      </c>
      <c r="U1094" s="913"/>
      <c r="V1094" s="151">
        <f t="shared" si="126"/>
        <v>209.6</v>
      </c>
      <c r="W1094" s="908"/>
    </row>
    <row r="1095" spans="1:23" x14ac:dyDescent="0.25">
      <c r="A1095" s="871"/>
      <c r="B1095" s="871"/>
      <c r="C1095" s="92" t="s">
        <v>773</v>
      </c>
      <c r="D1095" s="270" t="s">
        <v>774</v>
      </c>
      <c r="E1095" s="270"/>
      <c r="F1095" s="270"/>
      <c r="G1095" s="270"/>
      <c r="H1095" s="270">
        <v>400</v>
      </c>
      <c r="I1095" s="155">
        <v>800</v>
      </c>
      <c r="J1095" s="270"/>
      <c r="K1095" s="270"/>
      <c r="L1095" s="270"/>
      <c r="M1095" s="286">
        <v>1200</v>
      </c>
      <c r="N1095" s="287"/>
      <c r="O1095" s="153">
        <v>1220</v>
      </c>
      <c r="P1095" s="154">
        <f t="shared" si="125"/>
        <v>2020</v>
      </c>
      <c r="Q1095" s="270">
        <v>1</v>
      </c>
      <c r="R1095" s="45">
        <f t="shared" si="123"/>
        <v>800</v>
      </c>
      <c r="S1095" s="910"/>
      <c r="T1095" s="49">
        <f t="shared" si="127"/>
        <v>1220</v>
      </c>
      <c r="U1095" s="913"/>
      <c r="V1095" s="151">
        <f t="shared" si="126"/>
        <v>2020</v>
      </c>
      <c r="W1095" s="908"/>
    </row>
    <row r="1096" spans="1:23" x14ac:dyDescent="0.25">
      <c r="A1096" s="871"/>
      <c r="B1096" s="871"/>
      <c r="C1096" s="92" t="s">
        <v>775</v>
      </c>
      <c r="D1096" s="270" t="s">
        <v>774</v>
      </c>
      <c r="E1096" s="270"/>
      <c r="F1096" s="270"/>
      <c r="G1096" s="270"/>
      <c r="H1096" s="270"/>
      <c r="I1096" s="155">
        <v>2000</v>
      </c>
      <c r="J1096" s="270"/>
      <c r="K1096" s="270"/>
      <c r="L1096" s="270"/>
      <c r="M1096" s="286"/>
      <c r="N1096" s="287"/>
      <c r="O1096" s="153">
        <v>3280</v>
      </c>
      <c r="P1096" s="154">
        <f t="shared" si="125"/>
        <v>5280</v>
      </c>
      <c r="Q1096" s="270">
        <v>1</v>
      </c>
      <c r="R1096" s="45">
        <f t="shared" si="123"/>
        <v>2000</v>
      </c>
      <c r="S1096" s="910"/>
      <c r="T1096" s="49">
        <f t="shared" si="127"/>
        <v>3280</v>
      </c>
      <c r="U1096" s="913"/>
      <c r="V1096" s="151">
        <f t="shared" si="126"/>
        <v>5280</v>
      </c>
      <c r="W1096" s="908"/>
    </row>
    <row r="1097" spans="1:23" x14ac:dyDescent="0.25">
      <c r="A1097" s="871"/>
      <c r="B1097" s="871"/>
      <c r="C1097" s="92" t="s">
        <v>776</v>
      </c>
      <c r="D1097" s="270" t="s">
        <v>774</v>
      </c>
      <c r="E1097" s="270"/>
      <c r="F1097" s="270"/>
      <c r="G1097" s="270"/>
      <c r="H1097" s="270"/>
      <c r="I1097" s="155">
        <v>210</v>
      </c>
      <c r="J1097" s="270"/>
      <c r="K1097" s="270"/>
      <c r="L1097" s="270"/>
      <c r="M1097" s="286">
        <v>200</v>
      </c>
      <c r="N1097" s="287"/>
      <c r="O1097" s="153">
        <v>420</v>
      </c>
      <c r="P1097" s="154">
        <f t="shared" si="125"/>
        <v>630</v>
      </c>
      <c r="Q1097" s="270">
        <v>1.2</v>
      </c>
      <c r="R1097" s="45">
        <f t="shared" si="123"/>
        <v>252</v>
      </c>
      <c r="S1097" s="910"/>
      <c r="T1097" s="49">
        <f t="shared" si="127"/>
        <v>504</v>
      </c>
      <c r="U1097" s="913"/>
      <c r="V1097" s="151">
        <f t="shared" si="126"/>
        <v>756</v>
      </c>
      <c r="W1097" s="908"/>
    </row>
    <row r="1098" spans="1:23" x14ac:dyDescent="0.25">
      <c r="A1098" s="871"/>
      <c r="B1098" s="871"/>
      <c r="C1098" s="92" t="s">
        <v>777</v>
      </c>
      <c r="D1098" s="270" t="s">
        <v>772</v>
      </c>
      <c r="E1098" s="270"/>
      <c r="F1098" s="270"/>
      <c r="G1098" s="270"/>
      <c r="H1098" s="270"/>
      <c r="I1098" s="155">
        <v>40</v>
      </c>
      <c r="J1098" s="270"/>
      <c r="K1098" s="270"/>
      <c r="L1098" s="270"/>
      <c r="M1098" s="286"/>
      <c r="N1098" s="287"/>
      <c r="O1098" s="153">
        <v>48</v>
      </c>
      <c r="P1098" s="154">
        <f t="shared" si="125"/>
        <v>88</v>
      </c>
      <c r="Q1098" s="270">
        <v>2</v>
      </c>
      <c r="R1098" s="45">
        <f t="shared" si="123"/>
        <v>80</v>
      </c>
      <c r="S1098" s="910"/>
      <c r="T1098" s="49">
        <f t="shared" si="127"/>
        <v>96</v>
      </c>
      <c r="U1098" s="913"/>
      <c r="V1098" s="151">
        <f t="shared" si="126"/>
        <v>176</v>
      </c>
      <c r="W1098" s="908"/>
    </row>
    <row r="1099" spans="1:23" ht="30" x14ac:dyDescent="0.25">
      <c r="A1099" s="871"/>
      <c r="B1099" s="871"/>
      <c r="C1099" s="92" t="s">
        <v>778</v>
      </c>
      <c r="D1099" s="270" t="s">
        <v>774</v>
      </c>
      <c r="E1099" s="270"/>
      <c r="F1099" s="270"/>
      <c r="G1099" s="270"/>
      <c r="H1099" s="270"/>
      <c r="I1099" s="155">
        <v>1000</v>
      </c>
      <c r="J1099" s="270"/>
      <c r="K1099" s="270"/>
      <c r="L1099" s="270"/>
      <c r="M1099" s="286"/>
      <c r="N1099" s="287"/>
      <c r="O1099" s="153">
        <v>1660</v>
      </c>
      <c r="P1099" s="154">
        <f t="shared" si="125"/>
        <v>2660</v>
      </c>
      <c r="Q1099" s="270">
        <v>2</v>
      </c>
      <c r="R1099" s="45">
        <f t="shared" si="123"/>
        <v>2000</v>
      </c>
      <c r="S1099" s="910"/>
      <c r="T1099" s="49">
        <f t="shared" si="127"/>
        <v>3320</v>
      </c>
      <c r="U1099" s="913"/>
      <c r="V1099" s="151">
        <f t="shared" si="126"/>
        <v>5320</v>
      </c>
      <c r="W1099" s="908"/>
    </row>
    <row r="1100" spans="1:23" ht="30" x14ac:dyDescent="0.25">
      <c r="A1100" s="871"/>
      <c r="B1100" s="871"/>
      <c r="C1100" s="92" t="s">
        <v>2184</v>
      </c>
      <c r="D1100" s="270" t="s">
        <v>774</v>
      </c>
      <c r="E1100" s="270"/>
      <c r="F1100" s="270"/>
      <c r="G1100" s="270"/>
      <c r="H1100" s="270"/>
      <c r="I1100" s="155">
        <v>200</v>
      </c>
      <c r="J1100" s="270"/>
      <c r="K1100" s="270"/>
      <c r="L1100" s="270"/>
      <c r="M1100" s="286">
        <v>20</v>
      </c>
      <c r="N1100" s="287"/>
      <c r="O1100" s="153">
        <v>210</v>
      </c>
      <c r="P1100" s="154">
        <f t="shared" si="125"/>
        <v>410</v>
      </c>
      <c r="Q1100" s="270">
        <v>5</v>
      </c>
      <c r="R1100" s="45">
        <f t="shared" si="123"/>
        <v>1000</v>
      </c>
      <c r="S1100" s="910"/>
      <c r="T1100" s="49">
        <f t="shared" si="127"/>
        <v>1050</v>
      </c>
      <c r="U1100" s="913"/>
      <c r="V1100" s="151">
        <f t="shared" si="126"/>
        <v>2050</v>
      </c>
      <c r="W1100" s="908"/>
    </row>
    <row r="1101" spans="1:23" ht="30" x14ac:dyDescent="0.25">
      <c r="A1101" s="871"/>
      <c r="B1101" s="871"/>
      <c r="C1101" s="92" t="s">
        <v>779</v>
      </c>
      <c r="D1101" s="270" t="s">
        <v>772</v>
      </c>
      <c r="E1101" s="270"/>
      <c r="F1101" s="270"/>
      <c r="G1101" s="270"/>
      <c r="H1101" s="270"/>
      <c r="I1101" s="155">
        <v>25</v>
      </c>
      <c r="J1101" s="270"/>
      <c r="K1101" s="270"/>
      <c r="L1101" s="270"/>
      <c r="M1101" s="286"/>
      <c r="N1101" s="287"/>
      <c r="O1101" s="153">
        <v>48</v>
      </c>
      <c r="P1101" s="154">
        <f t="shared" si="125"/>
        <v>73</v>
      </c>
      <c r="Q1101" s="270">
        <v>3.55</v>
      </c>
      <c r="R1101" s="45">
        <f t="shared" ref="R1101:R1164" si="128">Q1101*I1101</f>
        <v>88.75</v>
      </c>
      <c r="S1101" s="910"/>
      <c r="T1101" s="49">
        <f t="shared" si="127"/>
        <v>170.39999999999998</v>
      </c>
      <c r="U1101" s="913"/>
      <c r="V1101" s="151">
        <f t="shared" si="126"/>
        <v>259.14999999999998</v>
      </c>
      <c r="W1101" s="908"/>
    </row>
    <row r="1102" spans="1:23" ht="30" x14ac:dyDescent="0.25">
      <c r="A1102" s="871"/>
      <c r="B1102" s="871"/>
      <c r="C1102" s="92" t="s">
        <v>780</v>
      </c>
      <c r="D1102" s="270" t="s">
        <v>772</v>
      </c>
      <c r="E1102" s="270"/>
      <c r="F1102" s="270"/>
      <c r="G1102" s="270"/>
      <c r="H1102" s="270"/>
      <c r="I1102" s="155">
        <v>875</v>
      </c>
      <c r="J1102" s="270"/>
      <c r="K1102" s="270"/>
      <c r="L1102" s="270"/>
      <c r="M1102" s="286"/>
      <c r="N1102" s="287"/>
      <c r="O1102" s="153">
        <v>1225</v>
      </c>
      <c r="P1102" s="154">
        <f t="shared" si="125"/>
        <v>2100</v>
      </c>
      <c r="Q1102" s="270">
        <v>2</v>
      </c>
      <c r="R1102" s="45">
        <f t="shared" si="128"/>
        <v>1750</v>
      </c>
      <c r="S1102" s="910"/>
      <c r="T1102" s="49">
        <f t="shared" si="127"/>
        <v>2450</v>
      </c>
      <c r="U1102" s="913"/>
      <c r="V1102" s="151">
        <f t="shared" si="126"/>
        <v>4200</v>
      </c>
      <c r="W1102" s="908"/>
    </row>
    <row r="1103" spans="1:23" x14ac:dyDescent="0.25">
      <c r="A1103" s="871"/>
      <c r="B1103" s="871"/>
      <c r="C1103" s="92" t="s">
        <v>781</v>
      </c>
      <c r="D1103" s="270" t="s">
        <v>774</v>
      </c>
      <c r="E1103" s="270"/>
      <c r="F1103" s="270"/>
      <c r="G1103" s="270"/>
      <c r="H1103" s="270"/>
      <c r="I1103" s="155">
        <v>100</v>
      </c>
      <c r="J1103" s="270"/>
      <c r="K1103" s="270"/>
      <c r="L1103" s="270"/>
      <c r="M1103" s="286"/>
      <c r="N1103" s="287"/>
      <c r="O1103" s="153">
        <v>300</v>
      </c>
      <c r="P1103" s="154">
        <f t="shared" si="125"/>
        <v>400</v>
      </c>
      <c r="Q1103" s="270">
        <v>5.15</v>
      </c>
      <c r="R1103" s="45">
        <f t="shared" si="128"/>
        <v>515</v>
      </c>
      <c r="S1103" s="910"/>
      <c r="T1103" s="49">
        <f t="shared" si="127"/>
        <v>1545</v>
      </c>
      <c r="U1103" s="913"/>
      <c r="V1103" s="151">
        <f t="shared" si="126"/>
        <v>2060</v>
      </c>
      <c r="W1103" s="908"/>
    </row>
    <row r="1104" spans="1:23" x14ac:dyDescent="0.25">
      <c r="A1104" s="871"/>
      <c r="B1104" s="871"/>
      <c r="C1104" s="92" t="s">
        <v>782</v>
      </c>
      <c r="D1104" s="270" t="s">
        <v>772</v>
      </c>
      <c r="E1104" s="270"/>
      <c r="F1104" s="270"/>
      <c r="G1104" s="270"/>
      <c r="H1104" s="270">
        <v>10</v>
      </c>
      <c r="I1104" s="155">
        <v>30</v>
      </c>
      <c r="J1104" s="270"/>
      <c r="K1104" s="270"/>
      <c r="L1104" s="270"/>
      <c r="M1104" s="286">
        <v>30</v>
      </c>
      <c r="N1104" s="287"/>
      <c r="O1104" s="153">
        <v>18</v>
      </c>
      <c r="P1104" s="154">
        <f t="shared" si="125"/>
        <v>48</v>
      </c>
      <c r="Q1104" s="270">
        <v>1.9</v>
      </c>
      <c r="R1104" s="45">
        <f t="shared" si="128"/>
        <v>57</v>
      </c>
      <c r="S1104" s="910"/>
      <c r="T1104" s="49">
        <f t="shared" si="127"/>
        <v>34.199999999999996</v>
      </c>
      <c r="U1104" s="913"/>
      <c r="V1104" s="151">
        <f t="shared" si="126"/>
        <v>91.199999999999989</v>
      </c>
      <c r="W1104" s="908"/>
    </row>
    <row r="1105" spans="1:23" ht="30" x14ac:dyDescent="0.25">
      <c r="A1105" s="871"/>
      <c r="B1105" s="871"/>
      <c r="C1105" s="92" t="s">
        <v>783</v>
      </c>
      <c r="D1105" s="270" t="s">
        <v>772</v>
      </c>
      <c r="E1105" s="270"/>
      <c r="F1105" s="270"/>
      <c r="G1105" s="270"/>
      <c r="H1105" s="270"/>
      <c r="I1105" s="155">
        <v>190</v>
      </c>
      <c r="J1105" s="270"/>
      <c r="K1105" s="270"/>
      <c r="L1105" s="270"/>
      <c r="M1105" s="286"/>
      <c r="N1105" s="287"/>
      <c r="O1105" s="153">
        <v>570</v>
      </c>
      <c r="P1105" s="154">
        <f t="shared" si="125"/>
        <v>760</v>
      </c>
      <c r="Q1105" s="270">
        <v>1.4</v>
      </c>
      <c r="R1105" s="45">
        <f t="shared" si="128"/>
        <v>266</v>
      </c>
      <c r="S1105" s="910"/>
      <c r="T1105" s="49">
        <f t="shared" si="127"/>
        <v>798</v>
      </c>
      <c r="U1105" s="913"/>
      <c r="V1105" s="151">
        <f t="shared" si="126"/>
        <v>1064</v>
      </c>
      <c r="W1105" s="908"/>
    </row>
    <row r="1106" spans="1:23" ht="30" x14ac:dyDescent="0.25">
      <c r="A1106" s="871"/>
      <c r="B1106" s="871"/>
      <c r="C1106" s="92" t="s">
        <v>784</v>
      </c>
      <c r="D1106" s="270" t="s">
        <v>772</v>
      </c>
      <c r="E1106" s="270"/>
      <c r="F1106" s="270"/>
      <c r="G1106" s="270"/>
      <c r="H1106" s="270"/>
      <c r="I1106" s="155">
        <v>380</v>
      </c>
      <c r="J1106" s="270"/>
      <c r="K1106" s="270"/>
      <c r="L1106" s="270"/>
      <c r="M1106" s="286"/>
      <c r="N1106" s="287"/>
      <c r="O1106" s="153">
        <v>570</v>
      </c>
      <c r="P1106" s="154">
        <f t="shared" si="125"/>
        <v>950</v>
      </c>
      <c r="Q1106" s="270">
        <v>1.4</v>
      </c>
      <c r="R1106" s="45">
        <f t="shared" si="128"/>
        <v>532</v>
      </c>
      <c r="S1106" s="910"/>
      <c r="T1106" s="49">
        <f t="shared" si="127"/>
        <v>798</v>
      </c>
      <c r="U1106" s="913"/>
      <c r="V1106" s="151">
        <f t="shared" si="126"/>
        <v>1330</v>
      </c>
      <c r="W1106" s="908"/>
    </row>
    <row r="1107" spans="1:23" ht="30" x14ac:dyDescent="0.25">
      <c r="A1107" s="871"/>
      <c r="B1107" s="871"/>
      <c r="C1107" s="92" t="s">
        <v>785</v>
      </c>
      <c r="D1107" s="270" t="s">
        <v>772</v>
      </c>
      <c r="E1107" s="270"/>
      <c r="F1107" s="270"/>
      <c r="G1107" s="270"/>
      <c r="H1107" s="270"/>
      <c r="I1107" s="155">
        <v>51</v>
      </c>
      <c r="J1107" s="270"/>
      <c r="K1107" s="270"/>
      <c r="L1107" s="270"/>
      <c r="M1107" s="286">
        <v>10</v>
      </c>
      <c r="N1107" s="287"/>
      <c r="O1107" s="153">
        <v>85</v>
      </c>
      <c r="P1107" s="154">
        <f t="shared" si="125"/>
        <v>136</v>
      </c>
      <c r="Q1107" s="270">
        <v>23</v>
      </c>
      <c r="R1107" s="45">
        <f t="shared" si="128"/>
        <v>1173</v>
      </c>
      <c r="S1107" s="910"/>
      <c r="T1107" s="49">
        <f t="shared" si="127"/>
        <v>1955</v>
      </c>
      <c r="U1107" s="913"/>
      <c r="V1107" s="151">
        <f t="shared" si="126"/>
        <v>3128</v>
      </c>
      <c r="W1107" s="908"/>
    </row>
    <row r="1108" spans="1:23" x14ac:dyDescent="0.25">
      <c r="A1108" s="871"/>
      <c r="B1108" s="871"/>
      <c r="C1108" s="92" t="s">
        <v>898</v>
      </c>
      <c r="D1108" s="270" t="s">
        <v>32</v>
      </c>
      <c r="E1108" s="270"/>
      <c r="F1108" s="270"/>
      <c r="G1108" s="270"/>
      <c r="H1108" s="270"/>
      <c r="I1108" s="155">
        <v>300</v>
      </c>
      <c r="J1108" s="270"/>
      <c r="K1108" s="270"/>
      <c r="L1108" s="270"/>
      <c r="M1108" s="286"/>
      <c r="N1108" s="287"/>
      <c r="O1108" s="153">
        <v>420</v>
      </c>
      <c r="P1108" s="154">
        <f t="shared" si="125"/>
        <v>720</v>
      </c>
      <c r="Q1108" s="270">
        <v>3.55</v>
      </c>
      <c r="R1108" s="45">
        <f t="shared" si="128"/>
        <v>1065</v>
      </c>
      <c r="S1108" s="910"/>
      <c r="T1108" s="49">
        <f t="shared" si="127"/>
        <v>1491</v>
      </c>
      <c r="U1108" s="913"/>
      <c r="V1108" s="151">
        <f t="shared" si="126"/>
        <v>2556</v>
      </c>
      <c r="W1108" s="908"/>
    </row>
    <row r="1109" spans="1:23" x14ac:dyDescent="0.25">
      <c r="A1109" s="871"/>
      <c r="B1109" s="871"/>
      <c r="C1109" s="92" t="s">
        <v>786</v>
      </c>
      <c r="D1109" s="270" t="s">
        <v>772</v>
      </c>
      <c r="E1109" s="270"/>
      <c r="F1109" s="270"/>
      <c r="G1109" s="270"/>
      <c r="H1109" s="270"/>
      <c r="I1109" s="155">
        <v>1600</v>
      </c>
      <c r="J1109" s="270"/>
      <c r="K1109" s="270"/>
      <c r="L1109" s="270"/>
      <c r="M1109" s="286"/>
      <c r="N1109" s="287"/>
      <c r="O1109" s="153">
        <v>5500</v>
      </c>
      <c r="P1109" s="154">
        <f t="shared" si="125"/>
        <v>7100</v>
      </c>
      <c r="Q1109" s="270">
        <v>0.78</v>
      </c>
      <c r="R1109" s="45">
        <f t="shared" si="128"/>
        <v>1248</v>
      </c>
      <c r="S1109" s="910"/>
      <c r="T1109" s="49">
        <f t="shared" si="127"/>
        <v>4290</v>
      </c>
      <c r="U1109" s="913"/>
      <c r="V1109" s="151">
        <f t="shared" si="126"/>
        <v>5538</v>
      </c>
      <c r="W1109" s="908"/>
    </row>
    <row r="1110" spans="1:23" ht="30" x14ac:dyDescent="0.25">
      <c r="A1110" s="871"/>
      <c r="B1110" s="871"/>
      <c r="C1110" s="93" t="s">
        <v>1922</v>
      </c>
      <c r="D1110" s="270" t="s">
        <v>772</v>
      </c>
      <c r="E1110" s="270"/>
      <c r="F1110" s="270"/>
      <c r="G1110" s="270"/>
      <c r="H1110" s="270"/>
      <c r="I1110" s="155">
        <v>1600</v>
      </c>
      <c r="J1110" s="270"/>
      <c r="K1110" s="270"/>
      <c r="L1110" s="270"/>
      <c r="M1110" s="286"/>
      <c r="N1110" s="287"/>
      <c r="O1110" s="153">
        <v>2800</v>
      </c>
      <c r="P1110" s="154">
        <f t="shared" si="125"/>
        <v>4400</v>
      </c>
      <c r="Q1110" s="270">
        <v>1.65</v>
      </c>
      <c r="R1110" s="45">
        <f t="shared" si="128"/>
        <v>2640</v>
      </c>
      <c r="S1110" s="910"/>
      <c r="T1110" s="49">
        <f t="shared" si="127"/>
        <v>4620</v>
      </c>
      <c r="U1110" s="913"/>
      <c r="V1110" s="151">
        <f t="shared" si="126"/>
        <v>7260</v>
      </c>
      <c r="W1110" s="908"/>
    </row>
    <row r="1111" spans="1:23" x14ac:dyDescent="0.25">
      <c r="A1111" s="871"/>
      <c r="B1111" s="871"/>
      <c r="C1111" s="93" t="s">
        <v>1923</v>
      </c>
      <c r="D1111" s="270" t="s">
        <v>772</v>
      </c>
      <c r="E1111" s="270"/>
      <c r="F1111" s="270"/>
      <c r="G1111" s="270"/>
      <c r="H1111" s="270"/>
      <c r="I1111" s="155">
        <v>410</v>
      </c>
      <c r="J1111" s="270"/>
      <c r="K1111" s="270"/>
      <c r="L1111" s="270"/>
      <c r="M1111" s="286"/>
      <c r="N1111" s="287"/>
      <c r="O1111" s="153">
        <v>1200</v>
      </c>
      <c r="P1111" s="154">
        <f t="shared" si="125"/>
        <v>1610</v>
      </c>
      <c r="Q1111" s="270">
        <v>3.4</v>
      </c>
      <c r="R1111" s="45">
        <f t="shared" si="128"/>
        <v>1394</v>
      </c>
      <c r="S1111" s="910"/>
      <c r="T1111" s="49">
        <f t="shared" si="127"/>
        <v>4080</v>
      </c>
      <c r="U1111" s="913"/>
      <c r="V1111" s="151">
        <f t="shared" si="126"/>
        <v>5474</v>
      </c>
      <c r="W1111" s="908"/>
    </row>
    <row r="1112" spans="1:23" x14ac:dyDescent="0.25">
      <c r="A1112" s="871"/>
      <c r="B1112" s="871"/>
      <c r="C1112" s="93" t="s">
        <v>1924</v>
      </c>
      <c r="D1112" s="270" t="s">
        <v>62</v>
      </c>
      <c r="E1112" s="270"/>
      <c r="F1112" s="270"/>
      <c r="G1112" s="270"/>
      <c r="H1112" s="270">
        <v>20</v>
      </c>
      <c r="I1112" s="155">
        <v>400</v>
      </c>
      <c r="J1112" s="270"/>
      <c r="K1112" s="270"/>
      <c r="L1112" s="270"/>
      <c r="M1112" s="286">
        <v>20</v>
      </c>
      <c r="N1112" s="287"/>
      <c r="O1112" s="153">
        <v>400</v>
      </c>
      <c r="P1112" s="154">
        <f t="shared" si="125"/>
        <v>800</v>
      </c>
      <c r="Q1112" s="270">
        <v>0.97</v>
      </c>
      <c r="R1112" s="45">
        <f t="shared" si="128"/>
        <v>388</v>
      </c>
      <c r="S1112" s="910"/>
      <c r="T1112" s="49">
        <f t="shared" si="127"/>
        <v>388</v>
      </c>
      <c r="U1112" s="913"/>
      <c r="V1112" s="151">
        <f t="shared" si="126"/>
        <v>776</v>
      </c>
      <c r="W1112" s="908"/>
    </row>
    <row r="1113" spans="1:23" x14ac:dyDescent="0.25">
      <c r="A1113" s="871"/>
      <c r="B1113" s="871"/>
      <c r="C1113" s="93" t="s">
        <v>1925</v>
      </c>
      <c r="D1113" s="270"/>
      <c r="E1113" s="270"/>
      <c r="F1113" s="270"/>
      <c r="G1113" s="270"/>
      <c r="H1113" s="270"/>
      <c r="I1113" s="155">
        <v>1000</v>
      </c>
      <c r="J1113" s="270"/>
      <c r="K1113" s="270"/>
      <c r="L1113" s="270"/>
      <c r="M1113" s="286"/>
      <c r="N1113" s="287"/>
      <c r="O1113" s="153">
        <v>800</v>
      </c>
      <c r="P1113" s="154">
        <f t="shared" ref="P1113:P1138" si="129">I1113+O1113</f>
        <v>1800</v>
      </c>
      <c r="Q1113" s="270">
        <v>1.1599999999999999</v>
      </c>
      <c r="R1113" s="45">
        <f t="shared" si="128"/>
        <v>1160</v>
      </c>
      <c r="S1113" s="911"/>
      <c r="T1113" s="49">
        <f t="shared" si="127"/>
        <v>927.99999999999989</v>
      </c>
      <c r="U1113" s="914"/>
      <c r="V1113" s="151">
        <f t="shared" si="126"/>
        <v>2088</v>
      </c>
      <c r="W1113" s="908"/>
    </row>
    <row r="1114" spans="1:23" ht="15.75" x14ac:dyDescent="0.25">
      <c r="A1114" s="871">
        <v>63</v>
      </c>
      <c r="B1114" s="871" t="s">
        <v>1636</v>
      </c>
      <c r="C1114" s="93" t="s">
        <v>82</v>
      </c>
      <c r="D1114" s="270" t="s">
        <v>1803</v>
      </c>
      <c r="E1114" s="270"/>
      <c r="F1114" s="86">
        <v>42</v>
      </c>
      <c r="G1114" s="270"/>
      <c r="H1114" s="270">
        <v>320</v>
      </c>
      <c r="I1114" s="155">
        <f t="shared" si="120"/>
        <v>362</v>
      </c>
      <c r="J1114" s="270"/>
      <c r="K1114" s="270">
        <v>42</v>
      </c>
      <c r="L1114" s="270"/>
      <c r="M1114" s="286">
        <v>252</v>
      </c>
      <c r="N1114" s="287">
        <v>300</v>
      </c>
      <c r="O1114" s="153">
        <f t="shared" ref="O1114:O1177" si="130">SUM(J1114:M1114)</f>
        <v>294</v>
      </c>
      <c r="P1114" s="154">
        <f t="shared" si="129"/>
        <v>656</v>
      </c>
      <c r="Q1114" s="270">
        <v>19.5</v>
      </c>
      <c r="R1114" s="45">
        <f t="shared" si="128"/>
        <v>7059</v>
      </c>
      <c r="S1114" s="909">
        <f>SUM(R1114:R1121)</f>
        <v>9582</v>
      </c>
      <c r="T1114" s="49">
        <f t="shared" si="127"/>
        <v>5733</v>
      </c>
      <c r="U1114" s="912">
        <f>SUM(T1114:T1121)</f>
        <v>6431</v>
      </c>
      <c r="V1114" s="151">
        <f t="shared" si="126"/>
        <v>12792</v>
      </c>
      <c r="W1114" s="908">
        <f>SUM(V1114:V1121)</f>
        <v>16013</v>
      </c>
    </row>
    <row r="1115" spans="1:23" ht="15.75" x14ac:dyDescent="0.25">
      <c r="A1115" s="871"/>
      <c r="B1115" s="871"/>
      <c r="C1115" s="93" t="s">
        <v>872</v>
      </c>
      <c r="D1115" s="270" t="s">
        <v>37</v>
      </c>
      <c r="E1115" s="270"/>
      <c r="F1115" s="86">
        <v>4</v>
      </c>
      <c r="G1115" s="270"/>
      <c r="H1115" s="285">
        <v>20</v>
      </c>
      <c r="I1115" s="155">
        <f t="shared" si="120"/>
        <v>24</v>
      </c>
      <c r="J1115" s="270"/>
      <c r="K1115" s="270">
        <v>4</v>
      </c>
      <c r="L1115" s="270"/>
      <c r="M1115" s="286"/>
      <c r="N1115" s="287">
        <v>60</v>
      </c>
      <c r="O1115" s="153">
        <f t="shared" si="130"/>
        <v>4</v>
      </c>
      <c r="P1115" s="154">
        <f t="shared" si="129"/>
        <v>28</v>
      </c>
      <c r="Q1115" s="270">
        <v>9.5</v>
      </c>
      <c r="R1115" s="45">
        <f t="shared" si="128"/>
        <v>228</v>
      </c>
      <c r="S1115" s="910"/>
      <c r="T1115" s="49">
        <f t="shared" si="127"/>
        <v>38</v>
      </c>
      <c r="U1115" s="913"/>
      <c r="V1115" s="151">
        <f t="shared" si="126"/>
        <v>266</v>
      </c>
      <c r="W1115" s="908"/>
    </row>
    <row r="1116" spans="1:23" ht="15.75" x14ac:dyDescent="0.25">
      <c r="A1116" s="871"/>
      <c r="B1116" s="871"/>
      <c r="C1116" s="93" t="s">
        <v>83</v>
      </c>
      <c r="D1116" s="270" t="s">
        <v>37</v>
      </c>
      <c r="E1116" s="270"/>
      <c r="F1116" s="86">
        <v>1</v>
      </c>
      <c r="G1116" s="270"/>
      <c r="H1116" s="270">
        <v>3</v>
      </c>
      <c r="I1116" s="155">
        <f t="shared" si="120"/>
        <v>4</v>
      </c>
      <c r="J1116" s="270"/>
      <c r="K1116" s="270">
        <v>1</v>
      </c>
      <c r="L1116" s="270"/>
      <c r="M1116" s="286"/>
      <c r="N1116" s="287">
        <v>8</v>
      </c>
      <c r="O1116" s="153">
        <f t="shared" si="130"/>
        <v>1</v>
      </c>
      <c r="P1116" s="154">
        <f t="shared" si="129"/>
        <v>5</v>
      </c>
      <c r="Q1116" s="270">
        <v>45</v>
      </c>
      <c r="R1116" s="45">
        <f t="shared" si="128"/>
        <v>180</v>
      </c>
      <c r="S1116" s="910"/>
      <c r="T1116" s="49">
        <f t="shared" si="127"/>
        <v>45</v>
      </c>
      <c r="U1116" s="913"/>
      <c r="V1116" s="151">
        <f t="shared" si="126"/>
        <v>225</v>
      </c>
      <c r="W1116" s="908"/>
    </row>
    <row r="1117" spans="1:23" ht="15.75" x14ac:dyDescent="0.25">
      <c r="A1117" s="871"/>
      <c r="B1117" s="871"/>
      <c r="C1117" s="100" t="s">
        <v>871</v>
      </c>
      <c r="D1117" s="270" t="s">
        <v>37</v>
      </c>
      <c r="E1117" s="270"/>
      <c r="F1117" s="86"/>
      <c r="G1117" s="270"/>
      <c r="H1117" s="270"/>
      <c r="I1117" s="155">
        <f t="shared" si="120"/>
        <v>0</v>
      </c>
      <c r="J1117" s="270"/>
      <c r="K1117" s="270"/>
      <c r="L1117" s="270"/>
      <c r="M1117" s="286"/>
      <c r="N1117" s="287"/>
      <c r="O1117" s="153">
        <f t="shared" si="130"/>
        <v>0</v>
      </c>
      <c r="P1117" s="154">
        <f t="shared" si="129"/>
        <v>0</v>
      </c>
      <c r="Q1117" s="270">
        <v>23.5</v>
      </c>
      <c r="R1117" s="45">
        <f t="shared" si="128"/>
        <v>0</v>
      </c>
      <c r="S1117" s="910"/>
      <c r="T1117" s="49">
        <f t="shared" si="127"/>
        <v>0</v>
      </c>
      <c r="U1117" s="913"/>
      <c r="V1117" s="151">
        <f t="shared" si="126"/>
        <v>0</v>
      </c>
      <c r="W1117" s="908"/>
    </row>
    <row r="1118" spans="1:23" ht="15.75" x14ac:dyDescent="0.25">
      <c r="A1118" s="871"/>
      <c r="B1118" s="871"/>
      <c r="C1118" s="100" t="s">
        <v>1650</v>
      </c>
      <c r="D1118" s="270" t="s">
        <v>37</v>
      </c>
      <c r="E1118" s="270"/>
      <c r="F1118" s="86"/>
      <c r="G1118" s="270"/>
      <c r="H1118" s="96"/>
      <c r="I1118" s="155">
        <f t="shared" si="120"/>
        <v>0</v>
      </c>
      <c r="J1118" s="270"/>
      <c r="K1118" s="270"/>
      <c r="L1118" s="270"/>
      <c r="M1118" s="286"/>
      <c r="N1118" s="287"/>
      <c r="O1118" s="153">
        <f t="shared" si="130"/>
        <v>0</v>
      </c>
      <c r="P1118" s="154">
        <f t="shared" si="129"/>
        <v>0</v>
      </c>
      <c r="Q1118" s="270">
        <v>28.5</v>
      </c>
      <c r="R1118" s="45">
        <f t="shared" si="128"/>
        <v>0</v>
      </c>
      <c r="S1118" s="910"/>
      <c r="T1118" s="49">
        <f t="shared" si="127"/>
        <v>0</v>
      </c>
      <c r="U1118" s="913"/>
      <c r="V1118" s="151">
        <f t="shared" si="126"/>
        <v>0</v>
      </c>
      <c r="W1118" s="908"/>
    </row>
    <row r="1119" spans="1:23" ht="15.75" x14ac:dyDescent="0.25">
      <c r="A1119" s="871"/>
      <c r="B1119" s="871"/>
      <c r="C1119" s="100" t="s">
        <v>1651</v>
      </c>
      <c r="D1119" s="270" t="s">
        <v>37</v>
      </c>
      <c r="E1119" s="270"/>
      <c r="F1119" s="86"/>
      <c r="G1119" s="270"/>
      <c r="H1119" s="96">
        <v>60</v>
      </c>
      <c r="I1119" s="155">
        <f t="shared" si="120"/>
        <v>60</v>
      </c>
      <c r="J1119" s="270"/>
      <c r="K1119" s="270"/>
      <c r="L1119" s="270"/>
      <c r="M1119" s="286"/>
      <c r="N1119" s="287">
        <v>60</v>
      </c>
      <c r="O1119" s="153">
        <f t="shared" si="130"/>
        <v>0</v>
      </c>
      <c r="P1119" s="154">
        <f t="shared" si="129"/>
        <v>60</v>
      </c>
      <c r="Q1119" s="270">
        <v>30</v>
      </c>
      <c r="R1119" s="45">
        <f t="shared" si="128"/>
        <v>1800</v>
      </c>
      <c r="S1119" s="910"/>
      <c r="T1119" s="49">
        <f t="shared" si="127"/>
        <v>0</v>
      </c>
      <c r="U1119" s="913"/>
      <c r="V1119" s="151">
        <f t="shared" si="126"/>
        <v>1800</v>
      </c>
      <c r="W1119" s="908"/>
    </row>
    <row r="1120" spans="1:23" ht="15.75" x14ac:dyDescent="0.25">
      <c r="A1120" s="871"/>
      <c r="B1120" s="871"/>
      <c r="C1120" s="100" t="s">
        <v>1652</v>
      </c>
      <c r="D1120" s="270" t="s">
        <v>37</v>
      </c>
      <c r="E1120" s="270"/>
      <c r="F1120" s="86"/>
      <c r="G1120" s="270"/>
      <c r="H1120" s="96">
        <v>13</v>
      </c>
      <c r="I1120" s="155">
        <f t="shared" si="120"/>
        <v>13</v>
      </c>
      <c r="J1120" s="270"/>
      <c r="K1120" s="270"/>
      <c r="L1120" s="270"/>
      <c r="M1120" s="286">
        <v>30</v>
      </c>
      <c r="N1120" s="287">
        <v>15</v>
      </c>
      <c r="O1120" s="153">
        <f t="shared" si="130"/>
        <v>30</v>
      </c>
      <c r="P1120" s="154">
        <f t="shared" si="129"/>
        <v>43</v>
      </c>
      <c r="Q1120" s="270">
        <v>20.5</v>
      </c>
      <c r="R1120" s="45">
        <f t="shared" si="128"/>
        <v>266.5</v>
      </c>
      <c r="S1120" s="910"/>
      <c r="T1120" s="49">
        <f t="shared" si="127"/>
        <v>615</v>
      </c>
      <c r="U1120" s="913"/>
      <c r="V1120" s="151">
        <f t="shared" si="126"/>
        <v>881.5</v>
      </c>
      <c r="W1120" s="908"/>
    </row>
    <row r="1121" spans="1:23" ht="15.75" x14ac:dyDescent="0.25">
      <c r="A1121" s="871"/>
      <c r="B1121" s="871"/>
      <c r="C1121" s="100" t="s">
        <v>870</v>
      </c>
      <c r="D1121" s="270" t="s">
        <v>37</v>
      </c>
      <c r="E1121" s="270"/>
      <c r="F1121" s="86"/>
      <c r="G1121" s="270"/>
      <c r="H1121" s="96">
        <v>1</v>
      </c>
      <c r="I1121" s="155">
        <f t="shared" ref="I1121:I1126" si="131">SUM(E1121:H1121)</f>
        <v>1</v>
      </c>
      <c r="J1121" s="270"/>
      <c r="K1121" s="270"/>
      <c r="L1121" s="270"/>
      <c r="M1121" s="286"/>
      <c r="N1121" s="287">
        <v>2</v>
      </c>
      <c r="O1121" s="153">
        <f t="shared" si="130"/>
        <v>0</v>
      </c>
      <c r="P1121" s="154">
        <f t="shared" si="129"/>
        <v>1</v>
      </c>
      <c r="Q1121" s="270">
        <v>48.5</v>
      </c>
      <c r="R1121" s="45">
        <f t="shared" si="128"/>
        <v>48.5</v>
      </c>
      <c r="S1121" s="911"/>
      <c r="T1121" s="49">
        <f t="shared" si="127"/>
        <v>0</v>
      </c>
      <c r="U1121" s="914"/>
      <c r="V1121" s="151">
        <f t="shared" si="126"/>
        <v>48.5</v>
      </c>
      <c r="W1121" s="908"/>
    </row>
    <row r="1122" spans="1:23" ht="30" x14ac:dyDescent="0.25">
      <c r="A1122" s="274">
        <v>64</v>
      </c>
      <c r="B1122" s="92" t="s">
        <v>29</v>
      </c>
      <c r="C1122" s="93" t="s">
        <v>518</v>
      </c>
      <c r="D1122" s="270" t="s">
        <v>37</v>
      </c>
      <c r="E1122" s="96"/>
      <c r="F1122" s="270"/>
      <c r="G1122" s="270">
        <v>16</v>
      </c>
      <c r="H1122" s="270"/>
      <c r="I1122" s="155">
        <f t="shared" si="131"/>
        <v>16</v>
      </c>
      <c r="J1122" s="270"/>
      <c r="K1122" s="270"/>
      <c r="L1122" s="270">
        <v>9</v>
      </c>
      <c r="M1122" s="286"/>
      <c r="N1122" s="287"/>
      <c r="O1122" s="153">
        <f t="shared" si="130"/>
        <v>9</v>
      </c>
      <c r="P1122" s="154">
        <f t="shared" si="129"/>
        <v>25</v>
      </c>
      <c r="Q1122" s="270">
        <v>1037</v>
      </c>
      <c r="R1122" s="45">
        <f t="shared" si="128"/>
        <v>16592</v>
      </c>
      <c r="S1122" s="172">
        <f>R1122</f>
        <v>16592</v>
      </c>
      <c r="T1122" s="49">
        <f t="shared" si="127"/>
        <v>9333</v>
      </c>
      <c r="U1122" s="173">
        <f>T1122</f>
        <v>9333</v>
      </c>
      <c r="V1122" s="151">
        <f t="shared" si="126"/>
        <v>25925</v>
      </c>
      <c r="W1122" s="182">
        <f>V1122</f>
        <v>25925</v>
      </c>
    </row>
    <row r="1123" spans="1:23" ht="30" x14ac:dyDescent="0.25">
      <c r="A1123" s="871">
        <v>65</v>
      </c>
      <c r="B1123" s="872" t="s">
        <v>1637</v>
      </c>
      <c r="C1123" s="97" t="s">
        <v>79</v>
      </c>
      <c r="D1123" s="270" t="s">
        <v>37</v>
      </c>
      <c r="E1123" s="270"/>
      <c r="F1123" s="270">
        <v>30</v>
      </c>
      <c r="G1123" s="270"/>
      <c r="H1123" s="270"/>
      <c r="I1123" s="155">
        <f t="shared" si="131"/>
        <v>30</v>
      </c>
      <c r="J1123" s="270"/>
      <c r="K1123" s="270"/>
      <c r="L1123" s="270"/>
      <c r="M1123" s="286"/>
      <c r="N1123" s="287"/>
      <c r="O1123" s="153">
        <f t="shared" si="130"/>
        <v>0</v>
      </c>
      <c r="P1123" s="154">
        <f t="shared" si="129"/>
        <v>30</v>
      </c>
      <c r="Q1123" s="270">
        <v>60</v>
      </c>
      <c r="R1123" s="45">
        <f t="shared" si="128"/>
        <v>1800</v>
      </c>
      <c r="S1123" s="909">
        <f>SUM(R1123:R1124)</f>
        <v>3600</v>
      </c>
      <c r="T1123" s="49">
        <f t="shared" si="127"/>
        <v>0</v>
      </c>
      <c r="U1123" s="912">
        <f>SUM(T1123:T1124)</f>
        <v>0</v>
      </c>
      <c r="V1123" s="151">
        <f t="shared" si="126"/>
        <v>1800</v>
      </c>
      <c r="W1123" s="908">
        <f>SUM(V1123:V1124)</f>
        <v>3600</v>
      </c>
    </row>
    <row r="1124" spans="1:23" ht="38.25" customHeight="1" x14ac:dyDescent="0.25">
      <c r="A1124" s="871"/>
      <c r="B1124" s="872"/>
      <c r="C1124" s="100" t="s">
        <v>519</v>
      </c>
      <c r="D1124" s="270" t="s">
        <v>37</v>
      </c>
      <c r="E1124" s="270"/>
      <c r="F1124" s="270"/>
      <c r="G1124" s="270">
        <v>30</v>
      </c>
      <c r="H1124" s="270"/>
      <c r="I1124" s="155">
        <f t="shared" si="131"/>
        <v>30</v>
      </c>
      <c r="J1124" s="270"/>
      <c r="K1124" s="270"/>
      <c r="L1124" s="270"/>
      <c r="M1124" s="286"/>
      <c r="N1124" s="287"/>
      <c r="O1124" s="153">
        <f t="shared" si="130"/>
        <v>0</v>
      </c>
      <c r="P1124" s="154">
        <f t="shared" si="129"/>
        <v>30</v>
      </c>
      <c r="Q1124" s="270">
        <v>60</v>
      </c>
      <c r="R1124" s="45">
        <f t="shared" si="128"/>
        <v>1800</v>
      </c>
      <c r="S1124" s="911"/>
      <c r="T1124" s="49">
        <f t="shared" si="127"/>
        <v>0</v>
      </c>
      <c r="U1124" s="914"/>
      <c r="V1124" s="151">
        <f t="shared" si="126"/>
        <v>1800</v>
      </c>
      <c r="W1124" s="908"/>
    </row>
    <row r="1125" spans="1:23" x14ac:dyDescent="0.25">
      <c r="A1125" s="868">
        <v>66</v>
      </c>
      <c r="B1125" s="868" t="s">
        <v>30</v>
      </c>
      <c r="C1125" s="93" t="s">
        <v>1893</v>
      </c>
      <c r="D1125" s="270" t="s">
        <v>1638</v>
      </c>
      <c r="E1125" s="270"/>
      <c r="F1125" s="270"/>
      <c r="G1125" s="270">
        <v>71.849999999999994</v>
      </c>
      <c r="H1125" s="270"/>
      <c r="I1125" s="155">
        <f t="shared" si="131"/>
        <v>71.849999999999994</v>
      </c>
      <c r="J1125" s="270"/>
      <c r="K1125" s="270"/>
      <c r="L1125" s="270"/>
      <c r="M1125" s="286"/>
      <c r="N1125" s="287"/>
      <c r="O1125" s="153">
        <f t="shared" si="130"/>
        <v>0</v>
      </c>
      <c r="P1125" s="154">
        <f t="shared" si="129"/>
        <v>71.849999999999994</v>
      </c>
      <c r="Q1125" s="270">
        <v>7.03</v>
      </c>
      <c r="R1125" s="45">
        <f t="shared" si="128"/>
        <v>505.10549999999995</v>
      </c>
      <c r="S1125" s="909">
        <f>SUM(R1125:R1126)</f>
        <v>3551.5455000000002</v>
      </c>
      <c r="T1125" s="49">
        <f t="shared" si="127"/>
        <v>0</v>
      </c>
      <c r="U1125" s="912"/>
      <c r="V1125" s="151">
        <f t="shared" si="126"/>
        <v>505.10549999999995</v>
      </c>
      <c r="W1125" s="915">
        <f>S1125+U1125</f>
        <v>3551.5455000000002</v>
      </c>
    </row>
    <row r="1126" spans="1:23" x14ac:dyDescent="0.25">
      <c r="A1126" s="870"/>
      <c r="B1126" s="870"/>
      <c r="C1126" s="93" t="s">
        <v>1894</v>
      </c>
      <c r="D1126" s="270" t="s">
        <v>1638</v>
      </c>
      <c r="E1126" s="270"/>
      <c r="F1126" s="270"/>
      <c r="G1126" s="270">
        <v>253.87</v>
      </c>
      <c r="H1126" s="270"/>
      <c r="I1126" s="155">
        <f t="shared" si="131"/>
        <v>253.87</v>
      </c>
      <c r="J1126" s="270"/>
      <c r="K1126" s="270"/>
      <c r="L1126" s="270"/>
      <c r="M1126" s="286"/>
      <c r="N1126" s="287"/>
      <c r="O1126" s="153">
        <f t="shared" si="130"/>
        <v>0</v>
      </c>
      <c r="P1126" s="154">
        <f t="shared" si="129"/>
        <v>253.87</v>
      </c>
      <c r="Q1126" s="270">
        <v>12</v>
      </c>
      <c r="R1126" s="45">
        <f t="shared" si="128"/>
        <v>3046.44</v>
      </c>
      <c r="S1126" s="911"/>
      <c r="T1126" s="49">
        <f t="shared" si="127"/>
        <v>0</v>
      </c>
      <c r="U1126" s="914"/>
      <c r="V1126" s="151">
        <f t="shared" si="126"/>
        <v>3046.44</v>
      </c>
      <c r="W1126" s="917"/>
    </row>
    <row r="1127" spans="1:23" ht="15.75" x14ac:dyDescent="0.25">
      <c r="A1127" s="871">
        <v>67</v>
      </c>
      <c r="B1127" s="872" t="s">
        <v>1639</v>
      </c>
      <c r="C1127" s="93" t="s">
        <v>133</v>
      </c>
      <c r="D1127" s="270" t="s">
        <v>37</v>
      </c>
      <c r="E1127" s="270"/>
      <c r="F1127" s="86">
        <v>15</v>
      </c>
      <c r="G1127" s="270"/>
      <c r="H1127" s="270"/>
      <c r="I1127" s="155">
        <f>E1127+F1127+G1127+H1127</f>
        <v>15</v>
      </c>
      <c r="J1127" s="270"/>
      <c r="K1127" s="270">
        <v>5</v>
      </c>
      <c r="L1127" s="270"/>
      <c r="M1127" s="286"/>
      <c r="N1127" s="287"/>
      <c r="O1127" s="153">
        <f t="shared" si="130"/>
        <v>5</v>
      </c>
      <c r="P1127" s="154">
        <f t="shared" si="129"/>
        <v>20</v>
      </c>
      <c r="Q1127" s="270">
        <v>55</v>
      </c>
      <c r="R1127" s="45">
        <f t="shared" si="128"/>
        <v>825</v>
      </c>
      <c r="S1127" s="909">
        <f>SUM(R1127:R1139)</f>
        <v>10020</v>
      </c>
      <c r="T1127" s="49">
        <f t="shared" si="127"/>
        <v>275</v>
      </c>
      <c r="U1127" s="912">
        <f>SUM(T1127:T1139)</f>
        <v>3030</v>
      </c>
      <c r="V1127" s="151">
        <f t="shared" ref="V1127:V1213" si="132">R1127+T1127</f>
        <v>1100</v>
      </c>
      <c r="W1127" s="908">
        <f>SUM(V1127:V1139)</f>
        <v>13050</v>
      </c>
    </row>
    <row r="1128" spans="1:23" ht="15.75" x14ac:dyDescent="0.25">
      <c r="A1128" s="871"/>
      <c r="B1128" s="872"/>
      <c r="C1128" s="93" t="s">
        <v>134</v>
      </c>
      <c r="D1128" s="270" t="s">
        <v>37</v>
      </c>
      <c r="E1128" s="270"/>
      <c r="F1128" s="86">
        <v>23</v>
      </c>
      <c r="G1128" s="270"/>
      <c r="H1128" s="270"/>
      <c r="I1128" s="155">
        <f t="shared" ref="I1128:I1191" si="133">E1128+F1128+G1128+H1128</f>
        <v>23</v>
      </c>
      <c r="J1128" s="270"/>
      <c r="K1128" s="270">
        <v>7</v>
      </c>
      <c r="L1128" s="270"/>
      <c r="M1128" s="286"/>
      <c r="N1128" s="287"/>
      <c r="O1128" s="153">
        <f t="shared" si="130"/>
        <v>7</v>
      </c>
      <c r="P1128" s="154">
        <f t="shared" si="129"/>
        <v>30</v>
      </c>
      <c r="Q1128" s="270">
        <v>60</v>
      </c>
      <c r="R1128" s="45">
        <f t="shared" si="128"/>
        <v>1380</v>
      </c>
      <c r="S1128" s="910"/>
      <c r="T1128" s="49">
        <f t="shared" si="127"/>
        <v>420</v>
      </c>
      <c r="U1128" s="913"/>
      <c r="V1128" s="151">
        <f t="shared" si="132"/>
        <v>1800</v>
      </c>
      <c r="W1128" s="908"/>
    </row>
    <row r="1129" spans="1:23" ht="15.75" x14ac:dyDescent="0.25">
      <c r="A1129" s="871"/>
      <c r="B1129" s="872"/>
      <c r="C1129" s="93" t="s">
        <v>135</v>
      </c>
      <c r="D1129" s="270" t="s">
        <v>37</v>
      </c>
      <c r="E1129" s="270"/>
      <c r="F1129" s="86">
        <v>23</v>
      </c>
      <c r="G1129" s="270"/>
      <c r="H1129" s="270"/>
      <c r="I1129" s="155">
        <f t="shared" si="133"/>
        <v>23</v>
      </c>
      <c r="J1129" s="270"/>
      <c r="K1129" s="270">
        <v>7</v>
      </c>
      <c r="L1129" s="270"/>
      <c r="M1129" s="286"/>
      <c r="N1129" s="287"/>
      <c r="O1129" s="153">
        <f t="shared" si="130"/>
        <v>7</v>
      </c>
      <c r="P1129" s="154">
        <f t="shared" si="129"/>
        <v>30</v>
      </c>
      <c r="Q1129" s="270">
        <v>45</v>
      </c>
      <c r="R1129" s="45">
        <f t="shared" si="128"/>
        <v>1035</v>
      </c>
      <c r="S1129" s="910"/>
      <c r="T1129" s="49">
        <f t="shared" si="127"/>
        <v>315</v>
      </c>
      <c r="U1129" s="913"/>
      <c r="V1129" s="151">
        <f t="shared" si="132"/>
        <v>1350</v>
      </c>
      <c r="W1129" s="908"/>
    </row>
    <row r="1130" spans="1:23" ht="15.75" x14ac:dyDescent="0.25">
      <c r="A1130" s="871"/>
      <c r="B1130" s="872"/>
      <c r="C1130" s="93" t="s">
        <v>136</v>
      </c>
      <c r="D1130" s="270" t="s">
        <v>37</v>
      </c>
      <c r="E1130" s="270"/>
      <c r="F1130" s="86">
        <v>23</v>
      </c>
      <c r="G1130" s="270"/>
      <c r="H1130" s="270"/>
      <c r="I1130" s="155">
        <f t="shared" si="133"/>
        <v>23</v>
      </c>
      <c r="J1130" s="270"/>
      <c r="K1130" s="270">
        <v>7</v>
      </c>
      <c r="L1130" s="270"/>
      <c r="M1130" s="286"/>
      <c r="N1130" s="287"/>
      <c r="O1130" s="153">
        <f t="shared" si="130"/>
        <v>7</v>
      </c>
      <c r="P1130" s="154">
        <f t="shared" si="129"/>
        <v>30</v>
      </c>
      <c r="Q1130" s="270">
        <v>45</v>
      </c>
      <c r="R1130" s="45">
        <f t="shared" si="128"/>
        <v>1035</v>
      </c>
      <c r="S1130" s="910"/>
      <c r="T1130" s="49">
        <f t="shared" si="127"/>
        <v>315</v>
      </c>
      <c r="U1130" s="913"/>
      <c r="V1130" s="151">
        <f t="shared" si="132"/>
        <v>1350</v>
      </c>
      <c r="W1130" s="908"/>
    </row>
    <row r="1131" spans="1:23" ht="15.75" x14ac:dyDescent="0.25">
      <c r="A1131" s="871"/>
      <c r="B1131" s="872"/>
      <c r="C1131" s="93" t="s">
        <v>137</v>
      </c>
      <c r="D1131" s="270" t="s">
        <v>37</v>
      </c>
      <c r="E1131" s="270"/>
      <c r="F1131" s="86">
        <v>23</v>
      </c>
      <c r="G1131" s="270"/>
      <c r="H1131" s="270"/>
      <c r="I1131" s="155">
        <f t="shared" si="133"/>
        <v>23</v>
      </c>
      <c r="J1131" s="270"/>
      <c r="K1131" s="270">
        <v>7</v>
      </c>
      <c r="L1131" s="270"/>
      <c r="M1131" s="286"/>
      <c r="N1131" s="287"/>
      <c r="O1131" s="153">
        <f t="shared" si="130"/>
        <v>7</v>
      </c>
      <c r="P1131" s="154">
        <f t="shared" si="129"/>
        <v>30</v>
      </c>
      <c r="Q1131" s="270">
        <v>55</v>
      </c>
      <c r="R1131" s="45">
        <f t="shared" si="128"/>
        <v>1265</v>
      </c>
      <c r="S1131" s="910"/>
      <c r="T1131" s="49">
        <f t="shared" si="127"/>
        <v>385</v>
      </c>
      <c r="U1131" s="913"/>
      <c r="V1131" s="151">
        <f t="shared" si="132"/>
        <v>1650</v>
      </c>
      <c r="W1131" s="908"/>
    </row>
    <row r="1132" spans="1:23" ht="15.75" x14ac:dyDescent="0.25">
      <c r="A1132" s="871"/>
      <c r="B1132" s="872"/>
      <c r="C1132" s="93" t="s">
        <v>138</v>
      </c>
      <c r="D1132" s="270" t="s">
        <v>37</v>
      </c>
      <c r="E1132" s="270"/>
      <c r="F1132" s="86">
        <v>8</v>
      </c>
      <c r="G1132" s="270"/>
      <c r="H1132" s="270"/>
      <c r="I1132" s="155">
        <f t="shared" si="133"/>
        <v>8</v>
      </c>
      <c r="J1132" s="270"/>
      <c r="K1132" s="270">
        <v>2</v>
      </c>
      <c r="L1132" s="270"/>
      <c r="M1132" s="286"/>
      <c r="N1132" s="287"/>
      <c r="O1132" s="153">
        <f t="shared" si="130"/>
        <v>2</v>
      </c>
      <c r="P1132" s="154">
        <f t="shared" si="129"/>
        <v>10</v>
      </c>
      <c r="Q1132" s="270">
        <v>55</v>
      </c>
      <c r="R1132" s="45">
        <f t="shared" si="128"/>
        <v>440</v>
      </c>
      <c r="S1132" s="910"/>
      <c r="T1132" s="49">
        <f t="shared" ref="T1132:T1218" si="134">Q1132*O1132</f>
        <v>110</v>
      </c>
      <c r="U1132" s="913"/>
      <c r="V1132" s="151">
        <f t="shared" si="132"/>
        <v>550</v>
      </c>
      <c r="W1132" s="908"/>
    </row>
    <row r="1133" spans="1:23" ht="15.75" x14ac:dyDescent="0.25">
      <c r="A1133" s="871"/>
      <c r="B1133" s="872"/>
      <c r="C1133" s="93" t="s">
        <v>139</v>
      </c>
      <c r="D1133" s="270" t="s">
        <v>37</v>
      </c>
      <c r="E1133" s="270"/>
      <c r="F1133" s="86">
        <v>15</v>
      </c>
      <c r="G1133" s="270"/>
      <c r="H1133" s="270"/>
      <c r="I1133" s="155">
        <f t="shared" si="133"/>
        <v>15</v>
      </c>
      <c r="J1133" s="270"/>
      <c r="K1133" s="270">
        <v>5</v>
      </c>
      <c r="L1133" s="270"/>
      <c r="M1133" s="286"/>
      <c r="N1133" s="287"/>
      <c r="O1133" s="153">
        <f t="shared" si="130"/>
        <v>5</v>
      </c>
      <c r="P1133" s="154">
        <f t="shared" si="129"/>
        <v>20</v>
      </c>
      <c r="Q1133" s="270">
        <v>35</v>
      </c>
      <c r="R1133" s="45">
        <f t="shared" si="128"/>
        <v>525</v>
      </c>
      <c r="S1133" s="910"/>
      <c r="T1133" s="49">
        <f t="shared" si="134"/>
        <v>175</v>
      </c>
      <c r="U1133" s="913"/>
      <c r="V1133" s="151">
        <f t="shared" si="132"/>
        <v>700</v>
      </c>
      <c r="W1133" s="908"/>
    </row>
    <row r="1134" spans="1:23" ht="15.75" x14ac:dyDescent="0.25">
      <c r="A1134" s="871"/>
      <c r="B1134" s="872"/>
      <c r="C1134" s="93" t="s">
        <v>140</v>
      </c>
      <c r="D1134" s="270" t="s">
        <v>37</v>
      </c>
      <c r="E1134" s="270"/>
      <c r="F1134" s="86">
        <v>8</v>
      </c>
      <c r="G1134" s="270"/>
      <c r="H1134" s="270"/>
      <c r="I1134" s="155">
        <f t="shared" si="133"/>
        <v>8</v>
      </c>
      <c r="J1134" s="270"/>
      <c r="K1134" s="270">
        <v>2</v>
      </c>
      <c r="L1134" s="270"/>
      <c r="M1134" s="286"/>
      <c r="N1134" s="287"/>
      <c r="O1134" s="153">
        <f t="shared" si="130"/>
        <v>2</v>
      </c>
      <c r="P1134" s="154">
        <f t="shared" si="129"/>
        <v>10</v>
      </c>
      <c r="Q1134" s="270">
        <v>60</v>
      </c>
      <c r="R1134" s="45">
        <f t="shared" si="128"/>
        <v>480</v>
      </c>
      <c r="S1134" s="910"/>
      <c r="T1134" s="49">
        <f t="shared" si="134"/>
        <v>120</v>
      </c>
      <c r="U1134" s="913"/>
      <c r="V1134" s="151">
        <f t="shared" si="132"/>
        <v>600</v>
      </c>
      <c r="W1134" s="908"/>
    </row>
    <row r="1135" spans="1:23" ht="15.75" x14ac:dyDescent="0.25">
      <c r="A1135" s="871"/>
      <c r="B1135" s="872"/>
      <c r="C1135" s="93" t="s">
        <v>141</v>
      </c>
      <c r="D1135" s="270" t="s">
        <v>37</v>
      </c>
      <c r="E1135" s="270"/>
      <c r="F1135" s="86">
        <v>8</v>
      </c>
      <c r="G1135" s="270"/>
      <c r="H1135" s="270"/>
      <c r="I1135" s="155">
        <f t="shared" si="133"/>
        <v>8</v>
      </c>
      <c r="J1135" s="270"/>
      <c r="K1135" s="270">
        <v>2</v>
      </c>
      <c r="L1135" s="270"/>
      <c r="M1135" s="286"/>
      <c r="N1135" s="287"/>
      <c r="O1135" s="153">
        <f t="shared" si="130"/>
        <v>2</v>
      </c>
      <c r="P1135" s="154">
        <f t="shared" si="129"/>
        <v>10</v>
      </c>
      <c r="Q1135" s="270">
        <v>55</v>
      </c>
      <c r="R1135" s="45">
        <f t="shared" si="128"/>
        <v>440</v>
      </c>
      <c r="S1135" s="910"/>
      <c r="T1135" s="49">
        <f t="shared" si="134"/>
        <v>110</v>
      </c>
      <c r="U1135" s="913"/>
      <c r="V1135" s="151">
        <f t="shared" si="132"/>
        <v>550</v>
      </c>
      <c r="W1135" s="908"/>
    </row>
    <row r="1136" spans="1:23" ht="15.75" x14ac:dyDescent="0.25">
      <c r="A1136" s="871"/>
      <c r="B1136" s="872"/>
      <c r="C1136" s="93" t="s">
        <v>142</v>
      </c>
      <c r="D1136" s="270" t="s">
        <v>37</v>
      </c>
      <c r="E1136" s="270"/>
      <c r="F1136" s="86">
        <v>8</v>
      </c>
      <c r="G1136" s="270"/>
      <c r="H1136" s="270"/>
      <c r="I1136" s="155">
        <f t="shared" si="133"/>
        <v>8</v>
      </c>
      <c r="J1136" s="270"/>
      <c r="K1136" s="270">
        <v>2</v>
      </c>
      <c r="L1136" s="270"/>
      <c r="M1136" s="286"/>
      <c r="N1136" s="287"/>
      <c r="O1136" s="153">
        <f t="shared" si="130"/>
        <v>2</v>
      </c>
      <c r="P1136" s="154">
        <f t="shared" si="129"/>
        <v>10</v>
      </c>
      <c r="Q1136" s="270">
        <v>55</v>
      </c>
      <c r="R1136" s="45">
        <f t="shared" si="128"/>
        <v>440</v>
      </c>
      <c r="S1136" s="910"/>
      <c r="T1136" s="49">
        <f t="shared" si="134"/>
        <v>110</v>
      </c>
      <c r="U1136" s="913"/>
      <c r="V1136" s="151">
        <f t="shared" si="132"/>
        <v>550</v>
      </c>
      <c r="W1136" s="908"/>
    </row>
    <row r="1137" spans="1:23" ht="15.75" x14ac:dyDescent="0.25">
      <c r="A1137" s="871"/>
      <c r="B1137" s="872"/>
      <c r="C1137" s="93" t="s">
        <v>143</v>
      </c>
      <c r="D1137" s="270" t="s">
        <v>78</v>
      </c>
      <c r="E1137" s="270"/>
      <c r="F1137" s="86">
        <v>15</v>
      </c>
      <c r="G1137" s="270"/>
      <c r="H1137" s="270"/>
      <c r="I1137" s="155">
        <f t="shared" si="133"/>
        <v>15</v>
      </c>
      <c r="J1137" s="270"/>
      <c r="K1137" s="270">
        <v>5</v>
      </c>
      <c r="L1137" s="270"/>
      <c r="M1137" s="286"/>
      <c r="N1137" s="287"/>
      <c r="O1137" s="153">
        <f t="shared" si="130"/>
        <v>5</v>
      </c>
      <c r="P1137" s="154">
        <f t="shared" si="129"/>
        <v>20</v>
      </c>
      <c r="Q1137" s="270">
        <v>55</v>
      </c>
      <c r="R1137" s="45">
        <f t="shared" si="128"/>
        <v>825</v>
      </c>
      <c r="S1137" s="910"/>
      <c r="T1137" s="49">
        <f t="shared" si="134"/>
        <v>275</v>
      </c>
      <c r="U1137" s="913"/>
      <c r="V1137" s="151">
        <f t="shared" si="132"/>
        <v>1100</v>
      </c>
      <c r="W1137" s="908"/>
    </row>
    <row r="1138" spans="1:23" ht="15.75" x14ac:dyDescent="0.25">
      <c r="A1138" s="871"/>
      <c r="B1138" s="872"/>
      <c r="C1138" s="93" t="s">
        <v>144</v>
      </c>
      <c r="D1138" s="270" t="s">
        <v>78</v>
      </c>
      <c r="E1138" s="270"/>
      <c r="F1138" s="86">
        <v>8</v>
      </c>
      <c r="G1138" s="270"/>
      <c r="H1138" s="270"/>
      <c r="I1138" s="155">
        <f t="shared" si="133"/>
        <v>8</v>
      </c>
      <c r="J1138" s="270"/>
      <c r="K1138" s="270">
        <v>2</v>
      </c>
      <c r="L1138" s="270"/>
      <c r="M1138" s="286"/>
      <c r="N1138" s="287"/>
      <c r="O1138" s="153">
        <f t="shared" si="130"/>
        <v>2</v>
      </c>
      <c r="P1138" s="154">
        <f t="shared" si="129"/>
        <v>10</v>
      </c>
      <c r="Q1138" s="270">
        <v>35</v>
      </c>
      <c r="R1138" s="45">
        <f t="shared" si="128"/>
        <v>280</v>
      </c>
      <c r="S1138" s="910"/>
      <c r="T1138" s="49">
        <f t="shared" si="134"/>
        <v>70</v>
      </c>
      <c r="U1138" s="913"/>
      <c r="V1138" s="151">
        <f t="shared" si="132"/>
        <v>350</v>
      </c>
      <c r="W1138" s="908"/>
    </row>
    <row r="1139" spans="1:23" ht="15.75" x14ac:dyDescent="0.25">
      <c r="A1139" s="871"/>
      <c r="B1139" s="872"/>
      <c r="C1139" s="93" t="s">
        <v>145</v>
      </c>
      <c r="D1139" s="270" t="s">
        <v>37</v>
      </c>
      <c r="E1139" s="270"/>
      <c r="F1139" s="86">
        <v>15</v>
      </c>
      <c r="G1139" s="270"/>
      <c r="H1139" s="270"/>
      <c r="I1139" s="155">
        <f t="shared" si="133"/>
        <v>15</v>
      </c>
      <c r="J1139" s="270"/>
      <c r="K1139" s="270">
        <v>5</v>
      </c>
      <c r="L1139" s="270"/>
      <c r="M1139" s="286"/>
      <c r="N1139" s="287"/>
      <c r="O1139" s="153">
        <f t="shared" si="130"/>
        <v>5</v>
      </c>
      <c r="P1139" s="154">
        <f t="shared" ref="P1139:P1164" si="135">I1141+O1139</f>
        <v>515</v>
      </c>
      <c r="Q1139" s="270">
        <v>70</v>
      </c>
      <c r="R1139" s="45">
        <f t="shared" si="128"/>
        <v>1050</v>
      </c>
      <c r="S1139" s="911"/>
      <c r="T1139" s="49">
        <f t="shared" si="134"/>
        <v>350</v>
      </c>
      <c r="U1139" s="914"/>
      <c r="V1139" s="151">
        <f t="shared" si="132"/>
        <v>1400</v>
      </c>
      <c r="W1139" s="908"/>
    </row>
    <row r="1140" spans="1:23" ht="16.5" customHeight="1" x14ac:dyDescent="0.25">
      <c r="A1140" s="871">
        <v>68</v>
      </c>
      <c r="B1140" s="872" t="s">
        <v>220</v>
      </c>
      <c r="C1140" s="97" t="s">
        <v>218</v>
      </c>
      <c r="D1140" s="270" t="s">
        <v>37</v>
      </c>
      <c r="E1140" s="270"/>
      <c r="F1140" s="86">
        <v>498</v>
      </c>
      <c r="G1140" s="270"/>
      <c r="H1140" s="270">
        <v>60</v>
      </c>
      <c r="I1140" s="155">
        <f t="shared" si="133"/>
        <v>558</v>
      </c>
      <c r="J1140" s="270"/>
      <c r="K1140" s="270">
        <v>249</v>
      </c>
      <c r="L1140" s="270"/>
      <c r="M1140" s="286">
        <v>120</v>
      </c>
      <c r="N1140" s="287">
        <v>300</v>
      </c>
      <c r="O1140" s="153">
        <f t="shared" si="130"/>
        <v>369</v>
      </c>
      <c r="P1140" s="154">
        <f t="shared" si="135"/>
        <v>643</v>
      </c>
      <c r="Q1140" s="270">
        <v>2.69</v>
      </c>
      <c r="R1140" s="45">
        <f t="shared" si="128"/>
        <v>1501.02</v>
      </c>
      <c r="S1140" s="909">
        <f>SUM(R1140:R1166)</f>
        <v>9264.2100000000009</v>
      </c>
      <c r="T1140" s="49">
        <f t="shared" si="134"/>
        <v>992.61</v>
      </c>
      <c r="U1140" s="912">
        <f>SUM(T1140:T1166)</f>
        <v>3554.8</v>
      </c>
      <c r="V1140" s="151">
        <f t="shared" si="132"/>
        <v>2493.63</v>
      </c>
      <c r="W1140" s="908">
        <f>SUM(V1140:V1166)</f>
        <v>12819.010000000002</v>
      </c>
    </row>
    <row r="1141" spans="1:23" ht="15.75" x14ac:dyDescent="0.25">
      <c r="A1141" s="871"/>
      <c r="B1141" s="872"/>
      <c r="C1141" s="97" t="s">
        <v>214</v>
      </c>
      <c r="D1141" s="270" t="s">
        <v>37</v>
      </c>
      <c r="E1141" s="270"/>
      <c r="F1141" s="86">
        <v>360</v>
      </c>
      <c r="G1141" s="270"/>
      <c r="H1141" s="270">
        <v>150</v>
      </c>
      <c r="I1141" s="155">
        <f t="shared" si="133"/>
        <v>510</v>
      </c>
      <c r="J1141" s="270"/>
      <c r="K1141" s="270">
        <v>180</v>
      </c>
      <c r="L1141" s="270"/>
      <c r="M1141" s="286">
        <v>264</v>
      </c>
      <c r="N1141" s="287">
        <v>150</v>
      </c>
      <c r="O1141" s="153">
        <f t="shared" si="130"/>
        <v>444</v>
      </c>
      <c r="P1141" s="154">
        <f t="shared" si="135"/>
        <v>450</v>
      </c>
      <c r="Q1141" s="270">
        <v>1.85</v>
      </c>
      <c r="R1141" s="45">
        <f t="shared" si="128"/>
        <v>943.5</v>
      </c>
      <c r="S1141" s="910"/>
      <c r="T1141" s="49">
        <f t="shared" si="134"/>
        <v>821.40000000000009</v>
      </c>
      <c r="U1141" s="913"/>
      <c r="V1141" s="151">
        <f t="shared" si="132"/>
        <v>1764.9</v>
      </c>
      <c r="W1141" s="908"/>
    </row>
    <row r="1142" spans="1:23" ht="15.75" x14ac:dyDescent="0.25">
      <c r="A1142" s="871"/>
      <c r="B1142" s="872"/>
      <c r="C1142" s="97" t="s">
        <v>221</v>
      </c>
      <c r="D1142" s="270" t="s">
        <v>37</v>
      </c>
      <c r="E1142" s="270"/>
      <c r="F1142" s="86">
        <v>24</v>
      </c>
      <c r="G1142" s="270"/>
      <c r="H1142" s="270">
        <v>250</v>
      </c>
      <c r="I1142" s="155">
        <f t="shared" si="133"/>
        <v>274</v>
      </c>
      <c r="J1142" s="270"/>
      <c r="K1142" s="270">
        <v>12</v>
      </c>
      <c r="L1142" s="270"/>
      <c r="M1142" s="286">
        <v>200</v>
      </c>
      <c r="N1142" s="287"/>
      <c r="O1142" s="153">
        <f t="shared" si="130"/>
        <v>212</v>
      </c>
      <c r="P1142" s="154">
        <f t="shared" si="135"/>
        <v>452</v>
      </c>
      <c r="Q1142" s="270">
        <v>3.78</v>
      </c>
      <c r="R1142" s="45">
        <f t="shared" si="128"/>
        <v>1035.72</v>
      </c>
      <c r="S1142" s="910"/>
      <c r="T1142" s="49">
        <f t="shared" si="134"/>
        <v>801.36</v>
      </c>
      <c r="U1142" s="913"/>
      <c r="V1142" s="151">
        <f t="shared" si="132"/>
        <v>1837.08</v>
      </c>
      <c r="W1142" s="908"/>
    </row>
    <row r="1143" spans="1:23" ht="15.75" x14ac:dyDescent="0.25">
      <c r="A1143" s="871"/>
      <c r="B1143" s="872"/>
      <c r="C1143" s="97" t="s">
        <v>219</v>
      </c>
      <c r="D1143" s="270" t="s">
        <v>37</v>
      </c>
      <c r="E1143" s="270"/>
      <c r="F1143" s="86">
        <v>6</v>
      </c>
      <c r="G1143" s="270"/>
      <c r="H1143" s="270"/>
      <c r="I1143" s="155">
        <f t="shared" si="133"/>
        <v>6</v>
      </c>
      <c r="J1143" s="270"/>
      <c r="K1143" s="270">
        <v>3</v>
      </c>
      <c r="L1143" s="270"/>
      <c r="M1143" s="286">
        <v>5</v>
      </c>
      <c r="N1143" s="287"/>
      <c r="O1143" s="153">
        <f t="shared" si="130"/>
        <v>8</v>
      </c>
      <c r="P1143" s="154">
        <f t="shared" si="135"/>
        <v>358</v>
      </c>
      <c r="Q1143" s="270">
        <v>17.79</v>
      </c>
      <c r="R1143" s="45">
        <f t="shared" si="128"/>
        <v>106.74</v>
      </c>
      <c r="S1143" s="910"/>
      <c r="T1143" s="49">
        <f t="shared" si="134"/>
        <v>142.32</v>
      </c>
      <c r="U1143" s="913"/>
      <c r="V1143" s="151">
        <f t="shared" si="132"/>
        <v>249.06</v>
      </c>
      <c r="W1143" s="908"/>
    </row>
    <row r="1144" spans="1:23" ht="15.75" x14ac:dyDescent="0.25">
      <c r="A1144" s="871"/>
      <c r="B1144" s="872"/>
      <c r="C1144" s="97" t="s">
        <v>215</v>
      </c>
      <c r="D1144" s="270" t="s">
        <v>37</v>
      </c>
      <c r="E1144" s="270"/>
      <c r="F1144" s="86">
        <v>240</v>
      </c>
      <c r="G1144" s="270"/>
      <c r="H1144" s="270"/>
      <c r="I1144" s="155">
        <f t="shared" si="133"/>
        <v>240</v>
      </c>
      <c r="J1144" s="270"/>
      <c r="K1144" s="270">
        <v>120</v>
      </c>
      <c r="L1144" s="270"/>
      <c r="M1144" s="286">
        <v>30</v>
      </c>
      <c r="N1144" s="287"/>
      <c r="O1144" s="153">
        <f t="shared" si="130"/>
        <v>150</v>
      </c>
      <c r="P1144" s="154">
        <f t="shared" si="135"/>
        <v>370</v>
      </c>
      <c r="Q1144" s="270">
        <v>0.45</v>
      </c>
      <c r="R1144" s="45">
        <f t="shared" si="128"/>
        <v>108</v>
      </c>
      <c r="S1144" s="910"/>
      <c r="T1144" s="49">
        <f t="shared" si="134"/>
        <v>67.5</v>
      </c>
      <c r="U1144" s="913"/>
      <c r="V1144" s="151">
        <f t="shared" si="132"/>
        <v>175.5</v>
      </c>
      <c r="W1144" s="908"/>
    </row>
    <row r="1145" spans="1:23" ht="15.75" x14ac:dyDescent="0.25">
      <c r="A1145" s="871"/>
      <c r="B1145" s="872"/>
      <c r="C1145" s="97" t="s">
        <v>216</v>
      </c>
      <c r="D1145" s="270" t="s">
        <v>37</v>
      </c>
      <c r="E1145" s="270">
        <v>200</v>
      </c>
      <c r="F1145" s="86">
        <v>120</v>
      </c>
      <c r="G1145" s="270"/>
      <c r="H1145" s="270">
        <v>30</v>
      </c>
      <c r="I1145" s="155">
        <f t="shared" si="133"/>
        <v>350</v>
      </c>
      <c r="J1145" s="270"/>
      <c r="K1145" s="270">
        <v>60</v>
      </c>
      <c r="L1145" s="270"/>
      <c r="M1145" s="286">
        <v>50</v>
      </c>
      <c r="N1145" s="287"/>
      <c r="O1145" s="153">
        <f t="shared" si="130"/>
        <v>110</v>
      </c>
      <c r="P1145" s="154">
        <f t="shared" si="135"/>
        <v>110</v>
      </c>
      <c r="Q1145" s="270">
        <v>3.99</v>
      </c>
      <c r="R1145" s="45">
        <f t="shared" si="128"/>
        <v>1396.5</v>
      </c>
      <c r="S1145" s="910"/>
      <c r="T1145" s="49">
        <f t="shared" si="134"/>
        <v>438.90000000000003</v>
      </c>
      <c r="U1145" s="913"/>
      <c r="V1145" s="151">
        <f t="shared" si="132"/>
        <v>1835.4</v>
      </c>
      <c r="W1145" s="908"/>
    </row>
    <row r="1146" spans="1:23" ht="15.75" x14ac:dyDescent="0.25">
      <c r="A1146" s="871"/>
      <c r="B1146" s="872"/>
      <c r="C1146" s="97" t="s">
        <v>581</v>
      </c>
      <c r="D1146" s="270" t="s">
        <v>37</v>
      </c>
      <c r="E1146" s="270">
        <v>200</v>
      </c>
      <c r="F1146" s="86"/>
      <c r="G1146" s="270"/>
      <c r="H1146" s="270">
        <v>20</v>
      </c>
      <c r="I1146" s="155">
        <f t="shared" si="133"/>
        <v>220</v>
      </c>
      <c r="J1146" s="270"/>
      <c r="K1146" s="270"/>
      <c r="L1146" s="270"/>
      <c r="M1146" s="286"/>
      <c r="N1146" s="287"/>
      <c r="O1146" s="153">
        <f t="shared" si="130"/>
        <v>0</v>
      </c>
      <c r="P1146" s="154">
        <f t="shared" si="135"/>
        <v>70</v>
      </c>
      <c r="Q1146" s="270">
        <v>3.99</v>
      </c>
      <c r="R1146" s="45">
        <f t="shared" si="128"/>
        <v>877.80000000000007</v>
      </c>
      <c r="S1146" s="910"/>
      <c r="T1146" s="49">
        <f t="shared" si="134"/>
        <v>0</v>
      </c>
      <c r="U1146" s="913"/>
      <c r="V1146" s="151">
        <f t="shared" si="132"/>
        <v>877.80000000000007</v>
      </c>
      <c r="W1146" s="908"/>
    </row>
    <row r="1147" spans="1:23" ht="15.75" x14ac:dyDescent="0.25">
      <c r="A1147" s="871"/>
      <c r="B1147" s="872"/>
      <c r="C1147" s="97" t="s">
        <v>626</v>
      </c>
      <c r="D1147" s="270" t="s">
        <v>37</v>
      </c>
      <c r="E1147" s="270"/>
      <c r="F1147" s="86"/>
      <c r="G1147" s="270"/>
      <c r="H1147" s="270"/>
      <c r="I1147" s="155">
        <f t="shared" si="133"/>
        <v>0</v>
      </c>
      <c r="J1147" s="270"/>
      <c r="K1147" s="270"/>
      <c r="L1147" s="270"/>
      <c r="M1147" s="286"/>
      <c r="N1147" s="287">
        <v>150</v>
      </c>
      <c r="O1147" s="153">
        <f t="shared" si="130"/>
        <v>0</v>
      </c>
      <c r="P1147" s="154">
        <f t="shared" si="135"/>
        <v>30</v>
      </c>
      <c r="Q1147" s="270">
        <v>2.9</v>
      </c>
      <c r="R1147" s="45">
        <f t="shared" si="128"/>
        <v>0</v>
      </c>
      <c r="S1147" s="910"/>
      <c r="T1147" s="49">
        <f t="shared" si="134"/>
        <v>0</v>
      </c>
      <c r="U1147" s="913"/>
      <c r="V1147" s="151">
        <f t="shared" si="132"/>
        <v>0</v>
      </c>
      <c r="W1147" s="908"/>
    </row>
    <row r="1148" spans="1:23" ht="15.75" x14ac:dyDescent="0.25">
      <c r="A1148" s="871"/>
      <c r="B1148" s="872"/>
      <c r="C1148" s="97" t="s">
        <v>627</v>
      </c>
      <c r="D1148" s="270" t="s">
        <v>37</v>
      </c>
      <c r="E1148" s="270"/>
      <c r="F1148" s="86"/>
      <c r="G1148" s="270"/>
      <c r="H1148" s="270">
        <v>70</v>
      </c>
      <c r="I1148" s="155">
        <f t="shared" si="133"/>
        <v>70</v>
      </c>
      <c r="J1148" s="270"/>
      <c r="K1148" s="270"/>
      <c r="L1148" s="270"/>
      <c r="M1148" s="286"/>
      <c r="N1148" s="287"/>
      <c r="O1148" s="153">
        <f t="shared" si="130"/>
        <v>0</v>
      </c>
      <c r="P1148" s="154">
        <f t="shared" si="135"/>
        <v>227</v>
      </c>
      <c r="Q1148" s="270">
        <v>1.31</v>
      </c>
      <c r="R1148" s="45">
        <f t="shared" si="128"/>
        <v>91.7</v>
      </c>
      <c r="S1148" s="910"/>
      <c r="T1148" s="49">
        <f t="shared" si="134"/>
        <v>0</v>
      </c>
      <c r="U1148" s="913"/>
      <c r="V1148" s="151">
        <f t="shared" si="132"/>
        <v>91.7</v>
      </c>
      <c r="W1148" s="908"/>
    </row>
    <row r="1149" spans="1:23" ht="15.75" x14ac:dyDescent="0.25">
      <c r="A1149" s="871"/>
      <c r="B1149" s="872"/>
      <c r="C1149" s="97" t="s">
        <v>628</v>
      </c>
      <c r="D1149" s="270" t="s">
        <v>37</v>
      </c>
      <c r="E1149" s="270"/>
      <c r="F1149" s="86"/>
      <c r="G1149" s="270"/>
      <c r="H1149" s="285">
        <v>30</v>
      </c>
      <c r="I1149" s="155">
        <f t="shared" si="133"/>
        <v>30</v>
      </c>
      <c r="J1149" s="270"/>
      <c r="K1149" s="270"/>
      <c r="L1149" s="270"/>
      <c r="M1149" s="286">
        <v>10</v>
      </c>
      <c r="N1149" s="287"/>
      <c r="O1149" s="153">
        <f t="shared" si="130"/>
        <v>10</v>
      </c>
      <c r="P1149" s="154">
        <f t="shared" si="135"/>
        <v>210</v>
      </c>
      <c r="Q1149" s="270">
        <v>3.21</v>
      </c>
      <c r="R1149" s="45">
        <f t="shared" si="128"/>
        <v>96.3</v>
      </c>
      <c r="S1149" s="910"/>
      <c r="T1149" s="49">
        <f t="shared" si="134"/>
        <v>32.1</v>
      </c>
      <c r="U1149" s="913"/>
      <c r="V1149" s="151">
        <f t="shared" si="132"/>
        <v>128.4</v>
      </c>
      <c r="W1149" s="908"/>
    </row>
    <row r="1150" spans="1:23" ht="15.75" x14ac:dyDescent="0.25">
      <c r="A1150" s="871"/>
      <c r="B1150" s="872"/>
      <c r="C1150" s="97" t="s">
        <v>217</v>
      </c>
      <c r="D1150" s="270" t="s">
        <v>37</v>
      </c>
      <c r="E1150" s="270"/>
      <c r="F1150" s="86">
        <v>72</v>
      </c>
      <c r="G1150" s="270">
        <v>150</v>
      </c>
      <c r="H1150" s="270">
        <v>5</v>
      </c>
      <c r="I1150" s="155">
        <f t="shared" si="133"/>
        <v>227</v>
      </c>
      <c r="J1150" s="270"/>
      <c r="K1150" s="270">
        <v>36</v>
      </c>
      <c r="L1150" s="270"/>
      <c r="M1150" s="286"/>
      <c r="N1150" s="287"/>
      <c r="O1150" s="153">
        <f t="shared" si="130"/>
        <v>36</v>
      </c>
      <c r="P1150" s="154">
        <f t="shared" si="135"/>
        <v>171</v>
      </c>
      <c r="Q1150" s="270">
        <v>3.02</v>
      </c>
      <c r="R1150" s="45">
        <f t="shared" si="128"/>
        <v>685.54</v>
      </c>
      <c r="S1150" s="910"/>
      <c r="T1150" s="49">
        <f t="shared" si="134"/>
        <v>108.72</v>
      </c>
      <c r="U1150" s="913"/>
      <c r="V1150" s="151">
        <f t="shared" si="132"/>
        <v>794.26</v>
      </c>
      <c r="W1150" s="908"/>
    </row>
    <row r="1151" spans="1:23" ht="15.75" x14ac:dyDescent="0.25">
      <c r="A1151" s="871"/>
      <c r="B1151" s="872"/>
      <c r="C1151" s="100" t="s">
        <v>486</v>
      </c>
      <c r="D1151" s="270" t="s">
        <v>37</v>
      </c>
      <c r="E1151" s="270"/>
      <c r="F1151" s="86"/>
      <c r="G1151" s="105">
        <v>200</v>
      </c>
      <c r="H1151" s="270"/>
      <c r="I1151" s="155">
        <f t="shared" si="133"/>
        <v>200</v>
      </c>
      <c r="J1151" s="270"/>
      <c r="K1151" s="270"/>
      <c r="L1151" s="270"/>
      <c r="M1151" s="286">
        <v>10</v>
      </c>
      <c r="N1151" s="287">
        <v>80</v>
      </c>
      <c r="O1151" s="153">
        <f t="shared" si="130"/>
        <v>10</v>
      </c>
      <c r="P1151" s="154">
        <f t="shared" si="135"/>
        <v>10</v>
      </c>
      <c r="Q1151" s="270">
        <v>1.5</v>
      </c>
      <c r="R1151" s="45">
        <f t="shared" si="128"/>
        <v>300</v>
      </c>
      <c r="S1151" s="910"/>
      <c r="T1151" s="49">
        <f t="shared" si="134"/>
        <v>15</v>
      </c>
      <c r="U1151" s="913"/>
      <c r="V1151" s="151">
        <f t="shared" si="132"/>
        <v>315</v>
      </c>
      <c r="W1151" s="908"/>
    </row>
    <row r="1152" spans="1:23" ht="15.75" x14ac:dyDescent="0.25">
      <c r="A1152" s="871"/>
      <c r="B1152" s="872"/>
      <c r="C1152" s="100" t="s">
        <v>487</v>
      </c>
      <c r="D1152" s="270" t="s">
        <v>37</v>
      </c>
      <c r="E1152" s="270">
        <v>50</v>
      </c>
      <c r="F1152" s="86"/>
      <c r="G1152" s="105">
        <v>70</v>
      </c>
      <c r="H1152" s="285">
        <v>15</v>
      </c>
      <c r="I1152" s="155">
        <f t="shared" si="133"/>
        <v>135</v>
      </c>
      <c r="J1152" s="270"/>
      <c r="K1152" s="270"/>
      <c r="L1152" s="270"/>
      <c r="M1152" s="286"/>
      <c r="N1152" s="287">
        <v>20</v>
      </c>
      <c r="O1152" s="153">
        <f t="shared" si="130"/>
        <v>0</v>
      </c>
      <c r="P1152" s="154">
        <f t="shared" si="135"/>
        <v>0</v>
      </c>
      <c r="Q1152" s="270">
        <v>3.66</v>
      </c>
      <c r="R1152" s="45">
        <f t="shared" si="128"/>
        <v>494.1</v>
      </c>
      <c r="S1152" s="910"/>
      <c r="T1152" s="49">
        <f t="shared" si="134"/>
        <v>0</v>
      </c>
      <c r="U1152" s="913"/>
      <c r="V1152" s="151">
        <f t="shared" si="132"/>
        <v>494.1</v>
      </c>
      <c r="W1152" s="908"/>
    </row>
    <row r="1153" spans="1:23" ht="45" x14ac:dyDescent="0.25">
      <c r="A1153" s="871"/>
      <c r="B1153" s="872"/>
      <c r="C1153" s="97" t="s">
        <v>223</v>
      </c>
      <c r="D1153" s="270" t="s">
        <v>37</v>
      </c>
      <c r="E1153" s="270"/>
      <c r="F1153" s="86"/>
      <c r="G1153" s="270"/>
      <c r="H1153" s="285"/>
      <c r="I1153" s="155">
        <f t="shared" si="133"/>
        <v>0</v>
      </c>
      <c r="J1153" s="270"/>
      <c r="K1153" s="270"/>
      <c r="L1153" s="270"/>
      <c r="M1153" s="286"/>
      <c r="N1153" s="287"/>
      <c r="O1153" s="153">
        <f t="shared" si="130"/>
        <v>0</v>
      </c>
      <c r="P1153" s="154">
        <f t="shared" si="135"/>
        <v>2</v>
      </c>
      <c r="Q1153" s="270"/>
      <c r="R1153" s="45">
        <f t="shared" si="128"/>
        <v>0</v>
      </c>
      <c r="S1153" s="910"/>
      <c r="T1153" s="49">
        <f t="shared" si="134"/>
        <v>0</v>
      </c>
      <c r="U1153" s="913"/>
      <c r="V1153" s="151">
        <f t="shared" si="132"/>
        <v>0</v>
      </c>
      <c r="W1153" s="908"/>
    </row>
    <row r="1154" spans="1:23" ht="15.75" x14ac:dyDescent="0.25">
      <c r="A1154" s="871"/>
      <c r="B1154" s="872"/>
      <c r="C1154" s="97" t="s">
        <v>115</v>
      </c>
      <c r="D1154" s="270" t="s">
        <v>37</v>
      </c>
      <c r="E1154" s="270"/>
      <c r="F1154" s="86"/>
      <c r="G1154" s="270"/>
      <c r="H1154" s="270"/>
      <c r="I1154" s="155">
        <f t="shared" si="133"/>
        <v>0</v>
      </c>
      <c r="J1154" s="270"/>
      <c r="K1154" s="270"/>
      <c r="L1154" s="270"/>
      <c r="M1154" s="286"/>
      <c r="N1154" s="287"/>
      <c r="O1154" s="153">
        <f t="shared" si="130"/>
        <v>0</v>
      </c>
      <c r="P1154" s="154">
        <f t="shared" si="135"/>
        <v>28</v>
      </c>
      <c r="Q1154" s="270"/>
      <c r="R1154" s="45">
        <f t="shared" si="128"/>
        <v>0</v>
      </c>
      <c r="S1154" s="910"/>
      <c r="T1154" s="49">
        <f t="shared" si="134"/>
        <v>0</v>
      </c>
      <c r="U1154" s="913"/>
      <c r="V1154" s="151">
        <f t="shared" si="132"/>
        <v>0</v>
      </c>
      <c r="W1154" s="908"/>
    </row>
    <row r="1155" spans="1:23" ht="15.75" x14ac:dyDescent="0.25">
      <c r="A1155" s="871"/>
      <c r="B1155" s="872"/>
      <c r="C1155" s="93" t="s">
        <v>113</v>
      </c>
      <c r="D1155" s="270" t="s">
        <v>37</v>
      </c>
      <c r="E1155" s="270"/>
      <c r="F1155" s="86">
        <v>2</v>
      </c>
      <c r="G1155" s="270"/>
      <c r="H1155" s="270"/>
      <c r="I1155" s="155">
        <f t="shared" si="133"/>
        <v>2</v>
      </c>
      <c r="J1155" s="270"/>
      <c r="K1155" s="270"/>
      <c r="L1155" s="270"/>
      <c r="M1155" s="286"/>
      <c r="N1155" s="287"/>
      <c r="O1155" s="153">
        <f t="shared" si="130"/>
        <v>0</v>
      </c>
      <c r="P1155" s="154">
        <f t="shared" si="135"/>
        <v>2</v>
      </c>
      <c r="Q1155" s="270">
        <v>1.5</v>
      </c>
      <c r="R1155" s="45">
        <f t="shared" si="128"/>
        <v>3</v>
      </c>
      <c r="S1155" s="910"/>
      <c r="T1155" s="49">
        <f t="shared" si="134"/>
        <v>0</v>
      </c>
      <c r="U1155" s="913"/>
      <c r="V1155" s="151">
        <f t="shared" si="132"/>
        <v>3</v>
      </c>
      <c r="W1155" s="908"/>
    </row>
    <row r="1156" spans="1:23" ht="15.75" x14ac:dyDescent="0.25">
      <c r="A1156" s="871"/>
      <c r="B1156" s="872"/>
      <c r="C1156" s="93" t="s">
        <v>529</v>
      </c>
      <c r="D1156" s="270" t="s">
        <v>37</v>
      </c>
      <c r="E1156" s="270">
        <v>8</v>
      </c>
      <c r="F1156" s="86"/>
      <c r="G1156" s="270">
        <v>20</v>
      </c>
      <c r="H1156" s="270"/>
      <c r="I1156" s="155">
        <f t="shared" si="133"/>
        <v>28</v>
      </c>
      <c r="J1156" s="270"/>
      <c r="K1156" s="270"/>
      <c r="L1156" s="270"/>
      <c r="M1156" s="286"/>
      <c r="N1156" s="287"/>
      <c r="O1156" s="153">
        <f t="shared" si="130"/>
        <v>0</v>
      </c>
      <c r="P1156" s="154">
        <f t="shared" si="135"/>
        <v>201</v>
      </c>
      <c r="Q1156" s="270">
        <v>10.06</v>
      </c>
      <c r="R1156" s="45">
        <f t="shared" si="128"/>
        <v>281.68</v>
      </c>
      <c r="S1156" s="910"/>
      <c r="T1156" s="49">
        <f t="shared" si="134"/>
        <v>0</v>
      </c>
      <c r="U1156" s="913"/>
      <c r="V1156" s="151">
        <f t="shared" si="132"/>
        <v>281.68</v>
      </c>
      <c r="W1156" s="908"/>
    </row>
    <row r="1157" spans="1:23" ht="15.75" x14ac:dyDescent="0.25">
      <c r="A1157" s="871"/>
      <c r="B1157" s="872"/>
      <c r="C1157" s="93" t="s">
        <v>634</v>
      </c>
      <c r="D1157" s="270" t="s">
        <v>37</v>
      </c>
      <c r="E1157" s="270"/>
      <c r="F1157" s="86"/>
      <c r="G1157" s="270"/>
      <c r="H1157" s="270">
        <v>2</v>
      </c>
      <c r="I1157" s="155">
        <f t="shared" si="133"/>
        <v>2</v>
      </c>
      <c r="J1157" s="270"/>
      <c r="K1157" s="270"/>
      <c r="L1157" s="270"/>
      <c r="M1157" s="286"/>
      <c r="N1157" s="287"/>
      <c r="O1157" s="153">
        <f t="shared" si="130"/>
        <v>0</v>
      </c>
      <c r="P1157" s="154">
        <f t="shared" si="135"/>
        <v>15</v>
      </c>
      <c r="Q1157" s="270">
        <v>62.61</v>
      </c>
      <c r="R1157" s="45">
        <f t="shared" si="128"/>
        <v>125.22</v>
      </c>
      <c r="S1157" s="910"/>
      <c r="T1157" s="49">
        <f t="shared" si="134"/>
        <v>0</v>
      </c>
      <c r="U1157" s="913"/>
      <c r="V1157" s="151">
        <f t="shared" si="132"/>
        <v>125.22</v>
      </c>
      <c r="W1157" s="908"/>
    </row>
    <row r="1158" spans="1:23" ht="15.75" x14ac:dyDescent="0.25">
      <c r="A1158" s="871"/>
      <c r="B1158" s="872"/>
      <c r="C1158" s="93" t="s">
        <v>530</v>
      </c>
      <c r="D1158" s="270" t="s">
        <v>37</v>
      </c>
      <c r="E1158" s="270">
        <v>80</v>
      </c>
      <c r="F1158" s="86"/>
      <c r="G1158" s="270">
        <v>120</v>
      </c>
      <c r="H1158" s="270">
        <v>1</v>
      </c>
      <c r="I1158" s="155">
        <f t="shared" si="133"/>
        <v>201</v>
      </c>
      <c r="J1158" s="270"/>
      <c r="K1158" s="270"/>
      <c r="L1158" s="270"/>
      <c r="M1158" s="286">
        <v>5</v>
      </c>
      <c r="N1158" s="287"/>
      <c r="O1158" s="153">
        <f t="shared" si="130"/>
        <v>5</v>
      </c>
      <c r="P1158" s="154">
        <f t="shared" si="135"/>
        <v>13</v>
      </c>
      <c r="Q1158" s="270">
        <v>3.63</v>
      </c>
      <c r="R1158" s="45">
        <f t="shared" si="128"/>
        <v>729.63</v>
      </c>
      <c r="S1158" s="910"/>
      <c r="T1158" s="49">
        <f t="shared" si="134"/>
        <v>18.149999999999999</v>
      </c>
      <c r="U1158" s="913"/>
      <c r="V1158" s="151">
        <f t="shared" si="132"/>
        <v>747.78</v>
      </c>
      <c r="W1158" s="908"/>
    </row>
    <row r="1159" spans="1:23" x14ac:dyDescent="0.25">
      <c r="A1159" s="871"/>
      <c r="B1159" s="872"/>
      <c r="C1159" s="100" t="s">
        <v>531</v>
      </c>
      <c r="D1159" s="270" t="s">
        <v>37</v>
      </c>
      <c r="E1159" s="270"/>
      <c r="F1159" s="270">
        <v>10</v>
      </c>
      <c r="G1159" s="105">
        <v>5</v>
      </c>
      <c r="H1159" s="270"/>
      <c r="I1159" s="155">
        <f t="shared" si="133"/>
        <v>15</v>
      </c>
      <c r="J1159" s="270"/>
      <c r="K1159" s="270"/>
      <c r="L1159" s="270"/>
      <c r="M1159" s="286">
        <v>1</v>
      </c>
      <c r="N1159" s="287">
        <v>6</v>
      </c>
      <c r="O1159" s="153">
        <f t="shared" si="130"/>
        <v>1</v>
      </c>
      <c r="P1159" s="154">
        <f t="shared" si="135"/>
        <v>6</v>
      </c>
      <c r="Q1159" s="270"/>
      <c r="R1159" s="45">
        <f t="shared" si="128"/>
        <v>0</v>
      </c>
      <c r="S1159" s="910"/>
      <c r="T1159" s="49">
        <f t="shared" si="134"/>
        <v>0</v>
      </c>
      <c r="U1159" s="913"/>
      <c r="V1159" s="151">
        <f t="shared" si="132"/>
        <v>0</v>
      </c>
      <c r="W1159" s="908"/>
    </row>
    <row r="1160" spans="1:23" x14ac:dyDescent="0.25">
      <c r="A1160" s="871"/>
      <c r="B1160" s="872"/>
      <c r="C1160" s="100" t="s">
        <v>635</v>
      </c>
      <c r="D1160" s="270" t="s">
        <v>37</v>
      </c>
      <c r="E1160" s="270"/>
      <c r="F1160" s="270">
        <v>4</v>
      </c>
      <c r="G1160" s="105"/>
      <c r="H1160" s="270">
        <v>4</v>
      </c>
      <c r="I1160" s="155">
        <f t="shared" si="133"/>
        <v>8</v>
      </c>
      <c r="J1160" s="270"/>
      <c r="K1160" s="270"/>
      <c r="L1160" s="270"/>
      <c r="M1160" s="286">
        <v>2</v>
      </c>
      <c r="N1160" s="287">
        <v>10</v>
      </c>
      <c r="O1160" s="153">
        <f t="shared" si="130"/>
        <v>2</v>
      </c>
      <c r="P1160" s="154">
        <f t="shared" si="135"/>
        <v>2</v>
      </c>
      <c r="Q1160" s="270">
        <v>11.37</v>
      </c>
      <c r="R1160" s="45">
        <f t="shared" si="128"/>
        <v>90.96</v>
      </c>
      <c r="S1160" s="910"/>
      <c r="T1160" s="49">
        <f t="shared" si="134"/>
        <v>22.74</v>
      </c>
      <c r="U1160" s="913"/>
      <c r="V1160" s="151">
        <f t="shared" si="132"/>
        <v>113.69999999999999</v>
      </c>
      <c r="W1160" s="908"/>
    </row>
    <row r="1161" spans="1:23" x14ac:dyDescent="0.25">
      <c r="A1161" s="871"/>
      <c r="B1161" s="872"/>
      <c r="C1161" s="100" t="s">
        <v>629</v>
      </c>
      <c r="D1161" s="270" t="s">
        <v>37</v>
      </c>
      <c r="E1161" s="270"/>
      <c r="F1161" s="270">
        <v>5</v>
      </c>
      <c r="G1161" s="105"/>
      <c r="H1161" s="270"/>
      <c r="I1161" s="155">
        <f t="shared" si="133"/>
        <v>5</v>
      </c>
      <c r="J1161" s="270"/>
      <c r="K1161" s="270"/>
      <c r="L1161" s="270"/>
      <c r="M1161" s="286"/>
      <c r="N1161" s="287">
        <v>4</v>
      </c>
      <c r="O1161" s="153">
        <f t="shared" si="130"/>
        <v>0</v>
      </c>
      <c r="P1161" s="154">
        <f t="shared" si="135"/>
        <v>10</v>
      </c>
      <c r="Q1161" s="270">
        <v>3.8</v>
      </c>
      <c r="R1161" s="45">
        <f t="shared" si="128"/>
        <v>19</v>
      </c>
      <c r="S1161" s="910"/>
      <c r="T1161" s="49">
        <f t="shared" si="134"/>
        <v>0</v>
      </c>
      <c r="U1161" s="913"/>
      <c r="V1161" s="151">
        <f t="shared" si="132"/>
        <v>19</v>
      </c>
      <c r="W1161" s="908"/>
    </row>
    <row r="1162" spans="1:23" x14ac:dyDescent="0.25">
      <c r="A1162" s="871"/>
      <c r="B1162" s="872"/>
      <c r="C1162" s="100" t="s">
        <v>632</v>
      </c>
      <c r="D1162" s="270" t="s">
        <v>37</v>
      </c>
      <c r="E1162" s="270"/>
      <c r="F1162" s="270"/>
      <c r="G1162" s="105"/>
      <c r="H1162" s="270"/>
      <c r="I1162" s="155">
        <f t="shared" si="133"/>
        <v>0</v>
      </c>
      <c r="J1162" s="270"/>
      <c r="K1162" s="270"/>
      <c r="L1162" s="270"/>
      <c r="M1162" s="286">
        <v>4</v>
      </c>
      <c r="N1162" s="287">
        <v>30</v>
      </c>
      <c r="O1162" s="153">
        <f t="shared" si="130"/>
        <v>4</v>
      </c>
      <c r="P1162" s="154">
        <f t="shared" si="135"/>
        <v>8</v>
      </c>
      <c r="Q1162" s="270">
        <v>8.1999999999999993</v>
      </c>
      <c r="R1162" s="45">
        <f t="shared" si="128"/>
        <v>0</v>
      </c>
      <c r="S1162" s="910"/>
      <c r="T1162" s="49">
        <f t="shared" si="134"/>
        <v>32.799999999999997</v>
      </c>
      <c r="U1162" s="913"/>
      <c r="V1162" s="151">
        <f t="shared" si="132"/>
        <v>32.799999999999997</v>
      </c>
      <c r="W1162" s="908"/>
    </row>
    <row r="1163" spans="1:23" x14ac:dyDescent="0.25">
      <c r="A1163" s="871"/>
      <c r="B1163" s="872"/>
      <c r="C1163" s="100" t="s">
        <v>631</v>
      </c>
      <c r="D1163" s="270" t="s">
        <v>37</v>
      </c>
      <c r="E1163" s="270"/>
      <c r="F1163" s="270"/>
      <c r="G1163" s="105"/>
      <c r="H1163" s="285">
        <v>10</v>
      </c>
      <c r="I1163" s="155">
        <f t="shared" si="133"/>
        <v>10</v>
      </c>
      <c r="J1163" s="270"/>
      <c r="K1163" s="270"/>
      <c r="L1163" s="270"/>
      <c r="M1163" s="286">
        <v>20</v>
      </c>
      <c r="N1163" s="287">
        <v>30</v>
      </c>
      <c r="O1163" s="153">
        <f t="shared" si="130"/>
        <v>20</v>
      </c>
      <c r="P1163" s="154">
        <f t="shared" si="135"/>
        <v>24</v>
      </c>
      <c r="Q1163" s="270">
        <v>3.06</v>
      </c>
      <c r="R1163" s="45">
        <f t="shared" si="128"/>
        <v>30.6</v>
      </c>
      <c r="S1163" s="910"/>
      <c r="T1163" s="49">
        <f t="shared" si="134"/>
        <v>61.2</v>
      </c>
      <c r="U1163" s="913"/>
      <c r="V1163" s="151">
        <f t="shared" si="132"/>
        <v>91.800000000000011</v>
      </c>
      <c r="W1163" s="908"/>
    </row>
    <row r="1164" spans="1:23" x14ac:dyDescent="0.25">
      <c r="A1164" s="871"/>
      <c r="B1164" s="872"/>
      <c r="C1164" s="100" t="s">
        <v>633</v>
      </c>
      <c r="D1164" s="270" t="s">
        <v>37</v>
      </c>
      <c r="E1164" s="270"/>
      <c r="F1164" s="270"/>
      <c r="G1164" s="105"/>
      <c r="H1164" s="285">
        <v>4</v>
      </c>
      <c r="I1164" s="155">
        <f t="shared" si="133"/>
        <v>4</v>
      </c>
      <c r="J1164" s="270"/>
      <c r="K1164" s="270"/>
      <c r="L1164" s="270"/>
      <c r="M1164" s="286"/>
      <c r="N1164" s="287">
        <v>4</v>
      </c>
      <c r="O1164" s="153">
        <f t="shared" si="130"/>
        <v>0</v>
      </c>
      <c r="P1164" s="154">
        <f t="shared" si="135"/>
        <v>12</v>
      </c>
      <c r="Q1164" s="270">
        <v>11</v>
      </c>
      <c r="R1164" s="45">
        <f t="shared" si="128"/>
        <v>44</v>
      </c>
      <c r="S1164" s="910"/>
      <c r="T1164" s="49">
        <f t="shared" si="134"/>
        <v>0</v>
      </c>
      <c r="U1164" s="913"/>
      <c r="V1164" s="151">
        <f t="shared" si="132"/>
        <v>44</v>
      </c>
      <c r="W1164" s="908"/>
    </row>
    <row r="1165" spans="1:23" x14ac:dyDescent="0.25">
      <c r="A1165" s="871"/>
      <c r="B1165" s="872"/>
      <c r="C1165" s="100" t="s">
        <v>630</v>
      </c>
      <c r="D1165" s="270" t="s">
        <v>37</v>
      </c>
      <c r="E1165" s="270"/>
      <c r="F1165" s="270"/>
      <c r="G1165" s="105"/>
      <c r="H1165" s="285">
        <v>4</v>
      </c>
      <c r="I1165" s="155">
        <f t="shared" si="133"/>
        <v>4</v>
      </c>
      <c r="J1165" s="270"/>
      <c r="K1165" s="270"/>
      <c r="L1165" s="270"/>
      <c r="M1165" s="286"/>
      <c r="N1165" s="287">
        <v>4</v>
      </c>
      <c r="O1165" s="153">
        <f t="shared" si="130"/>
        <v>0</v>
      </c>
      <c r="P1165" s="154">
        <f>I1228+O1165</f>
        <v>0</v>
      </c>
      <c r="Q1165" s="270">
        <v>65</v>
      </c>
      <c r="R1165" s="45">
        <f t="shared" ref="R1165:R1228" si="136">Q1165*I1165</f>
        <v>260</v>
      </c>
      <c r="S1165" s="910"/>
      <c r="T1165" s="49">
        <f t="shared" si="134"/>
        <v>0</v>
      </c>
      <c r="U1165" s="913"/>
      <c r="V1165" s="151">
        <f t="shared" si="132"/>
        <v>260</v>
      </c>
      <c r="W1165" s="908"/>
    </row>
    <row r="1166" spans="1:23" x14ac:dyDescent="0.25">
      <c r="A1166" s="871"/>
      <c r="B1166" s="872"/>
      <c r="C1166" s="100" t="s">
        <v>532</v>
      </c>
      <c r="D1166" s="270" t="s">
        <v>37</v>
      </c>
      <c r="E1166" s="270"/>
      <c r="F1166" s="270"/>
      <c r="G1166" s="105">
        <v>10</v>
      </c>
      <c r="H1166" s="270">
        <v>2</v>
      </c>
      <c r="I1166" s="155">
        <f t="shared" si="133"/>
        <v>12</v>
      </c>
      <c r="J1166" s="270"/>
      <c r="K1166" s="270"/>
      <c r="L1166" s="270"/>
      <c r="M1166" s="286"/>
      <c r="N1166" s="287"/>
      <c r="O1166" s="153">
        <f t="shared" si="130"/>
        <v>0</v>
      </c>
      <c r="P1166" s="154">
        <f>I1229+O1166</f>
        <v>24</v>
      </c>
      <c r="Q1166" s="270">
        <v>3.6</v>
      </c>
      <c r="R1166" s="45">
        <f t="shared" si="136"/>
        <v>43.2</v>
      </c>
      <c r="S1166" s="911"/>
      <c r="T1166" s="49">
        <f t="shared" si="134"/>
        <v>0</v>
      </c>
      <c r="U1166" s="914"/>
      <c r="V1166" s="151">
        <f t="shared" si="132"/>
        <v>43.2</v>
      </c>
      <c r="W1166" s="908"/>
    </row>
    <row r="1167" spans="1:23" x14ac:dyDescent="0.25">
      <c r="A1167" s="871">
        <v>69</v>
      </c>
      <c r="B1167" s="872" t="s">
        <v>1640</v>
      </c>
      <c r="C1167" s="97" t="s">
        <v>179</v>
      </c>
      <c r="D1167" s="270" t="s">
        <v>37</v>
      </c>
      <c r="E1167" s="270"/>
      <c r="F1167" s="270">
        <v>60</v>
      </c>
      <c r="G1167" s="270"/>
      <c r="H1167" s="285">
        <v>2</v>
      </c>
      <c r="I1167" s="155">
        <f t="shared" si="133"/>
        <v>62</v>
      </c>
      <c r="J1167" s="270"/>
      <c r="K1167" s="270"/>
      <c r="L1167" s="270"/>
      <c r="M1167" s="286">
        <v>7</v>
      </c>
      <c r="N1167" s="287"/>
      <c r="O1167" s="153">
        <f t="shared" si="130"/>
        <v>7</v>
      </c>
      <c r="P1167" s="154">
        <f>I1230+O1167</f>
        <v>31</v>
      </c>
      <c r="Q1167" s="270">
        <v>0.88</v>
      </c>
      <c r="R1167" s="45">
        <f t="shared" si="136"/>
        <v>54.56</v>
      </c>
      <c r="S1167" s="909">
        <f>SUM(R1167:R1177)</f>
        <v>1493.0420000000001</v>
      </c>
      <c r="T1167" s="49">
        <f t="shared" si="134"/>
        <v>6.16</v>
      </c>
      <c r="U1167" s="912">
        <f>SUM(T1167:T1177)</f>
        <v>187.982</v>
      </c>
      <c r="V1167" s="151">
        <f t="shared" si="132"/>
        <v>60.72</v>
      </c>
      <c r="W1167" s="908">
        <f>SUM(V1167:V1177)</f>
        <v>1681.0239999999999</v>
      </c>
    </row>
    <row r="1168" spans="1:23" x14ac:dyDescent="0.25">
      <c r="A1168" s="871"/>
      <c r="B1168" s="872"/>
      <c r="C1168" s="97" t="s">
        <v>180</v>
      </c>
      <c r="D1168" s="270" t="s">
        <v>37</v>
      </c>
      <c r="E1168" s="270"/>
      <c r="F1168" s="270">
        <v>60</v>
      </c>
      <c r="G1168" s="270"/>
      <c r="H1168" s="285">
        <v>4</v>
      </c>
      <c r="I1168" s="155">
        <f t="shared" si="133"/>
        <v>64</v>
      </c>
      <c r="J1168" s="270"/>
      <c r="K1168" s="270"/>
      <c r="L1168" s="270"/>
      <c r="M1168" s="286">
        <v>12</v>
      </c>
      <c r="N1168" s="287"/>
      <c r="O1168" s="153">
        <f t="shared" si="130"/>
        <v>12</v>
      </c>
      <c r="P1168" s="154">
        <f t="shared" ref="P1168:P1174" si="137">I1168+O1168</f>
        <v>76</v>
      </c>
      <c r="Q1168" s="270">
        <v>1.65</v>
      </c>
      <c r="R1168" s="45">
        <f t="shared" si="136"/>
        <v>105.6</v>
      </c>
      <c r="S1168" s="910"/>
      <c r="T1168" s="49">
        <f t="shared" si="134"/>
        <v>19.799999999999997</v>
      </c>
      <c r="U1168" s="913"/>
      <c r="V1168" s="151">
        <f t="shared" si="132"/>
        <v>125.39999999999999</v>
      </c>
      <c r="W1168" s="908"/>
    </row>
    <row r="1169" spans="1:23" x14ac:dyDescent="0.25">
      <c r="A1169" s="871"/>
      <c r="B1169" s="872"/>
      <c r="C1169" s="97" t="s">
        <v>181</v>
      </c>
      <c r="D1169" s="270" t="s">
        <v>37</v>
      </c>
      <c r="E1169" s="270"/>
      <c r="F1169" s="270">
        <v>60</v>
      </c>
      <c r="G1169" s="270"/>
      <c r="H1169" s="285">
        <v>3</v>
      </c>
      <c r="I1169" s="155">
        <f t="shared" si="133"/>
        <v>63</v>
      </c>
      <c r="J1169" s="270"/>
      <c r="K1169" s="270"/>
      <c r="L1169" s="270"/>
      <c r="M1169" s="286">
        <v>8</v>
      </c>
      <c r="N1169" s="287"/>
      <c r="O1169" s="153">
        <f t="shared" si="130"/>
        <v>8</v>
      </c>
      <c r="P1169" s="154">
        <f t="shared" si="137"/>
        <v>71</v>
      </c>
      <c r="Q1169" s="270">
        <v>0.67400000000000004</v>
      </c>
      <c r="R1169" s="45">
        <f t="shared" si="136"/>
        <v>42.462000000000003</v>
      </c>
      <c r="S1169" s="910"/>
      <c r="T1169" s="49">
        <f t="shared" si="134"/>
        <v>5.3920000000000003</v>
      </c>
      <c r="U1169" s="913"/>
      <c r="V1169" s="151">
        <f t="shared" si="132"/>
        <v>47.854000000000006</v>
      </c>
      <c r="W1169" s="908"/>
    </row>
    <row r="1170" spans="1:23" x14ac:dyDescent="0.25">
      <c r="A1170" s="871"/>
      <c r="B1170" s="872"/>
      <c r="C1170" s="97" t="s">
        <v>182</v>
      </c>
      <c r="D1170" s="270" t="s">
        <v>37</v>
      </c>
      <c r="E1170" s="270"/>
      <c r="F1170" s="270">
        <v>60</v>
      </c>
      <c r="G1170" s="270"/>
      <c r="H1170" s="285">
        <v>4</v>
      </c>
      <c r="I1170" s="155">
        <f t="shared" si="133"/>
        <v>64</v>
      </c>
      <c r="J1170" s="270"/>
      <c r="K1170" s="270"/>
      <c r="L1170" s="270"/>
      <c r="M1170" s="286">
        <v>10</v>
      </c>
      <c r="N1170" s="287"/>
      <c r="O1170" s="153">
        <f t="shared" si="130"/>
        <v>10</v>
      </c>
      <c r="P1170" s="154">
        <f t="shared" si="137"/>
        <v>74</v>
      </c>
      <c r="Q1170" s="270">
        <v>1.47</v>
      </c>
      <c r="R1170" s="45">
        <f t="shared" si="136"/>
        <v>94.08</v>
      </c>
      <c r="S1170" s="910"/>
      <c r="T1170" s="49">
        <f t="shared" si="134"/>
        <v>14.7</v>
      </c>
      <c r="U1170" s="913"/>
      <c r="V1170" s="151">
        <f t="shared" si="132"/>
        <v>108.78</v>
      </c>
      <c r="W1170" s="908"/>
    </row>
    <row r="1171" spans="1:23" x14ac:dyDescent="0.25">
      <c r="A1171" s="871"/>
      <c r="B1171" s="872"/>
      <c r="C1171" s="97" t="s">
        <v>183</v>
      </c>
      <c r="D1171" s="270" t="s">
        <v>37</v>
      </c>
      <c r="E1171" s="270"/>
      <c r="F1171" s="270">
        <v>60</v>
      </c>
      <c r="G1171" s="270"/>
      <c r="H1171" s="285">
        <v>4</v>
      </c>
      <c r="I1171" s="155">
        <f t="shared" si="133"/>
        <v>64</v>
      </c>
      <c r="J1171" s="270"/>
      <c r="K1171" s="270"/>
      <c r="L1171" s="270"/>
      <c r="M1171" s="286">
        <v>8</v>
      </c>
      <c r="N1171" s="287"/>
      <c r="O1171" s="153">
        <f t="shared" si="130"/>
        <v>8</v>
      </c>
      <c r="P1171" s="154">
        <f t="shared" si="137"/>
        <v>72</v>
      </c>
      <c r="Q1171" s="270">
        <v>1.36</v>
      </c>
      <c r="R1171" s="45">
        <f t="shared" si="136"/>
        <v>87.04</v>
      </c>
      <c r="S1171" s="910"/>
      <c r="T1171" s="49">
        <f t="shared" si="134"/>
        <v>10.88</v>
      </c>
      <c r="U1171" s="913"/>
      <c r="V1171" s="151">
        <f t="shared" si="132"/>
        <v>97.92</v>
      </c>
      <c r="W1171" s="908"/>
    </row>
    <row r="1172" spans="1:23" x14ac:dyDescent="0.25">
      <c r="A1172" s="871"/>
      <c r="B1172" s="872"/>
      <c r="C1172" s="100" t="s">
        <v>533</v>
      </c>
      <c r="D1172" s="270" t="s">
        <v>37</v>
      </c>
      <c r="E1172" s="270"/>
      <c r="F1172" s="270"/>
      <c r="G1172" s="270">
        <v>5</v>
      </c>
      <c r="H1172" s="285">
        <v>1</v>
      </c>
      <c r="I1172" s="155">
        <f t="shared" si="133"/>
        <v>6</v>
      </c>
      <c r="J1172" s="270"/>
      <c r="K1172" s="270"/>
      <c r="L1172" s="270"/>
      <c r="M1172" s="286">
        <v>2</v>
      </c>
      <c r="N1172" s="287"/>
      <c r="O1172" s="153">
        <f t="shared" si="130"/>
        <v>2</v>
      </c>
      <c r="P1172" s="154">
        <f t="shared" si="137"/>
        <v>8</v>
      </c>
      <c r="Q1172" s="270">
        <v>1.1499999999999999</v>
      </c>
      <c r="R1172" s="45">
        <f t="shared" si="136"/>
        <v>6.8999999999999995</v>
      </c>
      <c r="S1172" s="910"/>
      <c r="T1172" s="49">
        <f t="shared" si="134"/>
        <v>2.2999999999999998</v>
      </c>
      <c r="U1172" s="913"/>
      <c r="V1172" s="151">
        <f t="shared" si="132"/>
        <v>9.1999999999999993</v>
      </c>
      <c r="W1172" s="908"/>
    </row>
    <row r="1173" spans="1:23" x14ac:dyDescent="0.25">
      <c r="A1173" s="871"/>
      <c r="B1173" s="872"/>
      <c r="C1173" s="100" t="s">
        <v>836</v>
      </c>
      <c r="D1173" s="270" t="s">
        <v>37</v>
      </c>
      <c r="E1173" s="270"/>
      <c r="F1173" s="270"/>
      <c r="G1173" s="270">
        <v>80</v>
      </c>
      <c r="H1173" s="285">
        <v>2</v>
      </c>
      <c r="I1173" s="155">
        <f t="shared" si="133"/>
        <v>82</v>
      </c>
      <c r="J1173" s="270"/>
      <c r="K1173" s="270"/>
      <c r="L1173" s="270"/>
      <c r="M1173" s="286">
        <v>5</v>
      </c>
      <c r="N1173" s="287"/>
      <c r="O1173" s="153">
        <f t="shared" si="130"/>
        <v>5</v>
      </c>
      <c r="P1173" s="154">
        <f t="shared" si="137"/>
        <v>87</v>
      </c>
      <c r="Q1173" s="152">
        <v>3</v>
      </c>
      <c r="R1173" s="45">
        <f t="shared" si="136"/>
        <v>246</v>
      </c>
      <c r="S1173" s="910"/>
      <c r="T1173" s="49">
        <f t="shared" si="134"/>
        <v>15</v>
      </c>
      <c r="U1173" s="913"/>
      <c r="V1173" s="151">
        <f t="shared" si="132"/>
        <v>261</v>
      </c>
      <c r="W1173" s="908"/>
    </row>
    <row r="1174" spans="1:23" x14ac:dyDescent="0.25">
      <c r="A1174" s="871"/>
      <c r="B1174" s="872"/>
      <c r="C1174" s="100" t="s">
        <v>837</v>
      </c>
      <c r="D1174" s="270" t="s">
        <v>37</v>
      </c>
      <c r="E1174" s="270"/>
      <c r="F1174" s="270"/>
      <c r="G1174" s="270">
        <v>80</v>
      </c>
      <c r="H1174" s="285">
        <v>4</v>
      </c>
      <c r="I1174" s="155">
        <f t="shared" si="133"/>
        <v>84</v>
      </c>
      <c r="J1174" s="270"/>
      <c r="K1174" s="270"/>
      <c r="L1174" s="270"/>
      <c r="M1174" s="286">
        <v>12</v>
      </c>
      <c r="N1174" s="287"/>
      <c r="O1174" s="153">
        <f t="shared" si="130"/>
        <v>12</v>
      </c>
      <c r="P1174" s="154">
        <f t="shared" si="137"/>
        <v>96</v>
      </c>
      <c r="Q1174" s="152">
        <v>3</v>
      </c>
      <c r="R1174" s="45">
        <f t="shared" si="136"/>
        <v>252</v>
      </c>
      <c r="S1174" s="910"/>
      <c r="T1174" s="49">
        <f t="shared" si="134"/>
        <v>36</v>
      </c>
      <c r="U1174" s="913"/>
      <c r="V1174" s="151">
        <f t="shared" si="132"/>
        <v>288</v>
      </c>
      <c r="W1174" s="908"/>
    </row>
    <row r="1175" spans="1:23" x14ac:dyDescent="0.25">
      <c r="A1175" s="871"/>
      <c r="B1175" s="872"/>
      <c r="C1175" s="100" t="s">
        <v>838</v>
      </c>
      <c r="D1175" s="270" t="s">
        <v>37</v>
      </c>
      <c r="E1175" s="270"/>
      <c r="F1175" s="270"/>
      <c r="G1175" s="270">
        <v>80</v>
      </c>
      <c r="H1175" s="285">
        <v>3</v>
      </c>
      <c r="I1175" s="155">
        <f t="shared" si="133"/>
        <v>83</v>
      </c>
      <c r="J1175" s="270"/>
      <c r="K1175" s="270"/>
      <c r="L1175" s="270"/>
      <c r="M1175" s="286">
        <v>9</v>
      </c>
      <c r="N1175" s="287"/>
      <c r="O1175" s="153">
        <f t="shared" si="130"/>
        <v>9</v>
      </c>
      <c r="P1175" s="154">
        <f t="shared" ref="P1175:P1201" si="138">I1238+O1175</f>
        <v>21</v>
      </c>
      <c r="Q1175" s="152">
        <v>3</v>
      </c>
      <c r="R1175" s="45">
        <f t="shared" si="136"/>
        <v>249</v>
      </c>
      <c r="S1175" s="910"/>
      <c r="T1175" s="49">
        <f t="shared" si="134"/>
        <v>27</v>
      </c>
      <c r="U1175" s="913"/>
      <c r="V1175" s="151">
        <f t="shared" si="132"/>
        <v>276</v>
      </c>
      <c r="W1175" s="908"/>
    </row>
    <row r="1176" spans="1:23" x14ac:dyDescent="0.25">
      <c r="A1176" s="871"/>
      <c r="B1176" s="872"/>
      <c r="C1176" s="100" t="s">
        <v>839</v>
      </c>
      <c r="D1176" s="270" t="s">
        <v>37</v>
      </c>
      <c r="E1176" s="270"/>
      <c r="F1176" s="270"/>
      <c r="G1176" s="270">
        <v>80</v>
      </c>
      <c r="H1176" s="285">
        <v>3</v>
      </c>
      <c r="I1176" s="155">
        <f t="shared" si="133"/>
        <v>83</v>
      </c>
      <c r="J1176" s="270"/>
      <c r="K1176" s="270"/>
      <c r="L1176" s="270"/>
      <c r="M1176" s="286">
        <v>9</v>
      </c>
      <c r="N1176" s="287"/>
      <c r="O1176" s="153">
        <f t="shared" si="130"/>
        <v>9</v>
      </c>
      <c r="P1176" s="154">
        <f t="shared" si="138"/>
        <v>15</v>
      </c>
      <c r="Q1176" s="152">
        <v>3</v>
      </c>
      <c r="R1176" s="45">
        <f t="shared" si="136"/>
        <v>249</v>
      </c>
      <c r="S1176" s="910"/>
      <c r="T1176" s="49">
        <f t="shared" si="134"/>
        <v>27</v>
      </c>
      <c r="U1176" s="913"/>
      <c r="V1176" s="151">
        <f t="shared" si="132"/>
        <v>276</v>
      </c>
      <c r="W1176" s="908"/>
    </row>
    <row r="1177" spans="1:23" x14ac:dyDescent="0.25">
      <c r="A1177" s="871"/>
      <c r="B1177" s="872"/>
      <c r="C1177" s="100" t="s">
        <v>534</v>
      </c>
      <c r="D1177" s="270" t="s">
        <v>37</v>
      </c>
      <c r="E1177" s="270"/>
      <c r="F1177" s="270"/>
      <c r="G1177" s="105">
        <v>100</v>
      </c>
      <c r="H1177" s="285">
        <v>12</v>
      </c>
      <c r="I1177" s="155">
        <f t="shared" si="133"/>
        <v>112</v>
      </c>
      <c r="J1177" s="270"/>
      <c r="K1177" s="270"/>
      <c r="L1177" s="270"/>
      <c r="M1177" s="286">
        <v>25</v>
      </c>
      <c r="N1177" s="287"/>
      <c r="O1177" s="153">
        <f t="shared" si="130"/>
        <v>25</v>
      </c>
      <c r="P1177" s="154">
        <f t="shared" si="138"/>
        <v>25</v>
      </c>
      <c r="Q1177" s="270">
        <v>0.95</v>
      </c>
      <c r="R1177" s="45">
        <f t="shared" si="136"/>
        <v>106.39999999999999</v>
      </c>
      <c r="S1177" s="911"/>
      <c r="T1177" s="49">
        <f t="shared" si="134"/>
        <v>23.75</v>
      </c>
      <c r="U1177" s="914"/>
      <c r="V1177" s="151">
        <f t="shared" si="132"/>
        <v>130.14999999999998</v>
      </c>
      <c r="W1177" s="908"/>
    </row>
    <row r="1178" spans="1:23" ht="19.5" customHeight="1" x14ac:dyDescent="0.25">
      <c r="A1178" s="868">
        <v>70</v>
      </c>
      <c r="B1178" s="856" t="s">
        <v>1455</v>
      </c>
      <c r="C1178" s="100" t="s">
        <v>1895</v>
      </c>
      <c r="D1178" s="270"/>
      <c r="E1178" s="270">
        <v>50</v>
      </c>
      <c r="F1178" s="270"/>
      <c r="G1178" s="105"/>
      <c r="H1178" s="270"/>
      <c r="I1178" s="155">
        <f t="shared" si="133"/>
        <v>50</v>
      </c>
      <c r="J1178" s="270"/>
      <c r="K1178" s="270"/>
      <c r="L1178" s="270"/>
      <c r="M1178" s="286"/>
      <c r="N1178" s="287"/>
      <c r="O1178" s="153">
        <f t="shared" ref="O1178:O1241" si="139">SUM(J1178:M1178)</f>
        <v>0</v>
      </c>
      <c r="P1178" s="154">
        <f t="shared" si="138"/>
        <v>150</v>
      </c>
      <c r="Q1178" s="270">
        <v>32.880000000000003</v>
      </c>
      <c r="R1178" s="45">
        <f t="shared" si="136"/>
        <v>1644.0000000000002</v>
      </c>
      <c r="S1178" s="921">
        <f>SUM(R1178:R1184)</f>
        <v>9989.83</v>
      </c>
      <c r="T1178" s="49">
        <f t="shared" si="134"/>
        <v>0</v>
      </c>
      <c r="U1178" s="912">
        <f>SUM(T1178:T1184)</f>
        <v>0</v>
      </c>
      <c r="V1178" s="151">
        <f t="shared" si="132"/>
        <v>1644.0000000000002</v>
      </c>
      <c r="W1178" s="915">
        <f>S1178+U1178</f>
        <v>9989.83</v>
      </c>
    </row>
    <row r="1179" spans="1:23" x14ac:dyDescent="0.25">
      <c r="A1179" s="869"/>
      <c r="B1179" s="857"/>
      <c r="C1179" s="100" t="s">
        <v>1896</v>
      </c>
      <c r="D1179" s="270"/>
      <c r="E1179" s="270">
        <v>50</v>
      </c>
      <c r="F1179" s="270"/>
      <c r="G1179" s="105"/>
      <c r="H1179" s="270"/>
      <c r="I1179" s="155">
        <f t="shared" si="133"/>
        <v>50</v>
      </c>
      <c r="J1179" s="270"/>
      <c r="K1179" s="270"/>
      <c r="L1179" s="270"/>
      <c r="M1179" s="286"/>
      <c r="N1179" s="287"/>
      <c r="O1179" s="153">
        <f t="shared" si="139"/>
        <v>0</v>
      </c>
      <c r="P1179" s="154">
        <f t="shared" si="138"/>
        <v>150</v>
      </c>
      <c r="Q1179" s="270">
        <v>6.71</v>
      </c>
      <c r="R1179" s="45">
        <f t="shared" si="136"/>
        <v>335.5</v>
      </c>
      <c r="S1179" s="922"/>
      <c r="T1179" s="49">
        <f t="shared" si="134"/>
        <v>0</v>
      </c>
      <c r="U1179" s="913"/>
      <c r="V1179" s="151">
        <f t="shared" si="132"/>
        <v>335.5</v>
      </c>
      <c r="W1179" s="916"/>
    </row>
    <row r="1180" spans="1:23" x14ac:dyDescent="0.25">
      <c r="A1180" s="869"/>
      <c r="B1180" s="857"/>
      <c r="C1180" s="100" t="s">
        <v>1897</v>
      </c>
      <c r="D1180" s="270"/>
      <c r="E1180" s="270">
        <v>1</v>
      </c>
      <c r="F1180" s="270"/>
      <c r="G1180" s="105"/>
      <c r="H1180" s="270"/>
      <c r="I1180" s="155">
        <f t="shared" si="133"/>
        <v>1</v>
      </c>
      <c r="J1180" s="270"/>
      <c r="K1180" s="270"/>
      <c r="L1180" s="270"/>
      <c r="M1180" s="286"/>
      <c r="N1180" s="287"/>
      <c r="O1180" s="153">
        <f t="shared" si="139"/>
        <v>0</v>
      </c>
      <c r="P1180" s="154">
        <f t="shared" si="138"/>
        <v>150</v>
      </c>
      <c r="Q1180" s="270">
        <v>430</v>
      </c>
      <c r="R1180" s="45">
        <f t="shared" si="136"/>
        <v>430</v>
      </c>
      <c r="S1180" s="922"/>
      <c r="T1180" s="49">
        <f t="shared" si="134"/>
        <v>0</v>
      </c>
      <c r="U1180" s="913"/>
      <c r="V1180" s="151">
        <f t="shared" si="132"/>
        <v>430</v>
      </c>
      <c r="W1180" s="916"/>
    </row>
    <row r="1181" spans="1:23" x14ac:dyDescent="0.25">
      <c r="A1181" s="869"/>
      <c r="B1181" s="857"/>
      <c r="C1181" s="100" t="s">
        <v>1898</v>
      </c>
      <c r="D1181" s="270"/>
      <c r="E1181" s="270">
        <v>5</v>
      </c>
      <c r="F1181" s="270"/>
      <c r="G1181" s="105"/>
      <c r="H1181" s="270"/>
      <c r="I1181" s="155">
        <f t="shared" si="133"/>
        <v>5</v>
      </c>
      <c r="J1181" s="270"/>
      <c r="K1181" s="270"/>
      <c r="L1181" s="270"/>
      <c r="M1181" s="286"/>
      <c r="N1181" s="287"/>
      <c r="O1181" s="153">
        <f t="shared" si="139"/>
        <v>0</v>
      </c>
      <c r="P1181" s="154">
        <f t="shared" si="138"/>
        <v>150</v>
      </c>
      <c r="Q1181" s="270">
        <v>760.27</v>
      </c>
      <c r="R1181" s="45">
        <f t="shared" si="136"/>
        <v>3801.35</v>
      </c>
      <c r="S1181" s="922"/>
      <c r="T1181" s="49">
        <f t="shared" si="134"/>
        <v>0</v>
      </c>
      <c r="U1181" s="913"/>
      <c r="V1181" s="151">
        <f t="shared" si="132"/>
        <v>3801.35</v>
      </c>
      <c r="W1181" s="916"/>
    </row>
    <row r="1182" spans="1:23" x14ac:dyDescent="0.25">
      <c r="A1182" s="869"/>
      <c r="B1182" s="857"/>
      <c r="C1182" s="100" t="s">
        <v>1899</v>
      </c>
      <c r="D1182" s="270"/>
      <c r="E1182" s="270">
        <v>3</v>
      </c>
      <c r="F1182" s="270"/>
      <c r="G1182" s="105"/>
      <c r="H1182" s="270"/>
      <c r="I1182" s="155">
        <f t="shared" si="133"/>
        <v>3</v>
      </c>
      <c r="J1182" s="270"/>
      <c r="K1182" s="270"/>
      <c r="L1182" s="270"/>
      <c r="M1182" s="286"/>
      <c r="N1182" s="287"/>
      <c r="O1182" s="153">
        <f t="shared" si="139"/>
        <v>0</v>
      </c>
      <c r="P1182" s="154">
        <f t="shared" si="138"/>
        <v>150</v>
      </c>
      <c r="Q1182" s="270">
        <v>770.41</v>
      </c>
      <c r="R1182" s="45">
        <f t="shared" si="136"/>
        <v>2311.23</v>
      </c>
      <c r="S1182" s="922"/>
      <c r="T1182" s="49">
        <f t="shared" si="134"/>
        <v>0</v>
      </c>
      <c r="U1182" s="913"/>
      <c r="V1182" s="151">
        <f t="shared" si="132"/>
        <v>2311.23</v>
      </c>
      <c r="W1182" s="916"/>
    </row>
    <row r="1183" spans="1:23" x14ac:dyDescent="0.25">
      <c r="A1183" s="869"/>
      <c r="B1183" s="857"/>
      <c r="C1183" s="100" t="s">
        <v>1900</v>
      </c>
      <c r="D1183" s="270"/>
      <c r="E1183" s="270">
        <v>5</v>
      </c>
      <c r="F1183" s="270"/>
      <c r="G1183" s="105"/>
      <c r="H1183" s="270"/>
      <c r="I1183" s="155">
        <f t="shared" si="133"/>
        <v>5</v>
      </c>
      <c r="J1183" s="270"/>
      <c r="K1183" s="270"/>
      <c r="L1183" s="270"/>
      <c r="M1183" s="286"/>
      <c r="N1183" s="287"/>
      <c r="O1183" s="153">
        <f t="shared" si="139"/>
        <v>0</v>
      </c>
      <c r="P1183" s="154">
        <f t="shared" si="138"/>
        <v>150</v>
      </c>
      <c r="Q1183" s="270">
        <v>150.79</v>
      </c>
      <c r="R1183" s="45">
        <f t="shared" si="136"/>
        <v>753.94999999999993</v>
      </c>
      <c r="S1183" s="922"/>
      <c r="T1183" s="49">
        <f t="shared" si="134"/>
        <v>0</v>
      </c>
      <c r="U1183" s="913"/>
      <c r="V1183" s="151">
        <f t="shared" si="132"/>
        <v>753.94999999999993</v>
      </c>
      <c r="W1183" s="916"/>
    </row>
    <row r="1184" spans="1:23" x14ac:dyDescent="0.25">
      <c r="A1184" s="870"/>
      <c r="B1184" s="858"/>
      <c r="C1184" s="100" t="s">
        <v>1901</v>
      </c>
      <c r="D1184" s="270"/>
      <c r="E1184" s="270">
        <v>5</v>
      </c>
      <c r="F1184" s="270"/>
      <c r="G1184" s="105"/>
      <c r="H1184" s="270"/>
      <c r="I1184" s="155">
        <f t="shared" si="133"/>
        <v>5</v>
      </c>
      <c r="J1184" s="270"/>
      <c r="K1184" s="270"/>
      <c r="L1184" s="270"/>
      <c r="M1184" s="286"/>
      <c r="N1184" s="287"/>
      <c r="O1184" s="153">
        <f t="shared" si="139"/>
        <v>0</v>
      </c>
      <c r="P1184" s="154">
        <f t="shared" si="138"/>
        <v>150</v>
      </c>
      <c r="Q1184" s="270">
        <v>142.76</v>
      </c>
      <c r="R1184" s="45">
        <f t="shared" si="136"/>
        <v>713.8</v>
      </c>
      <c r="S1184" s="923"/>
      <c r="T1184" s="49">
        <f t="shared" si="134"/>
        <v>0</v>
      </c>
      <c r="U1184" s="914"/>
      <c r="V1184" s="151">
        <f t="shared" si="132"/>
        <v>713.8</v>
      </c>
      <c r="W1184" s="917"/>
    </row>
    <row r="1185" spans="1:23" ht="18.75" customHeight="1" x14ac:dyDescent="0.25">
      <c r="A1185" s="868">
        <v>71</v>
      </c>
      <c r="B1185" s="856" t="s">
        <v>1456</v>
      </c>
      <c r="C1185" s="100" t="s">
        <v>1902</v>
      </c>
      <c r="D1185" s="270"/>
      <c r="E1185" s="270"/>
      <c r="F1185" s="270"/>
      <c r="G1185" s="105">
        <v>14</v>
      </c>
      <c r="H1185" s="270"/>
      <c r="I1185" s="155">
        <f t="shared" si="133"/>
        <v>14</v>
      </c>
      <c r="J1185" s="270"/>
      <c r="K1185" s="270"/>
      <c r="L1185" s="270"/>
      <c r="M1185" s="286"/>
      <c r="N1185" s="287"/>
      <c r="O1185" s="153">
        <f t="shared" si="139"/>
        <v>0</v>
      </c>
      <c r="P1185" s="154">
        <f t="shared" si="138"/>
        <v>20</v>
      </c>
      <c r="Q1185" s="270">
        <v>34.5</v>
      </c>
      <c r="R1185" s="45">
        <f t="shared" si="136"/>
        <v>483</v>
      </c>
      <c r="S1185" s="921">
        <f>SUM(R1185:R1201)</f>
        <v>3757.13</v>
      </c>
      <c r="T1185" s="49">
        <f t="shared" si="134"/>
        <v>0</v>
      </c>
      <c r="U1185" s="912">
        <f>SUM(T1185:T1201)</f>
        <v>0</v>
      </c>
      <c r="V1185" s="151">
        <f t="shared" si="132"/>
        <v>483</v>
      </c>
      <c r="W1185" s="915">
        <f>U1185+S1185</f>
        <v>3757.13</v>
      </c>
    </row>
    <row r="1186" spans="1:23" x14ac:dyDescent="0.25">
      <c r="A1186" s="869"/>
      <c r="B1186" s="857"/>
      <c r="C1186" s="100" t="s">
        <v>1903</v>
      </c>
      <c r="D1186" s="270"/>
      <c r="E1186" s="270"/>
      <c r="F1186" s="270"/>
      <c r="G1186" s="105">
        <v>7</v>
      </c>
      <c r="H1186" s="270"/>
      <c r="I1186" s="155">
        <f t="shared" si="133"/>
        <v>7</v>
      </c>
      <c r="J1186" s="270"/>
      <c r="K1186" s="270"/>
      <c r="L1186" s="270"/>
      <c r="M1186" s="286"/>
      <c r="N1186" s="287"/>
      <c r="O1186" s="153">
        <f t="shared" si="139"/>
        <v>0</v>
      </c>
      <c r="P1186" s="154">
        <f t="shared" si="138"/>
        <v>20</v>
      </c>
      <c r="Q1186" s="270">
        <v>47.65</v>
      </c>
      <c r="R1186" s="45">
        <f t="shared" si="136"/>
        <v>333.55</v>
      </c>
      <c r="S1186" s="922"/>
      <c r="T1186" s="49">
        <f t="shared" si="134"/>
        <v>0</v>
      </c>
      <c r="U1186" s="913"/>
      <c r="V1186" s="151">
        <f t="shared" si="132"/>
        <v>333.55</v>
      </c>
      <c r="W1186" s="916"/>
    </row>
    <row r="1187" spans="1:23" x14ac:dyDescent="0.25">
      <c r="A1187" s="869"/>
      <c r="B1187" s="857"/>
      <c r="C1187" s="100" t="s">
        <v>1904</v>
      </c>
      <c r="D1187" s="270"/>
      <c r="E1187" s="270"/>
      <c r="F1187" s="270"/>
      <c r="G1187" s="105">
        <v>7</v>
      </c>
      <c r="H1187" s="270"/>
      <c r="I1187" s="155">
        <f t="shared" si="133"/>
        <v>7</v>
      </c>
      <c r="J1187" s="270"/>
      <c r="K1187" s="270"/>
      <c r="L1187" s="270"/>
      <c r="M1187" s="286"/>
      <c r="N1187" s="287"/>
      <c r="O1187" s="153">
        <f t="shared" si="139"/>
        <v>0</v>
      </c>
      <c r="P1187" s="154">
        <f t="shared" si="138"/>
        <v>40</v>
      </c>
      <c r="Q1187" s="270">
        <v>5.12</v>
      </c>
      <c r="R1187" s="45">
        <f t="shared" si="136"/>
        <v>35.840000000000003</v>
      </c>
      <c r="S1187" s="922"/>
      <c r="T1187" s="49">
        <f t="shared" si="134"/>
        <v>0</v>
      </c>
      <c r="U1187" s="913"/>
      <c r="V1187" s="151">
        <f t="shared" si="132"/>
        <v>35.840000000000003</v>
      </c>
      <c r="W1187" s="916"/>
    </row>
    <row r="1188" spans="1:23" x14ac:dyDescent="0.25">
      <c r="A1188" s="869"/>
      <c r="B1188" s="857"/>
      <c r="C1188" s="100" t="s">
        <v>1905</v>
      </c>
      <c r="D1188" s="270"/>
      <c r="E1188" s="270"/>
      <c r="F1188" s="270"/>
      <c r="G1188" s="105">
        <v>50</v>
      </c>
      <c r="H1188" s="270"/>
      <c r="I1188" s="155">
        <f t="shared" si="133"/>
        <v>50</v>
      </c>
      <c r="J1188" s="270"/>
      <c r="K1188" s="270"/>
      <c r="L1188" s="270"/>
      <c r="M1188" s="286"/>
      <c r="N1188" s="287"/>
      <c r="O1188" s="153">
        <f t="shared" si="139"/>
        <v>0</v>
      </c>
      <c r="P1188" s="154">
        <f t="shared" si="138"/>
        <v>20</v>
      </c>
      <c r="Q1188" s="270">
        <v>7.0000000000000007E-2</v>
      </c>
      <c r="R1188" s="45">
        <f t="shared" si="136"/>
        <v>3.5000000000000004</v>
      </c>
      <c r="S1188" s="922"/>
      <c r="T1188" s="49">
        <f t="shared" si="134"/>
        <v>0</v>
      </c>
      <c r="U1188" s="913"/>
      <c r="V1188" s="151">
        <f t="shared" si="132"/>
        <v>3.5000000000000004</v>
      </c>
      <c r="W1188" s="916"/>
    </row>
    <row r="1189" spans="1:23" x14ac:dyDescent="0.25">
      <c r="A1189" s="869"/>
      <c r="B1189" s="857"/>
      <c r="C1189" s="100" t="s">
        <v>1906</v>
      </c>
      <c r="D1189" s="270"/>
      <c r="E1189" s="270"/>
      <c r="F1189" s="270"/>
      <c r="G1189" s="105">
        <v>50</v>
      </c>
      <c r="H1189" s="270"/>
      <c r="I1189" s="155">
        <f t="shared" si="133"/>
        <v>50</v>
      </c>
      <c r="J1189" s="270"/>
      <c r="K1189" s="270"/>
      <c r="L1189" s="270"/>
      <c r="M1189" s="286"/>
      <c r="N1189" s="287"/>
      <c r="O1189" s="153">
        <f t="shared" si="139"/>
        <v>0</v>
      </c>
      <c r="P1189" s="154">
        <f t="shared" si="138"/>
        <v>3</v>
      </c>
      <c r="Q1189" s="270">
        <v>0.69</v>
      </c>
      <c r="R1189" s="45">
        <f t="shared" si="136"/>
        <v>34.5</v>
      </c>
      <c r="S1189" s="922"/>
      <c r="T1189" s="49">
        <f t="shared" si="134"/>
        <v>0</v>
      </c>
      <c r="U1189" s="913"/>
      <c r="V1189" s="151">
        <f t="shared" si="132"/>
        <v>34.5</v>
      </c>
      <c r="W1189" s="916"/>
    </row>
    <row r="1190" spans="1:23" x14ac:dyDescent="0.25">
      <c r="A1190" s="869"/>
      <c r="B1190" s="857"/>
      <c r="C1190" s="100" t="s">
        <v>1907</v>
      </c>
      <c r="D1190" s="270"/>
      <c r="E1190" s="270"/>
      <c r="F1190" s="270"/>
      <c r="G1190" s="105">
        <v>50</v>
      </c>
      <c r="H1190" s="270"/>
      <c r="I1190" s="155">
        <f t="shared" si="133"/>
        <v>50</v>
      </c>
      <c r="J1190" s="270"/>
      <c r="K1190" s="270"/>
      <c r="L1190" s="270"/>
      <c r="M1190" s="286"/>
      <c r="N1190" s="287"/>
      <c r="O1190" s="153">
        <f t="shared" si="139"/>
        <v>0</v>
      </c>
      <c r="P1190" s="154">
        <f t="shared" si="138"/>
        <v>3</v>
      </c>
      <c r="Q1190" s="270">
        <v>0.7</v>
      </c>
      <c r="R1190" s="45">
        <f t="shared" si="136"/>
        <v>35</v>
      </c>
      <c r="S1190" s="922"/>
      <c r="T1190" s="49">
        <f t="shared" si="134"/>
        <v>0</v>
      </c>
      <c r="U1190" s="913"/>
      <c r="V1190" s="151">
        <f t="shared" si="132"/>
        <v>35</v>
      </c>
      <c r="W1190" s="916"/>
    </row>
    <row r="1191" spans="1:23" x14ac:dyDescent="0.25">
      <c r="A1191" s="869"/>
      <c r="B1191" s="857"/>
      <c r="C1191" s="100" t="s">
        <v>1908</v>
      </c>
      <c r="D1191" s="270"/>
      <c r="E1191" s="270"/>
      <c r="F1191" s="270"/>
      <c r="G1191" s="105">
        <v>50</v>
      </c>
      <c r="H1191" s="270"/>
      <c r="I1191" s="155">
        <f t="shared" si="133"/>
        <v>50</v>
      </c>
      <c r="J1191" s="270"/>
      <c r="K1191" s="270"/>
      <c r="L1191" s="270"/>
      <c r="M1191" s="286"/>
      <c r="N1191" s="287"/>
      <c r="O1191" s="153">
        <f t="shared" si="139"/>
        <v>0</v>
      </c>
      <c r="P1191" s="154">
        <f t="shared" si="138"/>
        <v>40</v>
      </c>
      <c r="Q1191" s="270">
        <v>0.7</v>
      </c>
      <c r="R1191" s="45">
        <f t="shared" si="136"/>
        <v>35</v>
      </c>
      <c r="S1191" s="922"/>
      <c r="T1191" s="49">
        <f t="shared" si="134"/>
        <v>0</v>
      </c>
      <c r="U1191" s="913"/>
      <c r="V1191" s="151">
        <f t="shared" si="132"/>
        <v>35</v>
      </c>
      <c r="W1191" s="916"/>
    </row>
    <row r="1192" spans="1:23" x14ac:dyDescent="0.25">
      <c r="A1192" s="869"/>
      <c r="B1192" s="857"/>
      <c r="C1192" s="100" t="s">
        <v>1909</v>
      </c>
      <c r="D1192" s="270"/>
      <c r="E1192" s="270"/>
      <c r="F1192" s="270"/>
      <c r="G1192" s="105">
        <v>3</v>
      </c>
      <c r="H1192" s="270"/>
      <c r="I1192" s="155">
        <f t="shared" ref="I1192:I1255" si="140">E1192+F1192+G1192+H1192</f>
        <v>3</v>
      </c>
      <c r="J1192" s="270"/>
      <c r="K1192" s="270"/>
      <c r="L1192" s="270"/>
      <c r="M1192" s="286"/>
      <c r="N1192" s="287"/>
      <c r="O1192" s="153">
        <f t="shared" si="139"/>
        <v>0</v>
      </c>
      <c r="P1192" s="154">
        <f t="shared" si="138"/>
        <v>150</v>
      </c>
      <c r="Q1192" s="270">
        <v>324.3</v>
      </c>
      <c r="R1192" s="45">
        <f t="shared" si="136"/>
        <v>972.90000000000009</v>
      </c>
      <c r="S1192" s="922"/>
      <c r="T1192" s="49">
        <f t="shared" si="134"/>
        <v>0</v>
      </c>
      <c r="U1192" s="913"/>
      <c r="V1192" s="151">
        <f t="shared" si="132"/>
        <v>972.90000000000009</v>
      </c>
      <c r="W1192" s="916"/>
    </row>
    <row r="1193" spans="1:23" x14ac:dyDescent="0.25">
      <c r="A1193" s="869"/>
      <c r="B1193" s="857"/>
      <c r="C1193" s="100" t="s">
        <v>1910</v>
      </c>
      <c r="D1193" s="270"/>
      <c r="E1193" s="270"/>
      <c r="F1193" s="270"/>
      <c r="G1193" s="105">
        <v>1</v>
      </c>
      <c r="H1193" s="270"/>
      <c r="I1193" s="155">
        <f t="shared" si="140"/>
        <v>1</v>
      </c>
      <c r="J1193" s="270"/>
      <c r="K1193" s="270"/>
      <c r="L1193" s="270"/>
      <c r="M1193" s="286"/>
      <c r="N1193" s="287"/>
      <c r="O1193" s="153">
        <f t="shared" si="139"/>
        <v>0</v>
      </c>
      <c r="P1193" s="154">
        <f t="shared" si="138"/>
        <v>150</v>
      </c>
      <c r="Q1193" s="270">
        <v>132.80000000000001</v>
      </c>
      <c r="R1193" s="45">
        <f t="shared" si="136"/>
        <v>132.80000000000001</v>
      </c>
      <c r="S1193" s="922"/>
      <c r="T1193" s="49">
        <f t="shared" si="134"/>
        <v>0</v>
      </c>
      <c r="U1193" s="913"/>
      <c r="V1193" s="151">
        <f t="shared" si="132"/>
        <v>132.80000000000001</v>
      </c>
      <c r="W1193" s="916"/>
    </row>
    <row r="1194" spans="1:23" x14ac:dyDescent="0.25">
      <c r="A1194" s="869"/>
      <c r="B1194" s="857"/>
      <c r="C1194" s="100" t="s">
        <v>1911</v>
      </c>
      <c r="D1194" s="270"/>
      <c r="E1194" s="270"/>
      <c r="F1194" s="270"/>
      <c r="G1194" s="105">
        <v>50</v>
      </c>
      <c r="H1194" s="270"/>
      <c r="I1194" s="155">
        <f t="shared" si="140"/>
        <v>50</v>
      </c>
      <c r="J1194" s="270"/>
      <c r="K1194" s="270"/>
      <c r="L1194" s="270"/>
      <c r="M1194" s="286"/>
      <c r="N1194" s="287"/>
      <c r="O1194" s="153">
        <f t="shared" si="139"/>
        <v>0</v>
      </c>
      <c r="P1194" s="154">
        <f t="shared" si="138"/>
        <v>150</v>
      </c>
      <c r="Q1194" s="270">
        <v>2.7</v>
      </c>
      <c r="R1194" s="45">
        <f t="shared" si="136"/>
        <v>135</v>
      </c>
      <c r="S1194" s="922"/>
      <c r="T1194" s="49">
        <f t="shared" si="134"/>
        <v>0</v>
      </c>
      <c r="U1194" s="913"/>
      <c r="V1194" s="151">
        <f t="shared" si="132"/>
        <v>135</v>
      </c>
      <c r="W1194" s="916"/>
    </row>
    <row r="1195" spans="1:23" x14ac:dyDescent="0.25">
      <c r="A1195" s="869"/>
      <c r="B1195" s="857"/>
      <c r="C1195" s="100" t="s">
        <v>1912</v>
      </c>
      <c r="D1195" s="270"/>
      <c r="E1195" s="270"/>
      <c r="F1195" s="270"/>
      <c r="G1195" s="105">
        <v>50</v>
      </c>
      <c r="H1195" s="270"/>
      <c r="I1195" s="155">
        <f t="shared" si="140"/>
        <v>50</v>
      </c>
      <c r="J1195" s="270"/>
      <c r="K1195" s="270"/>
      <c r="L1195" s="270"/>
      <c r="M1195" s="286"/>
      <c r="N1195" s="287"/>
      <c r="O1195" s="153">
        <f t="shared" si="139"/>
        <v>0</v>
      </c>
      <c r="P1195" s="154">
        <f t="shared" si="138"/>
        <v>150</v>
      </c>
      <c r="Q1195" s="270">
        <v>2.65</v>
      </c>
      <c r="R1195" s="45">
        <f t="shared" si="136"/>
        <v>132.5</v>
      </c>
      <c r="S1195" s="922"/>
      <c r="T1195" s="49">
        <f t="shared" si="134"/>
        <v>0</v>
      </c>
      <c r="U1195" s="913"/>
      <c r="V1195" s="151">
        <f t="shared" si="132"/>
        <v>132.5</v>
      </c>
      <c r="W1195" s="916"/>
    </row>
    <row r="1196" spans="1:23" x14ac:dyDescent="0.25">
      <c r="A1196" s="869"/>
      <c r="B1196" s="857"/>
      <c r="C1196" s="100" t="s">
        <v>1913</v>
      </c>
      <c r="D1196" s="270"/>
      <c r="E1196" s="270"/>
      <c r="F1196" s="270"/>
      <c r="G1196" s="105">
        <v>14</v>
      </c>
      <c r="H1196" s="270"/>
      <c r="I1196" s="155">
        <f t="shared" si="140"/>
        <v>14</v>
      </c>
      <c r="J1196" s="270"/>
      <c r="K1196" s="270"/>
      <c r="L1196" s="270"/>
      <c r="M1196" s="286"/>
      <c r="N1196" s="287"/>
      <c r="O1196" s="153">
        <f t="shared" si="139"/>
        <v>0</v>
      </c>
      <c r="P1196" s="154">
        <f t="shared" si="138"/>
        <v>250</v>
      </c>
      <c r="Q1196" s="270">
        <v>7.29</v>
      </c>
      <c r="R1196" s="45">
        <f t="shared" si="136"/>
        <v>102.06</v>
      </c>
      <c r="S1196" s="922"/>
      <c r="T1196" s="49">
        <f t="shared" si="134"/>
        <v>0</v>
      </c>
      <c r="U1196" s="913"/>
      <c r="V1196" s="151">
        <f t="shared" si="132"/>
        <v>102.06</v>
      </c>
      <c r="W1196" s="916"/>
    </row>
    <row r="1197" spans="1:23" x14ac:dyDescent="0.25">
      <c r="A1197" s="869"/>
      <c r="B1197" s="857"/>
      <c r="C1197" s="100" t="s">
        <v>1914</v>
      </c>
      <c r="D1197" s="270"/>
      <c r="E1197" s="270"/>
      <c r="F1197" s="270"/>
      <c r="G1197" s="105">
        <v>50</v>
      </c>
      <c r="H1197" s="270"/>
      <c r="I1197" s="155">
        <f t="shared" si="140"/>
        <v>50</v>
      </c>
      <c r="J1197" s="270"/>
      <c r="K1197" s="270"/>
      <c r="L1197" s="270"/>
      <c r="M1197" s="286"/>
      <c r="N1197" s="287"/>
      <c r="O1197" s="153">
        <f t="shared" si="139"/>
        <v>0</v>
      </c>
      <c r="P1197" s="154">
        <f t="shared" si="138"/>
        <v>0</v>
      </c>
      <c r="Q1197" s="270">
        <v>2.4500000000000002</v>
      </c>
      <c r="R1197" s="45">
        <f t="shared" si="136"/>
        <v>122.50000000000001</v>
      </c>
      <c r="S1197" s="922"/>
      <c r="T1197" s="49">
        <f t="shared" si="134"/>
        <v>0</v>
      </c>
      <c r="U1197" s="913"/>
      <c r="V1197" s="151">
        <f t="shared" si="132"/>
        <v>122.50000000000001</v>
      </c>
      <c r="W1197" s="916"/>
    </row>
    <row r="1198" spans="1:23" x14ac:dyDescent="0.25">
      <c r="A1198" s="869"/>
      <c r="B1198" s="857"/>
      <c r="C1198" s="100" t="s">
        <v>1915</v>
      </c>
      <c r="D1198" s="270"/>
      <c r="E1198" s="270"/>
      <c r="F1198" s="270"/>
      <c r="G1198" s="105">
        <v>50</v>
      </c>
      <c r="H1198" s="270"/>
      <c r="I1198" s="155">
        <f t="shared" si="140"/>
        <v>50</v>
      </c>
      <c r="J1198" s="270"/>
      <c r="K1198" s="270"/>
      <c r="L1198" s="270"/>
      <c r="M1198" s="286"/>
      <c r="N1198" s="287"/>
      <c r="O1198" s="153">
        <f t="shared" si="139"/>
        <v>0</v>
      </c>
      <c r="P1198" s="154">
        <f t="shared" si="138"/>
        <v>10</v>
      </c>
      <c r="Q1198" s="270">
        <v>2.91</v>
      </c>
      <c r="R1198" s="45">
        <f t="shared" si="136"/>
        <v>145.5</v>
      </c>
      <c r="S1198" s="922"/>
      <c r="T1198" s="49">
        <f t="shared" si="134"/>
        <v>0</v>
      </c>
      <c r="U1198" s="913"/>
      <c r="V1198" s="151">
        <f t="shared" si="132"/>
        <v>145.5</v>
      </c>
      <c r="W1198" s="916"/>
    </row>
    <row r="1199" spans="1:23" x14ac:dyDescent="0.25">
      <c r="A1199" s="869"/>
      <c r="B1199" s="857"/>
      <c r="C1199" s="100" t="s">
        <v>1916</v>
      </c>
      <c r="D1199" s="270"/>
      <c r="E1199" s="270"/>
      <c r="F1199" s="270"/>
      <c r="G1199" s="105">
        <v>50</v>
      </c>
      <c r="H1199" s="270"/>
      <c r="I1199" s="155">
        <f t="shared" si="140"/>
        <v>50</v>
      </c>
      <c r="J1199" s="270"/>
      <c r="K1199" s="270"/>
      <c r="L1199" s="270"/>
      <c r="M1199" s="286"/>
      <c r="N1199" s="287"/>
      <c r="O1199" s="153">
        <f t="shared" si="139"/>
        <v>0</v>
      </c>
      <c r="P1199" s="154">
        <f t="shared" si="138"/>
        <v>30</v>
      </c>
      <c r="Q1199" s="270">
        <v>1.2</v>
      </c>
      <c r="R1199" s="45">
        <f t="shared" si="136"/>
        <v>60</v>
      </c>
      <c r="S1199" s="922"/>
      <c r="T1199" s="49">
        <f t="shared" si="134"/>
        <v>0</v>
      </c>
      <c r="U1199" s="913"/>
      <c r="V1199" s="151">
        <f t="shared" si="132"/>
        <v>60</v>
      </c>
      <c r="W1199" s="916"/>
    </row>
    <row r="1200" spans="1:23" x14ac:dyDescent="0.25">
      <c r="A1200" s="869"/>
      <c r="B1200" s="857"/>
      <c r="C1200" s="100" t="s">
        <v>1917</v>
      </c>
      <c r="D1200" s="270"/>
      <c r="E1200" s="270"/>
      <c r="F1200" s="270"/>
      <c r="G1200" s="105">
        <v>50</v>
      </c>
      <c r="H1200" s="270"/>
      <c r="I1200" s="155">
        <f t="shared" si="140"/>
        <v>50</v>
      </c>
      <c r="J1200" s="270"/>
      <c r="K1200" s="270"/>
      <c r="L1200" s="270"/>
      <c r="M1200" s="286"/>
      <c r="N1200" s="287"/>
      <c r="O1200" s="153">
        <f t="shared" si="139"/>
        <v>0</v>
      </c>
      <c r="P1200" s="154">
        <f t="shared" si="138"/>
        <v>128</v>
      </c>
      <c r="Q1200" s="270">
        <v>1.65</v>
      </c>
      <c r="R1200" s="45">
        <f t="shared" si="136"/>
        <v>82.5</v>
      </c>
      <c r="S1200" s="922"/>
      <c r="T1200" s="49">
        <f t="shared" si="134"/>
        <v>0</v>
      </c>
      <c r="U1200" s="913"/>
      <c r="V1200" s="151">
        <f t="shared" si="132"/>
        <v>82.5</v>
      </c>
      <c r="W1200" s="916"/>
    </row>
    <row r="1201" spans="1:23" x14ac:dyDescent="0.25">
      <c r="A1201" s="870"/>
      <c r="B1201" s="858"/>
      <c r="C1201" s="100" t="s">
        <v>1918</v>
      </c>
      <c r="D1201" s="270"/>
      <c r="E1201" s="270"/>
      <c r="F1201" s="270"/>
      <c r="G1201" s="105">
        <v>14</v>
      </c>
      <c r="H1201" s="270"/>
      <c r="I1201" s="155">
        <f t="shared" si="140"/>
        <v>14</v>
      </c>
      <c r="J1201" s="270"/>
      <c r="K1201" s="270"/>
      <c r="L1201" s="270"/>
      <c r="M1201" s="286"/>
      <c r="N1201" s="287"/>
      <c r="O1201" s="153">
        <f t="shared" si="139"/>
        <v>0</v>
      </c>
      <c r="P1201" s="154">
        <f t="shared" si="138"/>
        <v>6</v>
      </c>
      <c r="Q1201" s="270">
        <v>65.069999999999993</v>
      </c>
      <c r="R1201" s="45">
        <f t="shared" si="136"/>
        <v>910.9799999999999</v>
      </c>
      <c r="S1201" s="923"/>
      <c r="T1201" s="49">
        <f t="shared" si="134"/>
        <v>0</v>
      </c>
      <c r="U1201" s="914"/>
      <c r="V1201" s="151">
        <f t="shared" si="132"/>
        <v>910.9799999999999</v>
      </c>
      <c r="W1201" s="917"/>
    </row>
    <row r="1202" spans="1:23" x14ac:dyDescent="0.25">
      <c r="A1202" s="871">
        <v>72</v>
      </c>
      <c r="B1202" s="872" t="s">
        <v>1641</v>
      </c>
      <c r="C1202" s="100" t="s">
        <v>620</v>
      </c>
      <c r="D1202" s="270" t="s">
        <v>37</v>
      </c>
      <c r="E1202" s="270"/>
      <c r="F1202" s="270">
        <v>1</v>
      </c>
      <c r="G1202" s="270">
        <v>11</v>
      </c>
      <c r="H1202" s="270"/>
      <c r="I1202" s="155">
        <f t="shared" si="140"/>
        <v>12</v>
      </c>
      <c r="J1202" s="270"/>
      <c r="K1202" s="270"/>
      <c r="L1202" s="270"/>
      <c r="M1202" s="286"/>
      <c r="N1202" s="287"/>
      <c r="O1202" s="153">
        <f t="shared" si="139"/>
        <v>0</v>
      </c>
      <c r="P1202" s="154">
        <f t="shared" ref="P1202:P1265" si="141">I1202+O1202</f>
        <v>12</v>
      </c>
      <c r="Q1202" s="270">
        <v>81.91</v>
      </c>
      <c r="R1202" s="45">
        <f t="shared" si="136"/>
        <v>982.92</v>
      </c>
      <c r="S1202" s="909">
        <f>SUM(R1202:R1207)</f>
        <v>4028.54</v>
      </c>
      <c r="T1202" s="49">
        <f t="shared" si="134"/>
        <v>0</v>
      </c>
      <c r="U1202" s="912">
        <f>SUM(T1202:T1207)</f>
        <v>0</v>
      </c>
      <c r="V1202" s="151">
        <f t="shared" si="132"/>
        <v>982.92</v>
      </c>
      <c r="W1202" s="908">
        <f>SUM(V1202:V1207)</f>
        <v>4028.54</v>
      </c>
    </row>
    <row r="1203" spans="1:23" x14ac:dyDescent="0.25">
      <c r="A1203" s="871"/>
      <c r="B1203" s="872"/>
      <c r="C1203" s="100" t="s">
        <v>621</v>
      </c>
      <c r="D1203" s="270" t="s">
        <v>37</v>
      </c>
      <c r="E1203" s="270"/>
      <c r="F1203" s="270">
        <v>1</v>
      </c>
      <c r="G1203" s="270">
        <v>11</v>
      </c>
      <c r="H1203" s="270"/>
      <c r="I1203" s="155">
        <f t="shared" si="140"/>
        <v>12</v>
      </c>
      <c r="J1203" s="270"/>
      <c r="K1203" s="270"/>
      <c r="L1203" s="270"/>
      <c r="M1203" s="286"/>
      <c r="N1203" s="287"/>
      <c r="O1203" s="153">
        <f t="shared" si="139"/>
        <v>0</v>
      </c>
      <c r="P1203" s="154">
        <f t="shared" si="141"/>
        <v>12</v>
      </c>
      <c r="Q1203" s="270">
        <v>81.91</v>
      </c>
      <c r="R1203" s="45">
        <f t="shared" si="136"/>
        <v>982.92</v>
      </c>
      <c r="S1203" s="910"/>
      <c r="T1203" s="49">
        <f t="shared" si="134"/>
        <v>0</v>
      </c>
      <c r="U1203" s="913"/>
      <c r="V1203" s="151">
        <f t="shared" si="132"/>
        <v>982.92</v>
      </c>
      <c r="W1203" s="908"/>
    </row>
    <row r="1204" spans="1:23" x14ac:dyDescent="0.25">
      <c r="A1204" s="871"/>
      <c r="B1204" s="872"/>
      <c r="C1204" s="100" t="s">
        <v>622</v>
      </c>
      <c r="D1204" s="270" t="s">
        <v>37</v>
      </c>
      <c r="E1204" s="270"/>
      <c r="F1204" s="270"/>
      <c r="G1204" s="270">
        <v>2</v>
      </c>
      <c r="H1204" s="270"/>
      <c r="I1204" s="155">
        <f t="shared" si="140"/>
        <v>2</v>
      </c>
      <c r="J1204" s="270"/>
      <c r="K1204" s="270"/>
      <c r="L1204" s="270"/>
      <c r="M1204" s="286"/>
      <c r="N1204" s="287"/>
      <c r="O1204" s="153">
        <f t="shared" si="139"/>
        <v>0</v>
      </c>
      <c r="P1204" s="154">
        <f t="shared" si="141"/>
        <v>2</v>
      </c>
      <c r="Q1204" s="270">
        <v>75.95</v>
      </c>
      <c r="R1204" s="45">
        <f t="shared" si="136"/>
        <v>151.9</v>
      </c>
      <c r="S1204" s="910"/>
      <c r="T1204" s="49">
        <f t="shared" si="134"/>
        <v>0</v>
      </c>
      <c r="U1204" s="913"/>
      <c r="V1204" s="151">
        <f t="shared" si="132"/>
        <v>151.9</v>
      </c>
      <c r="W1204" s="908"/>
    </row>
    <row r="1205" spans="1:23" x14ac:dyDescent="0.25">
      <c r="A1205" s="871"/>
      <c r="B1205" s="872"/>
      <c r="C1205" s="100" t="s">
        <v>623</v>
      </c>
      <c r="D1205" s="270" t="s">
        <v>37</v>
      </c>
      <c r="E1205" s="270"/>
      <c r="F1205" s="270"/>
      <c r="G1205" s="270">
        <v>2</v>
      </c>
      <c r="H1205" s="270"/>
      <c r="I1205" s="155">
        <f t="shared" si="140"/>
        <v>2</v>
      </c>
      <c r="J1205" s="270"/>
      <c r="K1205" s="270"/>
      <c r="L1205" s="270"/>
      <c r="M1205" s="286"/>
      <c r="N1205" s="287"/>
      <c r="O1205" s="153">
        <f t="shared" si="139"/>
        <v>0</v>
      </c>
      <c r="P1205" s="154">
        <f t="shared" si="141"/>
        <v>2</v>
      </c>
      <c r="Q1205" s="270">
        <v>75.95</v>
      </c>
      <c r="R1205" s="45">
        <f t="shared" si="136"/>
        <v>151.9</v>
      </c>
      <c r="S1205" s="910"/>
      <c r="T1205" s="49">
        <f t="shared" si="134"/>
        <v>0</v>
      </c>
      <c r="U1205" s="913"/>
      <c r="V1205" s="151">
        <f t="shared" si="132"/>
        <v>151.9</v>
      </c>
      <c r="W1205" s="908"/>
    </row>
    <row r="1206" spans="1:23" x14ac:dyDescent="0.25">
      <c r="A1206" s="871"/>
      <c r="B1206" s="872"/>
      <c r="C1206" s="100" t="s">
        <v>624</v>
      </c>
      <c r="D1206" s="270" t="s">
        <v>37</v>
      </c>
      <c r="E1206" s="270"/>
      <c r="F1206" s="270"/>
      <c r="G1206" s="270">
        <v>11</v>
      </c>
      <c r="H1206" s="270"/>
      <c r="I1206" s="155">
        <f t="shared" si="140"/>
        <v>11</v>
      </c>
      <c r="J1206" s="270"/>
      <c r="K1206" s="270"/>
      <c r="L1206" s="270"/>
      <c r="M1206" s="286"/>
      <c r="N1206" s="287"/>
      <c r="O1206" s="153">
        <f t="shared" si="139"/>
        <v>0</v>
      </c>
      <c r="P1206" s="154">
        <f t="shared" si="141"/>
        <v>11</v>
      </c>
      <c r="Q1206" s="270">
        <v>79.95</v>
      </c>
      <c r="R1206" s="45">
        <f t="shared" si="136"/>
        <v>879.45</v>
      </c>
      <c r="S1206" s="910"/>
      <c r="T1206" s="49">
        <f t="shared" si="134"/>
        <v>0</v>
      </c>
      <c r="U1206" s="913"/>
      <c r="V1206" s="151">
        <f t="shared" si="132"/>
        <v>879.45</v>
      </c>
      <c r="W1206" s="908"/>
    </row>
    <row r="1207" spans="1:23" x14ac:dyDescent="0.25">
      <c r="A1207" s="871"/>
      <c r="B1207" s="872"/>
      <c r="C1207" s="100" t="s">
        <v>625</v>
      </c>
      <c r="D1207" s="270" t="s">
        <v>37</v>
      </c>
      <c r="E1207" s="270"/>
      <c r="F1207" s="270"/>
      <c r="G1207" s="270">
        <v>11</v>
      </c>
      <c r="H1207" s="270"/>
      <c r="I1207" s="155">
        <f t="shared" si="140"/>
        <v>11</v>
      </c>
      <c r="J1207" s="270"/>
      <c r="K1207" s="270"/>
      <c r="L1207" s="270"/>
      <c r="M1207" s="286"/>
      <c r="N1207" s="287"/>
      <c r="O1207" s="153">
        <f t="shared" si="139"/>
        <v>0</v>
      </c>
      <c r="P1207" s="154">
        <f t="shared" si="141"/>
        <v>11</v>
      </c>
      <c r="Q1207" s="270">
        <v>79.95</v>
      </c>
      <c r="R1207" s="45">
        <f t="shared" si="136"/>
        <v>879.45</v>
      </c>
      <c r="S1207" s="911"/>
      <c r="T1207" s="49">
        <f t="shared" si="134"/>
        <v>0</v>
      </c>
      <c r="U1207" s="914"/>
      <c r="V1207" s="151">
        <f t="shared" si="132"/>
        <v>879.45</v>
      </c>
      <c r="W1207" s="908"/>
    </row>
    <row r="1208" spans="1:23" x14ac:dyDescent="0.25">
      <c r="A1208" s="871">
        <v>73</v>
      </c>
      <c r="B1208" s="872" t="s">
        <v>537</v>
      </c>
      <c r="C1208" s="100" t="s">
        <v>538</v>
      </c>
      <c r="D1208" s="270" t="s">
        <v>112</v>
      </c>
      <c r="E1208" s="270">
        <v>200</v>
      </c>
      <c r="F1208" s="270"/>
      <c r="G1208" s="105">
        <v>100</v>
      </c>
      <c r="H1208" s="270"/>
      <c r="I1208" s="155">
        <f t="shared" si="140"/>
        <v>300</v>
      </c>
      <c r="J1208" s="270"/>
      <c r="K1208" s="270"/>
      <c r="L1208" s="270"/>
      <c r="M1208" s="286"/>
      <c r="N1208" s="287"/>
      <c r="O1208" s="153">
        <f t="shared" si="139"/>
        <v>0</v>
      </c>
      <c r="P1208" s="154">
        <f t="shared" si="141"/>
        <v>300</v>
      </c>
      <c r="Q1208" s="270">
        <v>5.69</v>
      </c>
      <c r="R1208" s="45">
        <f t="shared" si="136"/>
        <v>1707.0000000000002</v>
      </c>
      <c r="S1208" s="909">
        <f>SUM(R1208:R1217)</f>
        <v>9540.02</v>
      </c>
      <c r="T1208" s="49">
        <f t="shared" si="134"/>
        <v>0</v>
      </c>
      <c r="U1208" s="912">
        <f>SUM(T1208:T1217)</f>
        <v>207.6</v>
      </c>
      <c r="V1208" s="151">
        <f t="shared" si="132"/>
        <v>1707.0000000000002</v>
      </c>
      <c r="W1208" s="908">
        <f>SUM(V1208:V1217)</f>
        <v>9747.6200000000008</v>
      </c>
    </row>
    <row r="1209" spans="1:23" x14ac:dyDescent="0.25">
      <c r="A1209" s="871"/>
      <c r="B1209" s="872"/>
      <c r="C1209" s="100" t="s">
        <v>539</v>
      </c>
      <c r="D1209" s="270" t="s">
        <v>112</v>
      </c>
      <c r="E1209" s="270"/>
      <c r="F1209" s="270"/>
      <c r="G1209" s="105">
        <v>50</v>
      </c>
      <c r="H1209" s="270"/>
      <c r="I1209" s="155">
        <f t="shared" si="140"/>
        <v>50</v>
      </c>
      <c r="J1209" s="270"/>
      <c r="K1209" s="270"/>
      <c r="L1209" s="270"/>
      <c r="M1209" s="286"/>
      <c r="N1209" s="287"/>
      <c r="O1209" s="153">
        <f t="shared" si="139"/>
        <v>0</v>
      </c>
      <c r="P1209" s="154">
        <f t="shared" si="141"/>
        <v>50</v>
      </c>
      <c r="Q1209" s="270">
        <v>6.68</v>
      </c>
      <c r="R1209" s="45">
        <f t="shared" si="136"/>
        <v>334</v>
      </c>
      <c r="S1209" s="910"/>
      <c r="T1209" s="49">
        <f t="shared" si="134"/>
        <v>0</v>
      </c>
      <c r="U1209" s="913"/>
      <c r="V1209" s="151">
        <f t="shared" si="132"/>
        <v>334</v>
      </c>
      <c r="W1209" s="908"/>
    </row>
    <row r="1210" spans="1:23" x14ac:dyDescent="0.25">
      <c r="A1210" s="871"/>
      <c r="B1210" s="872"/>
      <c r="C1210" s="100" t="s">
        <v>540</v>
      </c>
      <c r="D1210" s="270" t="s">
        <v>112</v>
      </c>
      <c r="E1210" s="270"/>
      <c r="F1210" s="270"/>
      <c r="G1210" s="105">
        <v>200</v>
      </c>
      <c r="H1210" s="270"/>
      <c r="I1210" s="155">
        <f t="shared" si="140"/>
        <v>200</v>
      </c>
      <c r="J1210" s="270"/>
      <c r="K1210" s="270"/>
      <c r="L1210" s="270"/>
      <c r="M1210" s="286"/>
      <c r="N1210" s="287"/>
      <c r="O1210" s="153">
        <f t="shared" si="139"/>
        <v>0</v>
      </c>
      <c r="P1210" s="154">
        <f t="shared" si="141"/>
        <v>200</v>
      </c>
      <c r="Q1210" s="270">
        <v>4.62</v>
      </c>
      <c r="R1210" s="45">
        <f t="shared" si="136"/>
        <v>924</v>
      </c>
      <c r="S1210" s="910"/>
      <c r="T1210" s="49">
        <f t="shared" si="134"/>
        <v>0</v>
      </c>
      <c r="U1210" s="913"/>
      <c r="V1210" s="151">
        <f t="shared" si="132"/>
        <v>924</v>
      </c>
      <c r="W1210" s="908"/>
    </row>
    <row r="1211" spans="1:23" x14ac:dyDescent="0.25">
      <c r="A1211" s="871"/>
      <c r="B1211" s="872"/>
      <c r="C1211" s="100" t="s">
        <v>541</v>
      </c>
      <c r="D1211" s="270" t="s">
        <v>112</v>
      </c>
      <c r="E1211" s="270"/>
      <c r="F1211" s="270"/>
      <c r="G1211" s="105">
        <v>150</v>
      </c>
      <c r="H1211" s="270"/>
      <c r="I1211" s="155">
        <f t="shared" si="140"/>
        <v>150</v>
      </c>
      <c r="J1211" s="270"/>
      <c r="K1211" s="270"/>
      <c r="L1211" s="270"/>
      <c r="M1211" s="286">
        <v>50</v>
      </c>
      <c r="N1211" s="287"/>
      <c r="O1211" s="153">
        <f t="shared" si="139"/>
        <v>50</v>
      </c>
      <c r="P1211" s="154">
        <f t="shared" si="141"/>
        <v>200</v>
      </c>
      <c r="Q1211" s="270">
        <v>2.56</v>
      </c>
      <c r="R1211" s="45">
        <f t="shared" si="136"/>
        <v>384</v>
      </c>
      <c r="S1211" s="910"/>
      <c r="T1211" s="49">
        <f t="shared" si="134"/>
        <v>128</v>
      </c>
      <c r="U1211" s="913"/>
      <c r="V1211" s="151">
        <f t="shared" si="132"/>
        <v>512</v>
      </c>
      <c r="W1211" s="908"/>
    </row>
    <row r="1212" spans="1:23" x14ac:dyDescent="0.25">
      <c r="A1212" s="871"/>
      <c r="B1212" s="872"/>
      <c r="C1212" s="100" t="s">
        <v>542</v>
      </c>
      <c r="D1212" s="270" t="s">
        <v>112</v>
      </c>
      <c r="E1212" s="270">
        <v>500</v>
      </c>
      <c r="F1212" s="270"/>
      <c r="G1212" s="105">
        <v>300</v>
      </c>
      <c r="H1212" s="270"/>
      <c r="I1212" s="155">
        <f t="shared" si="140"/>
        <v>800</v>
      </c>
      <c r="J1212" s="270"/>
      <c r="K1212" s="270"/>
      <c r="L1212" s="270"/>
      <c r="M1212" s="286">
        <v>20</v>
      </c>
      <c r="N1212" s="287"/>
      <c r="O1212" s="153">
        <f t="shared" si="139"/>
        <v>20</v>
      </c>
      <c r="P1212" s="154">
        <f t="shared" si="141"/>
        <v>820</v>
      </c>
      <c r="Q1212" s="152">
        <v>3.98</v>
      </c>
      <c r="R1212" s="45">
        <f t="shared" si="136"/>
        <v>3184</v>
      </c>
      <c r="S1212" s="910"/>
      <c r="T1212" s="49">
        <f t="shared" si="134"/>
        <v>79.599999999999994</v>
      </c>
      <c r="U1212" s="913"/>
      <c r="V1212" s="151">
        <f t="shared" si="132"/>
        <v>3263.6</v>
      </c>
      <c r="W1212" s="908"/>
    </row>
    <row r="1213" spans="1:23" x14ac:dyDescent="0.25">
      <c r="A1213" s="871"/>
      <c r="B1213" s="872"/>
      <c r="C1213" s="100" t="s">
        <v>543</v>
      </c>
      <c r="D1213" s="270" t="s">
        <v>112</v>
      </c>
      <c r="E1213" s="270"/>
      <c r="F1213" s="270"/>
      <c r="G1213" s="105">
        <v>300</v>
      </c>
      <c r="H1213" s="270"/>
      <c r="I1213" s="155">
        <f t="shared" si="140"/>
        <v>300</v>
      </c>
      <c r="J1213" s="270"/>
      <c r="K1213" s="270"/>
      <c r="L1213" s="270"/>
      <c r="M1213" s="286"/>
      <c r="N1213" s="287"/>
      <c r="O1213" s="153">
        <f t="shared" si="139"/>
        <v>0</v>
      </c>
      <c r="P1213" s="154">
        <f t="shared" si="141"/>
        <v>300</v>
      </c>
      <c r="Q1213" s="152">
        <v>6.69</v>
      </c>
      <c r="R1213" s="45">
        <f t="shared" si="136"/>
        <v>2007.0000000000002</v>
      </c>
      <c r="S1213" s="910"/>
      <c r="T1213" s="49">
        <f t="shared" si="134"/>
        <v>0</v>
      </c>
      <c r="U1213" s="913"/>
      <c r="V1213" s="151">
        <f t="shared" si="132"/>
        <v>2007.0000000000002</v>
      </c>
      <c r="W1213" s="908"/>
    </row>
    <row r="1214" spans="1:23" x14ac:dyDescent="0.25">
      <c r="A1214" s="871"/>
      <c r="B1214" s="872"/>
      <c r="C1214" s="100" t="s">
        <v>544</v>
      </c>
      <c r="D1214" s="270" t="s">
        <v>112</v>
      </c>
      <c r="E1214" s="270"/>
      <c r="F1214" s="270"/>
      <c r="G1214" s="105">
        <v>30</v>
      </c>
      <c r="H1214" s="270"/>
      <c r="I1214" s="155">
        <f t="shared" si="140"/>
        <v>30</v>
      </c>
      <c r="J1214" s="270"/>
      <c r="K1214" s="270"/>
      <c r="L1214" s="270"/>
      <c r="M1214" s="286"/>
      <c r="N1214" s="287"/>
      <c r="O1214" s="153">
        <f t="shared" si="139"/>
        <v>0</v>
      </c>
      <c r="P1214" s="154">
        <f t="shared" si="141"/>
        <v>30</v>
      </c>
      <c r="Q1214" s="152">
        <v>8.18</v>
      </c>
      <c r="R1214" s="45">
        <f t="shared" si="136"/>
        <v>245.39999999999998</v>
      </c>
      <c r="S1214" s="910"/>
      <c r="T1214" s="49">
        <f t="shared" si="134"/>
        <v>0</v>
      </c>
      <c r="U1214" s="913"/>
      <c r="V1214" s="151">
        <f t="shared" ref="V1214:V1277" si="142">R1214+T1214</f>
        <v>245.39999999999998</v>
      </c>
      <c r="W1214" s="908"/>
    </row>
    <row r="1215" spans="1:23" x14ac:dyDescent="0.25">
      <c r="A1215" s="871"/>
      <c r="B1215" s="872"/>
      <c r="C1215" s="93" t="s">
        <v>596</v>
      </c>
      <c r="D1215" s="270" t="s">
        <v>32</v>
      </c>
      <c r="E1215" s="270">
        <v>30</v>
      </c>
      <c r="F1215" s="270"/>
      <c r="G1215" s="270"/>
      <c r="H1215" s="270"/>
      <c r="I1215" s="155">
        <f t="shared" si="140"/>
        <v>30</v>
      </c>
      <c r="J1215" s="270"/>
      <c r="K1215" s="270"/>
      <c r="L1215" s="270"/>
      <c r="M1215" s="286"/>
      <c r="N1215" s="287"/>
      <c r="O1215" s="153">
        <f t="shared" si="139"/>
        <v>0</v>
      </c>
      <c r="P1215" s="154">
        <f t="shared" si="141"/>
        <v>30</v>
      </c>
      <c r="Q1215" s="152">
        <v>20</v>
      </c>
      <c r="R1215" s="45">
        <f t="shared" si="136"/>
        <v>600</v>
      </c>
      <c r="S1215" s="910"/>
      <c r="T1215" s="49">
        <f t="shared" si="134"/>
        <v>0</v>
      </c>
      <c r="U1215" s="913"/>
      <c r="V1215" s="151">
        <f t="shared" si="142"/>
        <v>600</v>
      </c>
      <c r="W1215" s="908"/>
    </row>
    <row r="1216" spans="1:23" x14ac:dyDescent="0.25">
      <c r="A1216" s="871"/>
      <c r="B1216" s="872"/>
      <c r="C1216" s="93" t="s">
        <v>597</v>
      </c>
      <c r="D1216" s="270" t="s">
        <v>112</v>
      </c>
      <c r="E1216" s="270">
        <v>12</v>
      </c>
      <c r="F1216" s="270"/>
      <c r="G1216" s="270"/>
      <c r="H1216" s="270"/>
      <c r="I1216" s="155">
        <f t="shared" si="140"/>
        <v>12</v>
      </c>
      <c r="J1216" s="270"/>
      <c r="K1216" s="270"/>
      <c r="L1216" s="270"/>
      <c r="M1216" s="286"/>
      <c r="N1216" s="287"/>
      <c r="O1216" s="153">
        <f t="shared" si="139"/>
        <v>0</v>
      </c>
      <c r="P1216" s="154">
        <f t="shared" si="141"/>
        <v>12</v>
      </c>
      <c r="Q1216" s="152">
        <v>1.76</v>
      </c>
      <c r="R1216" s="45">
        <f t="shared" si="136"/>
        <v>21.12</v>
      </c>
      <c r="S1216" s="910"/>
      <c r="T1216" s="49">
        <f t="shared" si="134"/>
        <v>0</v>
      </c>
      <c r="U1216" s="913"/>
      <c r="V1216" s="151">
        <f t="shared" si="142"/>
        <v>21.12</v>
      </c>
      <c r="W1216" s="908"/>
    </row>
    <row r="1217" spans="1:23" x14ac:dyDescent="0.25">
      <c r="A1217" s="871"/>
      <c r="B1217" s="872"/>
      <c r="C1217" s="100" t="s">
        <v>536</v>
      </c>
      <c r="D1217" s="270" t="s">
        <v>37</v>
      </c>
      <c r="E1217" s="270"/>
      <c r="F1217" s="270"/>
      <c r="G1217" s="105">
        <v>30</v>
      </c>
      <c r="H1217" s="270"/>
      <c r="I1217" s="155">
        <f t="shared" si="140"/>
        <v>30</v>
      </c>
      <c r="J1217" s="270"/>
      <c r="K1217" s="270"/>
      <c r="L1217" s="270"/>
      <c r="M1217" s="286"/>
      <c r="N1217" s="287"/>
      <c r="O1217" s="153">
        <f t="shared" si="139"/>
        <v>0</v>
      </c>
      <c r="P1217" s="154">
        <f t="shared" si="141"/>
        <v>30</v>
      </c>
      <c r="Q1217" s="152">
        <v>4.45</v>
      </c>
      <c r="R1217" s="45">
        <f t="shared" si="136"/>
        <v>133.5</v>
      </c>
      <c r="S1217" s="911"/>
      <c r="T1217" s="49">
        <f t="shared" si="134"/>
        <v>0</v>
      </c>
      <c r="U1217" s="914"/>
      <c r="V1217" s="151">
        <f t="shared" si="142"/>
        <v>133.5</v>
      </c>
      <c r="W1217" s="908"/>
    </row>
    <row r="1218" spans="1:23" x14ac:dyDescent="0.25">
      <c r="A1218" s="271">
        <v>74</v>
      </c>
      <c r="B1218" s="272" t="s">
        <v>1642</v>
      </c>
      <c r="C1218" s="100"/>
      <c r="D1218" s="270" t="s">
        <v>1889</v>
      </c>
      <c r="E1218" s="270"/>
      <c r="F1218" s="270"/>
      <c r="G1218" s="105"/>
      <c r="H1218" s="285">
        <v>5</v>
      </c>
      <c r="I1218" s="155">
        <f t="shared" si="140"/>
        <v>5</v>
      </c>
      <c r="J1218" s="270"/>
      <c r="K1218" s="270"/>
      <c r="L1218" s="270"/>
      <c r="M1218" s="286"/>
      <c r="N1218" s="287"/>
      <c r="O1218" s="153">
        <f t="shared" si="139"/>
        <v>0</v>
      </c>
      <c r="P1218" s="154">
        <f t="shared" si="141"/>
        <v>5</v>
      </c>
      <c r="Q1218" s="152">
        <v>22</v>
      </c>
      <c r="R1218" s="45">
        <f t="shared" si="136"/>
        <v>110</v>
      </c>
      <c r="S1218" s="172">
        <f>R1218</f>
        <v>110</v>
      </c>
      <c r="T1218" s="49">
        <f t="shared" si="134"/>
        <v>0</v>
      </c>
      <c r="U1218" s="173">
        <f>T1218</f>
        <v>0</v>
      </c>
      <c r="V1218" s="151">
        <f t="shared" si="142"/>
        <v>110</v>
      </c>
      <c r="W1218" s="182">
        <f>V1218</f>
        <v>110</v>
      </c>
    </row>
    <row r="1219" spans="1:23" ht="30" customHeight="1" x14ac:dyDescent="0.25">
      <c r="A1219" s="871">
        <v>75</v>
      </c>
      <c r="B1219" s="872" t="s">
        <v>881</v>
      </c>
      <c r="C1219" s="93" t="s">
        <v>414</v>
      </c>
      <c r="D1219" s="270" t="s">
        <v>32</v>
      </c>
      <c r="E1219" s="270"/>
      <c r="F1219" s="270"/>
      <c r="G1219" s="270"/>
      <c r="H1219" s="285">
        <v>2400</v>
      </c>
      <c r="I1219" s="155">
        <f t="shared" si="140"/>
        <v>2400</v>
      </c>
      <c r="J1219" s="270"/>
      <c r="K1219" s="270"/>
      <c r="L1219" s="270"/>
      <c r="M1219" s="286"/>
      <c r="N1219" s="287"/>
      <c r="O1219" s="153">
        <f t="shared" si="139"/>
        <v>0</v>
      </c>
      <c r="P1219" s="154">
        <f t="shared" si="141"/>
        <v>2400</v>
      </c>
      <c r="Q1219" s="152">
        <v>0.44</v>
      </c>
      <c r="R1219" s="45">
        <f t="shared" si="136"/>
        <v>1056</v>
      </c>
      <c r="S1219" s="909">
        <f>SUM(R1219:R1221)</f>
        <v>1618.5</v>
      </c>
      <c r="T1219" s="49">
        <f t="shared" ref="T1219:T1282" si="143">Q1219*O1219</f>
        <v>0</v>
      </c>
      <c r="U1219" s="912">
        <f>SUM(T1219:T1221)</f>
        <v>1237.5</v>
      </c>
      <c r="V1219" s="151">
        <f t="shared" si="142"/>
        <v>1056</v>
      </c>
      <c r="W1219" s="908">
        <f>SUM(V1219:V1221)</f>
        <v>2856</v>
      </c>
    </row>
    <row r="1220" spans="1:23" x14ac:dyDescent="0.25">
      <c r="A1220" s="871"/>
      <c r="B1220" s="872"/>
      <c r="C1220" s="93" t="s">
        <v>415</v>
      </c>
      <c r="D1220" s="270" t="s">
        <v>32</v>
      </c>
      <c r="E1220" s="270"/>
      <c r="F1220" s="270"/>
      <c r="G1220" s="270"/>
      <c r="H1220" s="285">
        <v>150</v>
      </c>
      <c r="I1220" s="155">
        <f t="shared" si="140"/>
        <v>150</v>
      </c>
      <c r="J1220" s="270"/>
      <c r="K1220" s="270"/>
      <c r="L1220" s="270"/>
      <c r="M1220" s="286">
        <v>330</v>
      </c>
      <c r="N1220" s="287"/>
      <c r="O1220" s="153">
        <f t="shared" si="139"/>
        <v>330</v>
      </c>
      <c r="P1220" s="154">
        <f t="shared" si="141"/>
        <v>480</v>
      </c>
      <c r="Q1220" s="152">
        <v>3.75</v>
      </c>
      <c r="R1220" s="45">
        <f t="shared" si="136"/>
        <v>562.5</v>
      </c>
      <c r="S1220" s="910"/>
      <c r="T1220" s="49">
        <f t="shared" si="143"/>
        <v>1237.5</v>
      </c>
      <c r="U1220" s="913"/>
      <c r="V1220" s="151">
        <f t="shared" si="142"/>
        <v>1800</v>
      </c>
      <c r="W1220" s="908"/>
    </row>
    <row r="1221" spans="1:23" x14ac:dyDescent="0.25">
      <c r="A1221" s="871"/>
      <c r="B1221" s="872"/>
      <c r="C1221" s="97" t="s">
        <v>662</v>
      </c>
      <c r="D1221" s="270" t="s">
        <v>32</v>
      </c>
      <c r="E1221" s="270"/>
      <c r="F1221" s="270"/>
      <c r="G1221" s="270"/>
      <c r="H1221" s="270"/>
      <c r="I1221" s="155">
        <f t="shared" si="140"/>
        <v>0</v>
      </c>
      <c r="J1221" s="270"/>
      <c r="K1221" s="270"/>
      <c r="L1221" s="270"/>
      <c r="M1221" s="286"/>
      <c r="N1221" s="287"/>
      <c r="O1221" s="153">
        <f t="shared" si="139"/>
        <v>0</v>
      </c>
      <c r="P1221" s="154">
        <f t="shared" si="141"/>
        <v>0</v>
      </c>
      <c r="Q1221" s="152">
        <v>2</v>
      </c>
      <c r="R1221" s="45">
        <f t="shared" si="136"/>
        <v>0</v>
      </c>
      <c r="S1221" s="911"/>
      <c r="T1221" s="49">
        <f t="shared" si="143"/>
        <v>0</v>
      </c>
      <c r="U1221" s="914"/>
      <c r="V1221" s="151">
        <f t="shared" si="142"/>
        <v>0</v>
      </c>
      <c r="W1221" s="908"/>
    </row>
    <row r="1222" spans="1:23" s="90" customFormat="1" ht="30" customHeight="1" x14ac:dyDescent="0.25">
      <c r="A1222" s="871">
        <v>76</v>
      </c>
      <c r="B1222" s="872" t="s">
        <v>882</v>
      </c>
      <c r="C1222" s="97" t="s">
        <v>664</v>
      </c>
      <c r="D1222" s="270" t="s">
        <v>32</v>
      </c>
      <c r="E1222" s="270"/>
      <c r="F1222" s="270"/>
      <c r="G1222" s="270"/>
      <c r="H1222" s="270"/>
      <c r="I1222" s="155">
        <f t="shared" si="140"/>
        <v>0</v>
      </c>
      <c r="J1222" s="270"/>
      <c r="K1222" s="270"/>
      <c r="L1222" s="270"/>
      <c r="M1222" s="286"/>
      <c r="N1222" s="287"/>
      <c r="O1222" s="153">
        <f t="shared" si="139"/>
        <v>0</v>
      </c>
      <c r="P1222" s="154">
        <f t="shared" si="141"/>
        <v>0</v>
      </c>
      <c r="Q1222" s="152">
        <v>30</v>
      </c>
      <c r="R1222" s="45">
        <f t="shared" si="136"/>
        <v>0</v>
      </c>
      <c r="S1222" s="909">
        <f>SUM(R1222:R1224)</f>
        <v>0</v>
      </c>
      <c r="T1222" s="49">
        <f t="shared" si="143"/>
        <v>0</v>
      </c>
      <c r="U1222" s="912">
        <f>SUM(T1222:T1224)</f>
        <v>0</v>
      </c>
      <c r="V1222" s="151">
        <f t="shared" si="142"/>
        <v>0</v>
      </c>
      <c r="W1222" s="908">
        <f>SUM(V1222:V1224)</f>
        <v>0</v>
      </c>
    </row>
    <row r="1223" spans="1:23" x14ac:dyDescent="0.25">
      <c r="A1223" s="871"/>
      <c r="B1223" s="872"/>
      <c r="C1223" s="97" t="s">
        <v>665</v>
      </c>
      <c r="D1223" s="270" t="s">
        <v>32</v>
      </c>
      <c r="E1223" s="270"/>
      <c r="F1223" s="270"/>
      <c r="G1223" s="270"/>
      <c r="H1223" s="270"/>
      <c r="I1223" s="155">
        <f t="shared" si="140"/>
        <v>0</v>
      </c>
      <c r="J1223" s="270"/>
      <c r="K1223" s="270"/>
      <c r="L1223" s="270"/>
      <c r="M1223" s="286"/>
      <c r="N1223" s="287"/>
      <c r="O1223" s="153">
        <f t="shared" si="139"/>
        <v>0</v>
      </c>
      <c r="P1223" s="154">
        <f t="shared" si="141"/>
        <v>0</v>
      </c>
      <c r="Q1223" s="152">
        <v>30</v>
      </c>
      <c r="R1223" s="45">
        <f t="shared" si="136"/>
        <v>0</v>
      </c>
      <c r="S1223" s="910"/>
      <c r="T1223" s="49">
        <f t="shared" si="143"/>
        <v>0</v>
      </c>
      <c r="U1223" s="913"/>
      <c r="V1223" s="151">
        <f t="shared" si="142"/>
        <v>0</v>
      </c>
      <c r="W1223" s="908"/>
    </row>
    <row r="1224" spans="1:23" x14ac:dyDescent="0.25">
      <c r="A1224" s="871"/>
      <c r="B1224" s="872"/>
      <c r="C1224" s="97" t="s">
        <v>666</v>
      </c>
      <c r="D1224" s="270" t="s">
        <v>32</v>
      </c>
      <c r="E1224" s="270"/>
      <c r="F1224" s="270"/>
      <c r="G1224" s="270"/>
      <c r="H1224" s="270"/>
      <c r="I1224" s="155">
        <f t="shared" si="140"/>
        <v>0</v>
      </c>
      <c r="J1224" s="270"/>
      <c r="K1224" s="270"/>
      <c r="L1224" s="270"/>
      <c r="M1224" s="286"/>
      <c r="N1224" s="287"/>
      <c r="O1224" s="153">
        <f t="shared" si="139"/>
        <v>0</v>
      </c>
      <c r="P1224" s="154">
        <f t="shared" si="141"/>
        <v>0</v>
      </c>
      <c r="Q1224" s="152">
        <v>33</v>
      </c>
      <c r="R1224" s="45">
        <f t="shared" si="136"/>
        <v>0</v>
      </c>
      <c r="S1224" s="911"/>
      <c r="T1224" s="49">
        <f t="shared" si="143"/>
        <v>0</v>
      </c>
      <c r="U1224" s="914"/>
      <c r="V1224" s="151">
        <f t="shared" si="142"/>
        <v>0</v>
      </c>
      <c r="W1224" s="908"/>
    </row>
    <row r="1225" spans="1:23" x14ac:dyDescent="0.25">
      <c r="A1225" s="871">
        <v>77</v>
      </c>
      <c r="B1225" s="872" t="s">
        <v>883</v>
      </c>
      <c r="C1225" s="97" t="s">
        <v>1643</v>
      </c>
      <c r="D1225" s="270" t="s">
        <v>37</v>
      </c>
      <c r="E1225" s="270"/>
      <c r="F1225" s="270"/>
      <c r="G1225" s="105">
        <v>80</v>
      </c>
      <c r="H1225" s="270"/>
      <c r="I1225" s="155">
        <f t="shared" si="140"/>
        <v>80</v>
      </c>
      <c r="J1225" s="270"/>
      <c r="K1225" s="270"/>
      <c r="L1225" s="270"/>
      <c r="M1225" s="286"/>
      <c r="N1225" s="287"/>
      <c r="O1225" s="153">
        <f t="shared" si="139"/>
        <v>0</v>
      </c>
      <c r="P1225" s="154">
        <f t="shared" si="141"/>
        <v>80</v>
      </c>
      <c r="Q1225" s="152">
        <v>6.5</v>
      </c>
      <c r="R1225" s="45">
        <f t="shared" si="136"/>
        <v>520</v>
      </c>
      <c r="S1225" s="909">
        <f>SUM(R1225:R1228)</f>
        <v>604</v>
      </c>
      <c r="T1225" s="49">
        <f t="shared" si="143"/>
        <v>0</v>
      </c>
      <c r="U1225" s="912">
        <f>SUM(T1225:T1228)</f>
        <v>63</v>
      </c>
      <c r="V1225" s="151">
        <f t="shared" si="142"/>
        <v>520</v>
      </c>
      <c r="W1225" s="908">
        <f>SUM(V1225:V1228)</f>
        <v>667</v>
      </c>
    </row>
    <row r="1226" spans="1:23" x14ac:dyDescent="0.25">
      <c r="A1226" s="871"/>
      <c r="B1226" s="872"/>
      <c r="C1226" s="100" t="s">
        <v>455</v>
      </c>
      <c r="D1226" s="270" t="s">
        <v>37</v>
      </c>
      <c r="E1226" s="270"/>
      <c r="F1226" s="270"/>
      <c r="G1226" s="105">
        <v>40</v>
      </c>
      <c r="H1226" s="285"/>
      <c r="I1226" s="155">
        <f t="shared" si="140"/>
        <v>40</v>
      </c>
      <c r="J1226" s="270"/>
      <c r="K1226" s="270"/>
      <c r="L1226" s="270"/>
      <c r="M1226" s="286">
        <v>10</v>
      </c>
      <c r="N1226" s="287"/>
      <c r="O1226" s="153">
        <f t="shared" si="139"/>
        <v>10</v>
      </c>
      <c r="P1226" s="154">
        <f t="shared" si="141"/>
        <v>50</v>
      </c>
      <c r="Q1226" s="152">
        <v>2.1</v>
      </c>
      <c r="R1226" s="45">
        <f t="shared" si="136"/>
        <v>84</v>
      </c>
      <c r="S1226" s="910"/>
      <c r="T1226" s="49">
        <f t="shared" si="143"/>
        <v>21</v>
      </c>
      <c r="U1226" s="913"/>
      <c r="V1226" s="151">
        <f t="shared" si="142"/>
        <v>105</v>
      </c>
      <c r="W1226" s="908"/>
    </row>
    <row r="1227" spans="1:23" x14ac:dyDescent="0.25">
      <c r="A1227" s="871"/>
      <c r="B1227" s="872"/>
      <c r="C1227" s="100" t="s">
        <v>558</v>
      </c>
      <c r="D1227" s="270" t="s">
        <v>37</v>
      </c>
      <c r="E1227" s="270"/>
      <c r="F1227" s="270"/>
      <c r="G1227" s="105"/>
      <c r="H1227" s="285"/>
      <c r="I1227" s="155">
        <f t="shared" si="140"/>
        <v>0</v>
      </c>
      <c r="J1227" s="270"/>
      <c r="K1227" s="270"/>
      <c r="L1227" s="270"/>
      <c r="M1227" s="286">
        <v>10</v>
      </c>
      <c r="N1227" s="287"/>
      <c r="O1227" s="153">
        <f t="shared" si="139"/>
        <v>10</v>
      </c>
      <c r="P1227" s="154">
        <f t="shared" si="141"/>
        <v>10</v>
      </c>
      <c r="Q1227" s="152">
        <v>2.1</v>
      </c>
      <c r="R1227" s="45">
        <f t="shared" si="136"/>
        <v>0</v>
      </c>
      <c r="S1227" s="910"/>
      <c r="T1227" s="49">
        <f t="shared" si="143"/>
        <v>21</v>
      </c>
      <c r="U1227" s="913"/>
      <c r="V1227" s="151">
        <f t="shared" si="142"/>
        <v>21</v>
      </c>
      <c r="W1227" s="908"/>
    </row>
    <row r="1228" spans="1:23" x14ac:dyDescent="0.25">
      <c r="A1228" s="871"/>
      <c r="B1228" s="872"/>
      <c r="C1228" s="100" t="s">
        <v>559</v>
      </c>
      <c r="D1228" s="270" t="s">
        <v>37</v>
      </c>
      <c r="E1228" s="270"/>
      <c r="F1228" s="270"/>
      <c r="G1228" s="270"/>
      <c r="H1228" s="270"/>
      <c r="I1228" s="155">
        <f t="shared" si="140"/>
        <v>0</v>
      </c>
      <c r="J1228" s="270"/>
      <c r="K1228" s="270"/>
      <c r="L1228" s="270"/>
      <c r="M1228" s="286">
        <v>10</v>
      </c>
      <c r="N1228" s="287"/>
      <c r="O1228" s="153">
        <f t="shared" si="139"/>
        <v>10</v>
      </c>
      <c r="P1228" s="154">
        <f t="shared" si="141"/>
        <v>10</v>
      </c>
      <c r="Q1228" s="152">
        <v>2.1</v>
      </c>
      <c r="R1228" s="45">
        <f t="shared" si="136"/>
        <v>0</v>
      </c>
      <c r="S1228" s="911"/>
      <c r="T1228" s="49">
        <f t="shared" si="143"/>
        <v>21</v>
      </c>
      <c r="U1228" s="914"/>
      <c r="V1228" s="151">
        <f t="shared" si="142"/>
        <v>21</v>
      </c>
      <c r="W1228" s="908"/>
    </row>
    <row r="1229" spans="1:23" x14ac:dyDescent="0.25">
      <c r="A1229" s="871">
        <v>78</v>
      </c>
      <c r="B1229" s="867" t="s">
        <v>884</v>
      </c>
      <c r="C1229" s="100" t="s">
        <v>463</v>
      </c>
      <c r="D1229" s="270" t="s">
        <v>37</v>
      </c>
      <c r="E1229" s="270"/>
      <c r="F1229" s="270"/>
      <c r="G1229" s="270">
        <v>24</v>
      </c>
      <c r="H1229" s="270"/>
      <c r="I1229" s="155">
        <f t="shared" si="140"/>
        <v>24</v>
      </c>
      <c r="J1229" s="270"/>
      <c r="K1229" s="270"/>
      <c r="L1229" s="270"/>
      <c r="M1229" s="286"/>
      <c r="N1229" s="287"/>
      <c r="O1229" s="153">
        <f t="shared" si="139"/>
        <v>0</v>
      </c>
      <c r="P1229" s="154">
        <f t="shared" si="141"/>
        <v>24</v>
      </c>
      <c r="Q1229" s="152">
        <v>36</v>
      </c>
      <c r="R1229" s="45">
        <f t="shared" ref="R1229:R1292" si="144">Q1229*I1229</f>
        <v>864</v>
      </c>
      <c r="S1229" s="909">
        <f>SUM(R1229:R1230)</f>
        <v>1728</v>
      </c>
      <c r="T1229" s="49">
        <f t="shared" si="143"/>
        <v>0</v>
      </c>
      <c r="U1229" s="912">
        <f>SUM(T1229:T1230)</f>
        <v>0</v>
      </c>
      <c r="V1229" s="151">
        <f t="shared" si="142"/>
        <v>864</v>
      </c>
      <c r="W1229" s="908">
        <f>SUM(V1229:V1230)</f>
        <v>1728</v>
      </c>
    </row>
    <row r="1230" spans="1:23" x14ac:dyDescent="0.25">
      <c r="A1230" s="871"/>
      <c r="B1230" s="867"/>
      <c r="C1230" s="100" t="s">
        <v>463</v>
      </c>
      <c r="D1230" s="270" t="s">
        <v>37</v>
      </c>
      <c r="E1230" s="270"/>
      <c r="F1230" s="270"/>
      <c r="G1230" s="270">
        <v>24</v>
      </c>
      <c r="H1230" s="270"/>
      <c r="I1230" s="155">
        <f t="shared" si="140"/>
        <v>24</v>
      </c>
      <c r="J1230" s="270"/>
      <c r="K1230" s="270"/>
      <c r="L1230" s="270"/>
      <c r="M1230" s="286"/>
      <c r="N1230" s="287"/>
      <c r="O1230" s="153">
        <f t="shared" si="139"/>
        <v>0</v>
      </c>
      <c r="P1230" s="154">
        <f t="shared" si="141"/>
        <v>24</v>
      </c>
      <c r="Q1230" s="152">
        <v>36</v>
      </c>
      <c r="R1230" s="45">
        <f t="shared" si="144"/>
        <v>864</v>
      </c>
      <c r="S1230" s="911"/>
      <c r="T1230" s="49">
        <f t="shared" si="143"/>
        <v>0</v>
      </c>
      <c r="U1230" s="914"/>
      <c r="V1230" s="151">
        <f t="shared" si="142"/>
        <v>864</v>
      </c>
      <c r="W1230" s="908"/>
    </row>
    <row r="1231" spans="1:23" ht="15.75" x14ac:dyDescent="0.25">
      <c r="A1231" s="871">
        <v>79</v>
      </c>
      <c r="B1231" s="871" t="s">
        <v>1644</v>
      </c>
      <c r="C1231" s="97" t="s">
        <v>166</v>
      </c>
      <c r="D1231" s="270" t="s">
        <v>37</v>
      </c>
      <c r="E1231" s="270">
        <v>50</v>
      </c>
      <c r="F1231" s="86">
        <v>45</v>
      </c>
      <c r="G1231" s="270"/>
      <c r="H1231" s="270"/>
      <c r="I1231" s="155">
        <f t="shared" si="140"/>
        <v>95</v>
      </c>
      <c r="J1231" s="270"/>
      <c r="K1231" s="270">
        <v>15</v>
      </c>
      <c r="L1231" s="270"/>
      <c r="M1231" s="286"/>
      <c r="N1231" s="287"/>
      <c r="O1231" s="153">
        <f t="shared" si="139"/>
        <v>15</v>
      </c>
      <c r="P1231" s="154">
        <f t="shared" si="141"/>
        <v>110</v>
      </c>
      <c r="Q1231" s="152">
        <v>18.2</v>
      </c>
      <c r="R1231" s="45">
        <f t="shared" si="144"/>
        <v>1729</v>
      </c>
      <c r="S1231" s="909">
        <f>SUM(R1231:R1240)</f>
        <v>6568.24</v>
      </c>
      <c r="T1231" s="49">
        <f t="shared" si="143"/>
        <v>273</v>
      </c>
      <c r="U1231" s="912">
        <f>SUM(T1231:T1240)</f>
        <v>2918.64</v>
      </c>
      <c r="V1231" s="151">
        <f t="shared" si="142"/>
        <v>2002</v>
      </c>
      <c r="W1231" s="908">
        <f>SUM(V1231:V1240)</f>
        <v>9486.8799999999992</v>
      </c>
    </row>
    <row r="1232" spans="1:23" ht="30" x14ac:dyDescent="0.25">
      <c r="A1232" s="871"/>
      <c r="B1232" s="871"/>
      <c r="C1232" s="97" t="s">
        <v>208</v>
      </c>
      <c r="D1232" s="270" t="s">
        <v>37</v>
      </c>
      <c r="E1232" s="270"/>
      <c r="F1232" s="86">
        <v>15</v>
      </c>
      <c r="G1232" s="270"/>
      <c r="H1232" s="270"/>
      <c r="I1232" s="155">
        <f t="shared" si="140"/>
        <v>15</v>
      </c>
      <c r="J1232" s="270"/>
      <c r="K1232" s="270">
        <v>5</v>
      </c>
      <c r="L1232" s="270"/>
      <c r="M1232" s="286"/>
      <c r="N1232" s="287"/>
      <c r="O1232" s="153">
        <f t="shared" si="139"/>
        <v>5</v>
      </c>
      <c r="P1232" s="154">
        <f t="shared" si="141"/>
        <v>20</v>
      </c>
      <c r="Q1232" s="270">
        <v>180</v>
      </c>
      <c r="R1232" s="45">
        <f t="shared" si="144"/>
        <v>2700</v>
      </c>
      <c r="S1232" s="910"/>
      <c r="T1232" s="49">
        <f t="shared" si="143"/>
        <v>900</v>
      </c>
      <c r="U1232" s="913"/>
      <c r="V1232" s="151">
        <f t="shared" si="142"/>
        <v>3600</v>
      </c>
      <c r="W1232" s="908"/>
    </row>
    <row r="1233" spans="1:23" ht="15.75" x14ac:dyDescent="0.25">
      <c r="A1233" s="871"/>
      <c r="B1233" s="871"/>
      <c r="C1233" s="97" t="s">
        <v>209</v>
      </c>
      <c r="D1233" s="270" t="s">
        <v>37</v>
      </c>
      <c r="E1233" s="270"/>
      <c r="F1233" s="86">
        <v>30</v>
      </c>
      <c r="G1233" s="270"/>
      <c r="H1233" s="270"/>
      <c r="I1233" s="155">
        <f t="shared" si="140"/>
        <v>30</v>
      </c>
      <c r="J1233" s="270"/>
      <c r="K1233" s="270">
        <v>10</v>
      </c>
      <c r="L1233" s="270"/>
      <c r="M1233" s="286"/>
      <c r="N1233" s="287"/>
      <c r="O1233" s="153">
        <f t="shared" si="139"/>
        <v>10</v>
      </c>
      <c r="P1233" s="154">
        <f t="shared" si="141"/>
        <v>40</v>
      </c>
      <c r="Q1233" s="270">
        <v>15</v>
      </c>
      <c r="R1233" s="45">
        <f t="shared" si="144"/>
        <v>450</v>
      </c>
      <c r="S1233" s="910"/>
      <c r="T1233" s="49">
        <f t="shared" si="143"/>
        <v>150</v>
      </c>
      <c r="U1233" s="913"/>
      <c r="V1233" s="151">
        <f t="shared" si="142"/>
        <v>600</v>
      </c>
      <c r="W1233" s="908"/>
    </row>
    <row r="1234" spans="1:23" ht="15.75" x14ac:dyDescent="0.25">
      <c r="A1234" s="871"/>
      <c r="B1234" s="871"/>
      <c r="C1234" s="97" t="s">
        <v>212</v>
      </c>
      <c r="D1234" s="270" t="s">
        <v>37</v>
      </c>
      <c r="E1234" s="270"/>
      <c r="F1234" s="86">
        <v>15</v>
      </c>
      <c r="G1234" s="270"/>
      <c r="H1234" s="270"/>
      <c r="I1234" s="155">
        <f t="shared" si="140"/>
        <v>15</v>
      </c>
      <c r="J1234" s="270"/>
      <c r="K1234" s="270">
        <v>5</v>
      </c>
      <c r="L1234" s="270"/>
      <c r="M1234" s="286"/>
      <c r="N1234" s="287"/>
      <c r="O1234" s="153">
        <f t="shared" si="139"/>
        <v>5</v>
      </c>
      <c r="P1234" s="154">
        <f t="shared" si="141"/>
        <v>20</v>
      </c>
      <c r="Q1234" s="270">
        <v>15</v>
      </c>
      <c r="R1234" s="45">
        <f t="shared" si="144"/>
        <v>225</v>
      </c>
      <c r="S1234" s="910"/>
      <c r="T1234" s="49">
        <f t="shared" si="143"/>
        <v>75</v>
      </c>
      <c r="U1234" s="913"/>
      <c r="V1234" s="151">
        <f t="shared" si="142"/>
        <v>300</v>
      </c>
      <c r="W1234" s="908"/>
    </row>
    <row r="1235" spans="1:23" ht="15.75" x14ac:dyDescent="0.25">
      <c r="A1235" s="871"/>
      <c r="B1235" s="871"/>
      <c r="C1235" s="97" t="s">
        <v>210</v>
      </c>
      <c r="D1235" s="270" t="s">
        <v>37</v>
      </c>
      <c r="E1235" s="270"/>
      <c r="F1235" s="86">
        <v>15</v>
      </c>
      <c r="G1235" s="270"/>
      <c r="H1235" s="270"/>
      <c r="I1235" s="155">
        <f t="shared" si="140"/>
        <v>15</v>
      </c>
      <c r="J1235" s="270"/>
      <c r="K1235" s="270">
        <v>5</v>
      </c>
      <c r="L1235" s="270"/>
      <c r="M1235" s="286"/>
      <c r="N1235" s="287"/>
      <c r="O1235" s="153">
        <f t="shared" si="139"/>
        <v>5</v>
      </c>
      <c r="P1235" s="154">
        <f t="shared" si="141"/>
        <v>20</v>
      </c>
      <c r="Q1235" s="152">
        <v>15</v>
      </c>
      <c r="R1235" s="45">
        <f t="shared" si="144"/>
        <v>225</v>
      </c>
      <c r="S1235" s="910"/>
      <c r="T1235" s="49">
        <f t="shared" si="143"/>
        <v>75</v>
      </c>
      <c r="U1235" s="913"/>
      <c r="V1235" s="151">
        <f t="shared" si="142"/>
        <v>300</v>
      </c>
      <c r="W1235" s="908"/>
    </row>
    <row r="1236" spans="1:23" ht="15.75" x14ac:dyDescent="0.25">
      <c r="A1236" s="871"/>
      <c r="B1236" s="871"/>
      <c r="C1236" s="97" t="s">
        <v>211</v>
      </c>
      <c r="D1236" s="270" t="s">
        <v>37</v>
      </c>
      <c r="E1236" s="270">
        <v>10</v>
      </c>
      <c r="F1236" s="86">
        <v>30</v>
      </c>
      <c r="G1236" s="270"/>
      <c r="H1236" s="270"/>
      <c r="I1236" s="155">
        <f t="shared" si="140"/>
        <v>40</v>
      </c>
      <c r="J1236" s="270"/>
      <c r="K1236" s="270">
        <v>10</v>
      </c>
      <c r="L1236" s="270"/>
      <c r="M1236" s="286"/>
      <c r="N1236" s="287"/>
      <c r="O1236" s="153">
        <f t="shared" si="139"/>
        <v>10</v>
      </c>
      <c r="P1236" s="154">
        <f t="shared" si="141"/>
        <v>50</v>
      </c>
      <c r="Q1236" s="270">
        <v>4.62</v>
      </c>
      <c r="R1236" s="45">
        <f t="shared" si="144"/>
        <v>184.8</v>
      </c>
      <c r="S1236" s="910"/>
      <c r="T1236" s="49">
        <f t="shared" si="143"/>
        <v>46.2</v>
      </c>
      <c r="U1236" s="913"/>
      <c r="V1236" s="151">
        <f t="shared" si="142"/>
        <v>231</v>
      </c>
      <c r="W1236" s="908"/>
    </row>
    <row r="1237" spans="1:23" x14ac:dyDescent="0.25">
      <c r="A1237" s="871"/>
      <c r="B1237" s="871"/>
      <c r="C1237" s="100" t="s">
        <v>488</v>
      </c>
      <c r="D1237" s="270" t="s">
        <v>37</v>
      </c>
      <c r="E1237" s="270"/>
      <c r="F1237" s="270"/>
      <c r="G1237" s="270">
        <v>15</v>
      </c>
      <c r="H1237" s="270"/>
      <c r="I1237" s="155">
        <f t="shared" si="140"/>
        <v>15</v>
      </c>
      <c r="J1237" s="270"/>
      <c r="K1237" s="270"/>
      <c r="L1237" s="270"/>
      <c r="M1237" s="286"/>
      <c r="N1237" s="287"/>
      <c r="O1237" s="153">
        <f t="shared" si="139"/>
        <v>0</v>
      </c>
      <c r="P1237" s="154">
        <f t="shared" si="141"/>
        <v>15</v>
      </c>
      <c r="Q1237" s="152">
        <v>17</v>
      </c>
      <c r="R1237" s="45">
        <f t="shared" si="144"/>
        <v>255</v>
      </c>
      <c r="S1237" s="910"/>
      <c r="T1237" s="49">
        <f t="shared" si="143"/>
        <v>0</v>
      </c>
      <c r="U1237" s="913"/>
      <c r="V1237" s="151">
        <f t="shared" si="142"/>
        <v>255</v>
      </c>
      <c r="W1237" s="908"/>
    </row>
    <row r="1238" spans="1:23" x14ac:dyDescent="0.25">
      <c r="A1238" s="871"/>
      <c r="B1238" s="871"/>
      <c r="C1238" s="100" t="s">
        <v>459</v>
      </c>
      <c r="D1238" s="270" t="s">
        <v>37</v>
      </c>
      <c r="E1238" s="270">
        <v>2</v>
      </c>
      <c r="F1238" s="270"/>
      <c r="G1238" s="270">
        <v>10</v>
      </c>
      <c r="H1238" s="270"/>
      <c r="I1238" s="155">
        <f t="shared" si="140"/>
        <v>12</v>
      </c>
      <c r="J1238" s="270"/>
      <c r="K1238" s="270"/>
      <c r="L1238" s="270"/>
      <c r="M1238" s="286"/>
      <c r="N1238" s="287"/>
      <c r="O1238" s="153">
        <f t="shared" si="139"/>
        <v>0</v>
      </c>
      <c r="P1238" s="154">
        <f t="shared" si="141"/>
        <v>12</v>
      </c>
      <c r="Q1238" s="152">
        <v>25</v>
      </c>
      <c r="R1238" s="45">
        <f t="shared" si="144"/>
        <v>300</v>
      </c>
      <c r="S1238" s="910"/>
      <c r="T1238" s="49">
        <f t="shared" si="143"/>
        <v>0</v>
      </c>
      <c r="U1238" s="913"/>
      <c r="V1238" s="151">
        <f t="shared" si="142"/>
        <v>300</v>
      </c>
      <c r="W1238" s="908"/>
    </row>
    <row r="1239" spans="1:23" x14ac:dyDescent="0.25">
      <c r="A1239" s="871"/>
      <c r="B1239" s="871"/>
      <c r="C1239" s="100" t="s">
        <v>456</v>
      </c>
      <c r="D1239" s="270" t="s">
        <v>37</v>
      </c>
      <c r="E1239" s="270"/>
      <c r="F1239" s="270"/>
      <c r="G1239" s="270">
        <v>6</v>
      </c>
      <c r="H1239" s="270"/>
      <c r="I1239" s="155">
        <f t="shared" si="140"/>
        <v>6</v>
      </c>
      <c r="J1239" s="270"/>
      <c r="K1239" s="270"/>
      <c r="L1239" s="270">
        <v>6</v>
      </c>
      <c r="M1239" s="286"/>
      <c r="N1239" s="287"/>
      <c r="O1239" s="153">
        <f t="shared" si="139"/>
        <v>6</v>
      </c>
      <c r="P1239" s="154">
        <f t="shared" si="141"/>
        <v>12</v>
      </c>
      <c r="Q1239" s="152">
        <v>83.24</v>
      </c>
      <c r="R1239" s="45">
        <f t="shared" si="144"/>
        <v>499.43999999999994</v>
      </c>
      <c r="S1239" s="910"/>
      <c r="T1239" s="49">
        <f t="shared" si="143"/>
        <v>499.43999999999994</v>
      </c>
      <c r="U1239" s="913"/>
      <c r="V1239" s="151">
        <f t="shared" si="142"/>
        <v>998.87999999999988</v>
      </c>
      <c r="W1239" s="908"/>
    </row>
    <row r="1240" spans="1:23" x14ac:dyDescent="0.25">
      <c r="A1240" s="871"/>
      <c r="B1240" s="871"/>
      <c r="C1240" s="97" t="s">
        <v>241</v>
      </c>
      <c r="D1240" s="270" t="s">
        <v>37</v>
      </c>
      <c r="E1240" s="270"/>
      <c r="F1240" s="270"/>
      <c r="G1240" s="270"/>
      <c r="H1240" s="270"/>
      <c r="I1240" s="155">
        <f t="shared" si="140"/>
        <v>0</v>
      </c>
      <c r="J1240" s="270"/>
      <c r="K1240" s="270"/>
      <c r="L1240" s="270">
        <v>12</v>
      </c>
      <c r="M1240" s="286"/>
      <c r="N1240" s="287"/>
      <c r="O1240" s="153">
        <f t="shared" si="139"/>
        <v>12</v>
      </c>
      <c r="P1240" s="154">
        <f t="shared" si="141"/>
        <v>12</v>
      </c>
      <c r="Q1240" s="152">
        <v>75</v>
      </c>
      <c r="R1240" s="45">
        <f t="shared" si="144"/>
        <v>0</v>
      </c>
      <c r="S1240" s="911"/>
      <c r="T1240" s="49">
        <f t="shared" si="143"/>
        <v>900</v>
      </c>
      <c r="U1240" s="914"/>
      <c r="V1240" s="151">
        <f t="shared" si="142"/>
        <v>900</v>
      </c>
      <c r="W1240" s="908"/>
    </row>
    <row r="1241" spans="1:23" x14ac:dyDescent="0.25">
      <c r="A1241" s="871">
        <v>80</v>
      </c>
      <c r="B1241" s="871" t="s">
        <v>1645</v>
      </c>
      <c r="C1241" s="100" t="s">
        <v>584</v>
      </c>
      <c r="D1241" s="270" t="s">
        <v>37</v>
      </c>
      <c r="E1241" s="96">
        <v>150</v>
      </c>
      <c r="F1241" s="270"/>
      <c r="G1241" s="270"/>
      <c r="H1241" s="270"/>
      <c r="I1241" s="155">
        <f t="shared" si="140"/>
        <v>150</v>
      </c>
      <c r="J1241" s="270"/>
      <c r="K1241" s="270"/>
      <c r="L1241" s="270"/>
      <c r="M1241" s="286"/>
      <c r="N1241" s="287"/>
      <c r="O1241" s="153">
        <f t="shared" si="139"/>
        <v>0</v>
      </c>
      <c r="P1241" s="154">
        <f t="shared" si="141"/>
        <v>150</v>
      </c>
      <c r="Q1241" s="270">
        <v>0.3</v>
      </c>
      <c r="R1241" s="45">
        <f t="shared" si="144"/>
        <v>45</v>
      </c>
      <c r="S1241" s="909">
        <f>SUM(R1241:R1251)</f>
        <v>813</v>
      </c>
      <c r="T1241" s="49">
        <f t="shared" si="143"/>
        <v>0</v>
      </c>
      <c r="U1241" s="912">
        <f>SUM(T1241:T1251)</f>
        <v>0</v>
      </c>
      <c r="V1241" s="151">
        <f t="shared" si="142"/>
        <v>45</v>
      </c>
      <c r="W1241" s="908">
        <f>SUM(V1241:V1251)</f>
        <v>813</v>
      </c>
    </row>
    <row r="1242" spans="1:23" x14ac:dyDescent="0.25">
      <c r="A1242" s="871"/>
      <c r="B1242" s="871"/>
      <c r="C1242" s="100" t="s">
        <v>585</v>
      </c>
      <c r="D1242" s="270" t="s">
        <v>37</v>
      </c>
      <c r="E1242" s="96">
        <v>150</v>
      </c>
      <c r="F1242" s="270"/>
      <c r="G1242" s="270"/>
      <c r="H1242" s="270"/>
      <c r="I1242" s="155">
        <f t="shared" si="140"/>
        <v>150</v>
      </c>
      <c r="J1242" s="270"/>
      <c r="K1242" s="270"/>
      <c r="L1242" s="270"/>
      <c r="M1242" s="286"/>
      <c r="N1242" s="287"/>
      <c r="O1242" s="153">
        <f t="shared" ref="O1242:O1305" si="145">SUM(J1242:M1242)</f>
        <v>0</v>
      </c>
      <c r="P1242" s="154">
        <f t="shared" si="141"/>
        <v>150</v>
      </c>
      <c r="Q1242" s="270">
        <v>0.28999999999999998</v>
      </c>
      <c r="R1242" s="45">
        <f t="shared" si="144"/>
        <v>43.5</v>
      </c>
      <c r="S1242" s="910"/>
      <c r="T1242" s="49">
        <f t="shared" si="143"/>
        <v>0</v>
      </c>
      <c r="U1242" s="913"/>
      <c r="V1242" s="151">
        <f t="shared" si="142"/>
        <v>43.5</v>
      </c>
      <c r="W1242" s="908"/>
    </row>
    <row r="1243" spans="1:23" x14ac:dyDescent="0.25">
      <c r="A1243" s="871"/>
      <c r="B1243" s="871"/>
      <c r="C1243" s="100" t="s">
        <v>586</v>
      </c>
      <c r="D1243" s="270" t="s">
        <v>37</v>
      </c>
      <c r="E1243" s="96">
        <v>150</v>
      </c>
      <c r="F1243" s="270"/>
      <c r="G1243" s="270"/>
      <c r="H1243" s="270"/>
      <c r="I1243" s="155">
        <f t="shared" si="140"/>
        <v>150</v>
      </c>
      <c r="J1243" s="270"/>
      <c r="K1243" s="270"/>
      <c r="L1243" s="270"/>
      <c r="M1243" s="286"/>
      <c r="N1243" s="287"/>
      <c r="O1243" s="153">
        <f t="shared" si="145"/>
        <v>0</v>
      </c>
      <c r="P1243" s="154">
        <f t="shared" si="141"/>
        <v>150</v>
      </c>
      <c r="Q1243" s="270">
        <v>0.31</v>
      </c>
      <c r="R1243" s="45">
        <f t="shared" si="144"/>
        <v>46.5</v>
      </c>
      <c r="S1243" s="910"/>
      <c r="T1243" s="49">
        <f t="shared" si="143"/>
        <v>0</v>
      </c>
      <c r="U1243" s="913"/>
      <c r="V1243" s="151">
        <f t="shared" si="142"/>
        <v>46.5</v>
      </c>
      <c r="W1243" s="908"/>
    </row>
    <row r="1244" spans="1:23" x14ac:dyDescent="0.25">
      <c r="A1244" s="871"/>
      <c r="B1244" s="871"/>
      <c r="C1244" s="100" t="s">
        <v>587</v>
      </c>
      <c r="D1244" s="270" t="s">
        <v>37</v>
      </c>
      <c r="E1244" s="96">
        <v>150</v>
      </c>
      <c r="F1244" s="270"/>
      <c r="G1244" s="270"/>
      <c r="H1244" s="270"/>
      <c r="I1244" s="155">
        <f t="shared" si="140"/>
        <v>150</v>
      </c>
      <c r="J1244" s="270"/>
      <c r="K1244" s="270"/>
      <c r="L1244" s="270"/>
      <c r="M1244" s="286"/>
      <c r="N1244" s="287"/>
      <c r="O1244" s="153">
        <f t="shared" si="145"/>
        <v>0</v>
      </c>
      <c r="P1244" s="154">
        <f t="shared" si="141"/>
        <v>150</v>
      </c>
      <c r="Q1244" s="270">
        <v>0.3</v>
      </c>
      <c r="R1244" s="45">
        <f t="shared" si="144"/>
        <v>45</v>
      </c>
      <c r="S1244" s="910"/>
      <c r="T1244" s="49">
        <f t="shared" si="143"/>
        <v>0</v>
      </c>
      <c r="U1244" s="913"/>
      <c r="V1244" s="151">
        <f t="shared" si="142"/>
        <v>45</v>
      </c>
      <c r="W1244" s="908"/>
    </row>
    <row r="1245" spans="1:23" x14ac:dyDescent="0.25">
      <c r="A1245" s="871"/>
      <c r="B1245" s="871"/>
      <c r="C1245" s="100" t="s">
        <v>588</v>
      </c>
      <c r="D1245" s="270" t="s">
        <v>37</v>
      </c>
      <c r="E1245" s="96">
        <v>150</v>
      </c>
      <c r="F1245" s="270"/>
      <c r="G1245" s="270"/>
      <c r="H1245" s="270"/>
      <c r="I1245" s="155">
        <f t="shared" si="140"/>
        <v>150</v>
      </c>
      <c r="J1245" s="270"/>
      <c r="K1245" s="270"/>
      <c r="L1245" s="270"/>
      <c r="M1245" s="286"/>
      <c r="N1245" s="287"/>
      <c r="O1245" s="153">
        <f t="shared" si="145"/>
        <v>0</v>
      </c>
      <c r="P1245" s="154">
        <f t="shared" si="141"/>
        <v>150</v>
      </c>
      <c r="Q1245" s="270">
        <v>0.32</v>
      </c>
      <c r="R1245" s="45">
        <f t="shared" si="144"/>
        <v>48</v>
      </c>
      <c r="S1245" s="910"/>
      <c r="T1245" s="49">
        <f t="shared" si="143"/>
        <v>0</v>
      </c>
      <c r="U1245" s="913"/>
      <c r="V1245" s="151">
        <f t="shared" si="142"/>
        <v>48</v>
      </c>
      <c r="W1245" s="908"/>
    </row>
    <row r="1246" spans="1:23" x14ac:dyDescent="0.25">
      <c r="A1246" s="871"/>
      <c r="B1246" s="871"/>
      <c r="C1246" s="100" t="s">
        <v>589</v>
      </c>
      <c r="D1246" s="270" t="s">
        <v>37</v>
      </c>
      <c r="E1246" s="96">
        <v>150</v>
      </c>
      <c r="F1246" s="270"/>
      <c r="G1246" s="270"/>
      <c r="H1246" s="270"/>
      <c r="I1246" s="155">
        <f t="shared" si="140"/>
        <v>150</v>
      </c>
      <c r="J1246" s="270"/>
      <c r="K1246" s="270"/>
      <c r="L1246" s="270"/>
      <c r="M1246" s="286"/>
      <c r="N1246" s="287"/>
      <c r="O1246" s="153">
        <f t="shared" si="145"/>
        <v>0</v>
      </c>
      <c r="P1246" s="154">
        <f t="shared" si="141"/>
        <v>150</v>
      </c>
      <c r="Q1246" s="270">
        <v>0.33</v>
      </c>
      <c r="R1246" s="45">
        <f t="shared" si="144"/>
        <v>49.5</v>
      </c>
      <c r="S1246" s="910"/>
      <c r="T1246" s="49">
        <f t="shared" si="143"/>
        <v>0</v>
      </c>
      <c r="U1246" s="913"/>
      <c r="V1246" s="151">
        <f t="shared" si="142"/>
        <v>49.5</v>
      </c>
      <c r="W1246" s="908"/>
    </row>
    <row r="1247" spans="1:23" x14ac:dyDescent="0.25">
      <c r="A1247" s="871"/>
      <c r="B1247" s="871"/>
      <c r="C1247" s="100" t="s">
        <v>590</v>
      </c>
      <c r="D1247" s="270" t="s">
        <v>37</v>
      </c>
      <c r="E1247" s="96">
        <v>150</v>
      </c>
      <c r="F1247" s="270"/>
      <c r="G1247" s="270"/>
      <c r="H1247" s="270"/>
      <c r="I1247" s="155">
        <f t="shared" si="140"/>
        <v>150</v>
      </c>
      <c r="J1247" s="270"/>
      <c r="K1247" s="270"/>
      <c r="L1247" s="270"/>
      <c r="M1247" s="286"/>
      <c r="N1247" s="287"/>
      <c r="O1247" s="153">
        <f t="shared" si="145"/>
        <v>0</v>
      </c>
      <c r="P1247" s="154">
        <f t="shared" si="141"/>
        <v>150</v>
      </c>
      <c r="Q1247" s="270">
        <v>0.35</v>
      </c>
      <c r="R1247" s="45">
        <f t="shared" si="144"/>
        <v>52.5</v>
      </c>
      <c r="S1247" s="910"/>
      <c r="T1247" s="49">
        <f t="shared" si="143"/>
        <v>0</v>
      </c>
      <c r="U1247" s="913"/>
      <c r="V1247" s="151">
        <f t="shared" si="142"/>
        <v>52.5</v>
      </c>
      <c r="W1247" s="908"/>
    </row>
    <row r="1248" spans="1:23" x14ac:dyDescent="0.25">
      <c r="A1248" s="871"/>
      <c r="B1248" s="871"/>
      <c r="C1248" s="100" t="s">
        <v>591</v>
      </c>
      <c r="D1248" s="270" t="s">
        <v>37</v>
      </c>
      <c r="E1248" s="96">
        <v>20</v>
      </c>
      <c r="F1248" s="270"/>
      <c r="G1248" s="270"/>
      <c r="H1248" s="270"/>
      <c r="I1248" s="155">
        <f t="shared" si="140"/>
        <v>20</v>
      </c>
      <c r="J1248" s="270"/>
      <c r="K1248" s="270"/>
      <c r="L1248" s="270"/>
      <c r="M1248" s="286"/>
      <c r="N1248" s="287"/>
      <c r="O1248" s="153">
        <f t="shared" si="145"/>
        <v>0</v>
      </c>
      <c r="P1248" s="154">
        <f t="shared" si="141"/>
        <v>20</v>
      </c>
      <c r="Q1248" s="270">
        <v>0.59</v>
      </c>
      <c r="R1248" s="45">
        <f t="shared" si="144"/>
        <v>11.799999999999999</v>
      </c>
      <c r="S1248" s="910"/>
      <c r="T1248" s="49">
        <f t="shared" si="143"/>
        <v>0</v>
      </c>
      <c r="U1248" s="913"/>
      <c r="V1248" s="151">
        <f t="shared" si="142"/>
        <v>11.799999999999999</v>
      </c>
      <c r="W1248" s="908"/>
    </row>
    <row r="1249" spans="1:23" x14ac:dyDescent="0.25">
      <c r="A1249" s="871"/>
      <c r="B1249" s="871"/>
      <c r="C1249" s="100" t="s">
        <v>592</v>
      </c>
      <c r="D1249" s="270" t="s">
        <v>37</v>
      </c>
      <c r="E1249" s="96">
        <v>20</v>
      </c>
      <c r="F1249" s="270"/>
      <c r="G1249" s="270"/>
      <c r="H1249" s="270"/>
      <c r="I1249" s="155">
        <f t="shared" si="140"/>
        <v>20</v>
      </c>
      <c r="J1249" s="270"/>
      <c r="K1249" s="270"/>
      <c r="L1249" s="270"/>
      <c r="M1249" s="286"/>
      <c r="N1249" s="287"/>
      <c r="O1249" s="153">
        <f t="shared" si="145"/>
        <v>0</v>
      </c>
      <c r="P1249" s="154">
        <f t="shared" si="141"/>
        <v>20</v>
      </c>
      <c r="Q1249" s="270">
        <v>0.8</v>
      </c>
      <c r="R1249" s="45">
        <f t="shared" si="144"/>
        <v>16</v>
      </c>
      <c r="S1249" s="910"/>
      <c r="T1249" s="49">
        <f t="shared" si="143"/>
        <v>0</v>
      </c>
      <c r="U1249" s="913"/>
      <c r="V1249" s="151">
        <f t="shared" si="142"/>
        <v>16</v>
      </c>
      <c r="W1249" s="908"/>
    </row>
    <row r="1250" spans="1:23" ht="30" x14ac:dyDescent="0.25">
      <c r="A1250" s="871"/>
      <c r="B1250" s="871"/>
      <c r="C1250" s="100" t="s">
        <v>1757</v>
      </c>
      <c r="D1250" s="270" t="s">
        <v>37</v>
      </c>
      <c r="E1250" s="96">
        <v>20</v>
      </c>
      <c r="F1250" s="270">
        <v>20</v>
      </c>
      <c r="G1250" s="270"/>
      <c r="H1250" s="270"/>
      <c r="I1250" s="155">
        <f t="shared" si="140"/>
        <v>40</v>
      </c>
      <c r="J1250" s="270"/>
      <c r="K1250" s="270"/>
      <c r="L1250" s="270"/>
      <c r="M1250" s="286"/>
      <c r="N1250" s="287"/>
      <c r="O1250" s="153">
        <f t="shared" si="145"/>
        <v>0</v>
      </c>
      <c r="P1250" s="154">
        <f t="shared" si="141"/>
        <v>40</v>
      </c>
      <c r="Q1250" s="270">
        <v>10.97</v>
      </c>
      <c r="R1250" s="45">
        <f t="shared" si="144"/>
        <v>438.8</v>
      </c>
      <c r="S1250" s="910"/>
      <c r="T1250" s="49">
        <f t="shared" si="143"/>
        <v>0</v>
      </c>
      <c r="U1250" s="913"/>
      <c r="V1250" s="151">
        <f t="shared" si="142"/>
        <v>438.8</v>
      </c>
      <c r="W1250" s="908"/>
    </row>
    <row r="1251" spans="1:23" x14ac:dyDescent="0.25">
      <c r="A1251" s="871"/>
      <c r="B1251" s="871"/>
      <c r="C1251" s="100" t="s">
        <v>593</v>
      </c>
      <c r="D1251" s="270" t="s">
        <v>37</v>
      </c>
      <c r="E1251" s="96">
        <v>20</v>
      </c>
      <c r="F1251" s="270"/>
      <c r="G1251" s="270"/>
      <c r="H1251" s="270"/>
      <c r="I1251" s="155">
        <f t="shared" si="140"/>
        <v>20</v>
      </c>
      <c r="J1251" s="270"/>
      <c r="K1251" s="270"/>
      <c r="L1251" s="270"/>
      <c r="M1251" s="286"/>
      <c r="N1251" s="287"/>
      <c r="O1251" s="153">
        <f t="shared" si="145"/>
        <v>0</v>
      </c>
      <c r="P1251" s="154">
        <f t="shared" si="141"/>
        <v>20</v>
      </c>
      <c r="Q1251" s="270">
        <v>0.82</v>
      </c>
      <c r="R1251" s="45">
        <f t="shared" si="144"/>
        <v>16.399999999999999</v>
      </c>
      <c r="S1251" s="911"/>
      <c r="T1251" s="49">
        <f t="shared" si="143"/>
        <v>0</v>
      </c>
      <c r="U1251" s="914"/>
      <c r="V1251" s="151">
        <f t="shared" si="142"/>
        <v>16.399999999999999</v>
      </c>
      <c r="W1251" s="908"/>
    </row>
    <row r="1252" spans="1:23" x14ac:dyDescent="0.25">
      <c r="A1252" s="871">
        <v>81</v>
      </c>
      <c r="B1252" s="856" t="s">
        <v>1921</v>
      </c>
      <c r="C1252" s="100" t="s">
        <v>594</v>
      </c>
      <c r="D1252" s="270" t="s">
        <v>37</v>
      </c>
      <c r="E1252" s="270">
        <v>3</v>
      </c>
      <c r="F1252" s="270"/>
      <c r="G1252" s="270"/>
      <c r="H1252" s="270"/>
      <c r="I1252" s="155">
        <f t="shared" si="140"/>
        <v>3</v>
      </c>
      <c r="J1252" s="270"/>
      <c r="K1252" s="270"/>
      <c r="L1252" s="270"/>
      <c r="M1252" s="286"/>
      <c r="N1252" s="287"/>
      <c r="O1252" s="153">
        <f t="shared" si="145"/>
        <v>0</v>
      </c>
      <c r="P1252" s="154">
        <f t="shared" si="141"/>
        <v>3</v>
      </c>
      <c r="Q1252" s="270">
        <v>55.38</v>
      </c>
      <c r="R1252" s="45">
        <f t="shared" si="144"/>
        <v>166.14000000000001</v>
      </c>
      <c r="S1252" s="909">
        <f>SUM(R1252:R1254)</f>
        <v>1732.28</v>
      </c>
      <c r="T1252" s="49">
        <f t="shared" si="143"/>
        <v>0</v>
      </c>
      <c r="U1252" s="912">
        <f>SUM(T1252:T1254)</f>
        <v>0</v>
      </c>
      <c r="V1252" s="151">
        <f t="shared" si="142"/>
        <v>166.14000000000001</v>
      </c>
      <c r="W1252" s="908">
        <f>SUM(V1252:V1254)</f>
        <v>1732.28</v>
      </c>
    </row>
    <row r="1253" spans="1:23" x14ac:dyDescent="0.25">
      <c r="A1253" s="871"/>
      <c r="B1253" s="857"/>
      <c r="C1253" s="100" t="s">
        <v>595</v>
      </c>
      <c r="D1253" s="270" t="s">
        <v>37</v>
      </c>
      <c r="E1253" s="270">
        <v>3</v>
      </c>
      <c r="F1253" s="270"/>
      <c r="G1253" s="270"/>
      <c r="H1253" s="270"/>
      <c r="I1253" s="155">
        <f t="shared" si="140"/>
        <v>3</v>
      </c>
      <c r="J1253" s="270"/>
      <c r="K1253" s="270"/>
      <c r="L1253" s="270"/>
      <c r="M1253" s="286"/>
      <c r="N1253" s="287"/>
      <c r="O1253" s="153">
        <f t="shared" si="145"/>
        <v>0</v>
      </c>
      <c r="P1253" s="154">
        <f t="shared" si="141"/>
        <v>3</v>
      </c>
      <c r="Q1253" s="270">
        <v>55.38</v>
      </c>
      <c r="R1253" s="45">
        <f t="shared" si="144"/>
        <v>166.14000000000001</v>
      </c>
      <c r="S1253" s="910"/>
      <c r="T1253" s="49">
        <f t="shared" si="143"/>
        <v>0</v>
      </c>
      <c r="U1253" s="913"/>
      <c r="V1253" s="151">
        <f t="shared" si="142"/>
        <v>166.14000000000001</v>
      </c>
      <c r="W1253" s="908"/>
    </row>
    <row r="1254" spans="1:23" x14ac:dyDescent="0.25">
      <c r="A1254" s="871"/>
      <c r="B1254" s="858"/>
      <c r="C1254" s="100" t="s">
        <v>583</v>
      </c>
      <c r="D1254" s="270" t="s">
        <v>37</v>
      </c>
      <c r="E1254" s="270">
        <v>40</v>
      </c>
      <c r="F1254" s="270"/>
      <c r="G1254" s="270"/>
      <c r="H1254" s="270"/>
      <c r="I1254" s="155">
        <f t="shared" si="140"/>
        <v>40</v>
      </c>
      <c r="J1254" s="270"/>
      <c r="K1254" s="270"/>
      <c r="L1254" s="270"/>
      <c r="M1254" s="286"/>
      <c r="N1254" s="287"/>
      <c r="O1254" s="153">
        <f t="shared" si="145"/>
        <v>0</v>
      </c>
      <c r="P1254" s="154">
        <f t="shared" si="141"/>
        <v>40</v>
      </c>
      <c r="Q1254" s="270">
        <v>35</v>
      </c>
      <c r="R1254" s="45">
        <f t="shared" si="144"/>
        <v>1400</v>
      </c>
      <c r="S1254" s="911"/>
      <c r="T1254" s="49">
        <f t="shared" si="143"/>
        <v>0</v>
      </c>
      <c r="U1254" s="914"/>
      <c r="V1254" s="151">
        <f t="shared" si="142"/>
        <v>1400</v>
      </c>
      <c r="W1254" s="908"/>
    </row>
    <row r="1255" spans="1:23" ht="45" customHeight="1" x14ac:dyDescent="0.25">
      <c r="A1255" s="871">
        <v>82</v>
      </c>
      <c r="B1255" s="872" t="s">
        <v>885</v>
      </c>
      <c r="C1255" s="100" t="s">
        <v>490</v>
      </c>
      <c r="D1255" s="270" t="s">
        <v>37</v>
      </c>
      <c r="E1255" s="270"/>
      <c r="F1255" s="270"/>
      <c r="G1255" s="105">
        <v>150</v>
      </c>
      <c r="H1255" s="270"/>
      <c r="I1255" s="155">
        <f t="shared" si="140"/>
        <v>150</v>
      </c>
      <c r="J1255" s="270"/>
      <c r="K1255" s="270"/>
      <c r="L1255" s="270"/>
      <c r="M1255" s="286"/>
      <c r="N1255" s="287"/>
      <c r="O1255" s="153">
        <f t="shared" si="145"/>
        <v>0</v>
      </c>
      <c r="P1255" s="154">
        <f t="shared" si="141"/>
        <v>150</v>
      </c>
      <c r="Q1255" s="270">
        <v>7</v>
      </c>
      <c r="R1255" s="45">
        <f t="shared" si="144"/>
        <v>1050</v>
      </c>
      <c r="S1255" s="909">
        <f>SUM(R1255:R1270)</f>
        <v>12987.86</v>
      </c>
      <c r="T1255" s="49">
        <f t="shared" si="143"/>
        <v>0</v>
      </c>
      <c r="U1255" s="912">
        <f>SUM(T1255:T1270)</f>
        <v>219.64000000000001</v>
      </c>
      <c r="V1255" s="151">
        <f t="shared" si="142"/>
        <v>1050</v>
      </c>
      <c r="W1255" s="908">
        <f>SUM(V1255:V1270)</f>
        <v>13207.500000000002</v>
      </c>
    </row>
    <row r="1256" spans="1:23" x14ac:dyDescent="0.25">
      <c r="A1256" s="871"/>
      <c r="B1256" s="872"/>
      <c r="C1256" s="100" t="s">
        <v>491</v>
      </c>
      <c r="D1256" s="270" t="s">
        <v>37</v>
      </c>
      <c r="E1256" s="270"/>
      <c r="F1256" s="270"/>
      <c r="G1256" s="105">
        <v>150</v>
      </c>
      <c r="H1256" s="270"/>
      <c r="I1256" s="155">
        <f t="shared" ref="I1256:I1270" si="146">E1256+F1256+G1256+H1256</f>
        <v>150</v>
      </c>
      <c r="J1256" s="270"/>
      <c r="K1256" s="270"/>
      <c r="L1256" s="270"/>
      <c r="M1256" s="286"/>
      <c r="N1256" s="287"/>
      <c r="O1256" s="153">
        <f t="shared" si="145"/>
        <v>0</v>
      </c>
      <c r="P1256" s="154">
        <f t="shared" si="141"/>
        <v>150</v>
      </c>
      <c r="Q1256" s="270">
        <v>7</v>
      </c>
      <c r="R1256" s="45">
        <f t="shared" si="144"/>
        <v>1050</v>
      </c>
      <c r="S1256" s="910"/>
      <c r="T1256" s="49">
        <f t="shared" si="143"/>
        <v>0</v>
      </c>
      <c r="U1256" s="913"/>
      <c r="V1256" s="151">
        <f t="shared" si="142"/>
        <v>1050</v>
      </c>
      <c r="W1256" s="908"/>
    </row>
    <row r="1257" spans="1:23" x14ac:dyDescent="0.25">
      <c r="A1257" s="871"/>
      <c r="B1257" s="872"/>
      <c r="C1257" s="100" t="s">
        <v>492</v>
      </c>
      <c r="D1257" s="270" t="s">
        <v>37</v>
      </c>
      <c r="E1257" s="270"/>
      <c r="F1257" s="270"/>
      <c r="G1257" s="105">
        <v>150</v>
      </c>
      <c r="H1257" s="270"/>
      <c r="I1257" s="155">
        <f t="shared" si="146"/>
        <v>150</v>
      </c>
      <c r="J1257" s="270"/>
      <c r="K1257" s="270"/>
      <c r="L1257" s="270"/>
      <c r="M1257" s="286"/>
      <c r="N1257" s="287"/>
      <c r="O1257" s="153">
        <f t="shared" si="145"/>
        <v>0</v>
      </c>
      <c r="P1257" s="154">
        <f t="shared" si="141"/>
        <v>150</v>
      </c>
      <c r="Q1257" s="270">
        <v>12</v>
      </c>
      <c r="R1257" s="45">
        <f t="shared" si="144"/>
        <v>1800</v>
      </c>
      <c r="S1257" s="910"/>
      <c r="T1257" s="49">
        <f t="shared" si="143"/>
        <v>0</v>
      </c>
      <c r="U1257" s="913"/>
      <c r="V1257" s="151">
        <f t="shared" si="142"/>
        <v>1800</v>
      </c>
      <c r="W1257" s="908"/>
    </row>
    <row r="1258" spans="1:23" x14ac:dyDescent="0.25">
      <c r="A1258" s="871"/>
      <c r="B1258" s="872"/>
      <c r="C1258" s="100" t="s">
        <v>493</v>
      </c>
      <c r="D1258" s="270" t="s">
        <v>37</v>
      </c>
      <c r="E1258" s="270"/>
      <c r="F1258" s="270"/>
      <c r="G1258" s="105">
        <v>150</v>
      </c>
      <c r="H1258" s="270"/>
      <c r="I1258" s="155">
        <f t="shared" si="146"/>
        <v>150</v>
      </c>
      <c r="J1258" s="270"/>
      <c r="K1258" s="270"/>
      <c r="L1258" s="270"/>
      <c r="M1258" s="286"/>
      <c r="N1258" s="287"/>
      <c r="O1258" s="153">
        <f t="shared" si="145"/>
        <v>0</v>
      </c>
      <c r="P1258" s="154">
        <f t="shared" si="141"/>
        <v>150</v>
      </c>
      <c r="Q1258" s="270">
        <v>12</v>
      </c>
      <c r="R1258" s="45">
        <f t="shared" si="144"/>
        <v>1800</v>
      </c>
      <c r="S1258" s="910"/>
      <c r="T1258" s="49">
        <f t="shared" si="143"/>
        <v>0</v>
      </c>
      <c r="U1258" s="913"/>
      <c r="V1258" s="151">
        <f t="shared" si="142"/>
        <v>1800</v>
      </c>
      <c r="W1258" s="908"/>
    </row>
    <row r="1259" spans="1:23" x14ac:dyDescent="0.25">
      <c r="A1259" s="871"/>
      <c r="B1259" s="872"/>
      <c r="C1259" s="100" t="s">
        <v>489</v>
      </c>
      <c r="D1259" s="270" t="s">
        <v>37</v>
      </c>
      <c r="E1259" s="270"/>
      <c r="F1259" s="270"/>
      <c r="G1259" s="105">
        <v>250</v>
      </c>
      <c r="H1259" s="270"/>
      <c r="I1259" s="155">
        <f t="shared" si="146"/>
        <v>250</v>
      </c>
      <c r="J1259" s="270"/>
      <c r="K1259" s="270"/>
      <c r="L1259" s="270"/>
      <c r="M1259" s="286"/>
      <c r="N1259" s="287"/>
      <c r="O1259" s="153">
        <f t="shared" si="145"/>
        <v>0</v>
      </c>
      <c r="P1259" s="154">
        <f t="shared" si="141"/>
        <v>250</v>
      </c>
      <c r="Q1259" s="270">
        <v>23.5</v>
      </c>
      <c r="R1259" s="45">
        <f t="shared" si="144"/>
        <v>5875</v>
      </c>
      <c r="S1259" s="910"/>
      <c r="T1259" s="49">
        <f t="shared" si="143"/>
        <v>0</v>
      </c>
      <c r="U1259" s="913"/>
      <c r="V1259" s="151">
        <f t="shared" si="142"/>
        <v>5875</v>
      </c>
      <c r="W1259" s="908"/>
    </row>
    <row r="1260" spans="1:23" x14ac:dyDescent="0.25">
      <c r="A1260" s="871"/>
      <c r="B1260" s="872"/>
      <c r="C1260" s="100" t="s">
        <v>515</v>
      </c>
      <c r="D1260" s="270" t="s">
        <v>37</v>
      </c>
      <c r="E1260" s="270"/>
      <c r="F1260" s="270"/>
      <c r="G1260" s="105"/>
      <c r="H1260" s="270"/>
      <c r="I1260" s="155">
        <f t="shared" si="146"/>
        <v>0</v>
      </c>
      <c r="J1260" s="270"/>
      <c r="K1260" s="270"/>
      <c r="L1260" s="270"/>
      <c r="M1260" s="286"/>
      <c r="N1260" s="287"/>
      <c r="O1260" s="153">
        <f t="shared" si="145"/>
        <v>0</v>
      </c>
      <c r="P1260" s="154">
        <f t="shared" si="141"/>
        <v>0</v>
      </c>
      <c r="Q1260" s="270">
        <v>356</v>
      </c>
      <c r="R1260" s="45">
        <f t="shared" si="144"/>
        <v>0</v>
      </c>
      <c r="S1260" s="910"/>
      <c r="T1260" s="49">
        <f t="shared" si="143"/>
        <v>0</v>
      </c>
      <c r="U1260" s="913"/>
      <c r="V1260" s="151">
        <f t="shared" si="142"/>
        <v>0</v>
      </c>
      <c r="W1260" s="908"/>
    </row>
    <row r="1261" spans="1:23" x14ac:dyDescent="0.25">
      <c r="A1261" s="871"/>
      <c r="B1261" s="872"/>
      <c r="C1261" s="100" t="s">
        <v>506</v>
      </c>
      <c r="D1261" s="96" t="s">
        <v>507</v>
      </c>
      <c r="E1261" s="270"/>
      <c r="F1261" s="270"/>
      <c r="G1261" s="270">
        <v>10</v>
      </c>
      <c r="H1261" s="270"/>
      <c r="I1261" s="155">
        <f t="shared" si="146"/>
        <v>10</v>
      </c>
      <c r="J1261" s="270"/>
      <c r="K1261" s="270"/>
      <c r="L1261" s="270"/>
      <c r="M1261" s="286"/>
      <c r="N1261" s="287"/>
      <c r="O1261" s="153">
        <f t="shared" si="145"/>
        <v>0</v>
      </c>
      <c r="P1261" s="154">
        <f t="shared" si="141"/>
        <v>10</v>
      </c>
      <c r="Q1261" s="270">
        <v>10.7</v>
      </c>
      <c r="R1261" s="45">
        <f t="shared" si="144"/>
        <v>107</v>
      </c>
      <c r="S1261" s="910"/>
      <c r="T1261" s="49">
        <f t="shared" si="143"/>
        <v>0</v>
      </c>
      <c r="U1261" s="913"/>
      <c r="V1261" s="151">
        <f t="shared" si="142"/>
        <v>107</v>
      </c>
      <c r="W1261" s="908"/>
    </row>
    <row r="1262" spans="1:23" x14ac:dyDescent="0.25">
      <c r="A1262" s="871"/>
      <c r="B1262" s="872"/>
      <c r="C1262" s="100" t="s">
        <v>522</v>
      </c>
      <c r="D1262" s="96" t="s">
        <v>112</v>
      </c>
      <c r="E1262" s="270"/>
      <c r="F1262" s="270"/>
      <c r="G1262" s="105">
        <v>30</v>
      </c>
      <c r="H1262" s="270"/>
      <c r="I1262" s="155">
        <f t="shared" si="146"/>
        <v>30</v>
      </c>
      <c r="J1262" s="270"/>
      <c r="K1262" s="270"/>
      <c r="L1262" s="270"/>
      <c r="M1262" s="286"/>
      <c r="N1262" s="287"/>
      <c r="O1262" s="153">
        <f t="shared" si="145"/>
        <v>0</v>
      </c>
      <c r="P1262" s="154">
        <f t="shared" si="141"/>
        <v>30</v>
      </c>
      <c r="Q1262" s="270">
        <v>0.89</v>
      </c>
      <c r="R1262" s="45">
        <f t="shared" si="144"/>
        <v>26.7</v>
      </c>
      <c r="S1262" s="910"/>
      <c r="T1262" s="49">
        <f t="shared" si="143"/>
        <v>0</v>
      </c>
      <c r="U1262" s="913"/>
      <c r="V1262" s="151">
        <f t="shared" si="142"/>
        <v>26.7</v>
      </c>
      <c r="W1262" s="908"/>
    </row>
    <row r="1263" spans="1:23" x14ac:dyDescent="0.25">
      <c r="A1263" s="871"/>
      <c r="B1263" s="872"/>
      <c r="C1263" s="100" t="s">
        <v>523</v>
      </c>
      <c r="D1263" s="270" t="s">
        <v>37</v>
      </c>
      <c r="E1263" s="270"/>
      <c r="F1263" s="270"/>
      <c r="G1263" s="105">
        <v>120</v>
      </c>
      <c r="H1263" s="270">
        <v>8</v>
      </c>
      <c r="I1263" s="155">
        <f t="shared" si="146"/>
        <v>128</v>
      </c>
      <c r="J1263" s="270"/>
      <c r="K1263" s="270"/>
      <c r="L1263" s="270"/>
      <c r="M1263" s="286">
        <v>36</v>
      </c>
      <c r="N1263" s="287"/>
      <c r="O1263" s="153">
        <f t="shared" si="145"/>
        <v>36</v>
      </c>
      <c r="P1263" s="154">
        <f t="shared" si="141"/>
        <v>164</v>
      </c>
      <c r="Q1263" s="270">
        <v>4.99</v>
      </c>
      <c r="R1263" s="45">
        <f t="shared" si="144"/>
        <v>638.72</v>
      </c>
      <c r="S1263" s="910"/>
      <c r="T1263" s="49">
        <f t="shared" si="143"/>
        <v>179.64000000000001</v>
      </c>
      <c r="U1263" s="913"/>
      <c r="V1263" s="151">
        <f t="shared" si="142"/>
        <v>818.36</v>
      </c>
      <c r="W1263" s="908"/>
    </row>
    <row r="1264" spans="1:23" x14ac:dyDescent="0.25">
      <c r="A1264" s="871"/>
      <c r="B1264" s="872"/>
      <c r="C1264" s="100" t="s">
        <v>527</v>
      </c>
      <c r="D1264" s="270" t="s">
        <v>37</v>
      </c>
      <c r="E1264" s="270"/>
      <c r="F1264" s="270"/>
      <c r="G1264" s="105">
        <v>6</v>
      </c>
      <c r="H1264" s="270"/>
      <c r="I1264" s="155">
        <f t="shared" si="146"/>
        <v>6</v>
      </c>
      <c r="J1264" s="270"/>
      <c r="K1264" s="270"/>
      <c r="L1264" s="270"/>
      <c r="M1264" s="286"/>
      <c r="N1264" s="287"/>
      <c r="O1264" s="153">
        <f t="shared" si="145"/>
        <v>0</v>
      </c>
      <c r="P1264" s="154">
        <f t="shared" si="141"/>
        <v>6</v>
      </c>
      <c r="Q1264" s="270">
        <v>1.89</v>
      </c>
      <c r="R1264" s="45">
        <f t="shared" si="144"/>
        <v>11.34</v>
      </c>
      <c r="S1264" s="910"/>
      <c r="T1264" s="49">
        <f t="shared" si="143"/>
        <v>0</v>
      </c>
      <c r="U1264" s="913"/>
      <c r="V1264" s="151">
        <f t="shared" si="142"/>
        <v>11.34</v>
      </c>
      <c r="W1264" s="908"/>
    </row>
    <row r="1265" spans="1:23" x14ac:dyDescent="0.25">
      <c r="A1265" s="871"/>
      <c r="B1265" s="872"/>
      <c r="C1265" s="100" t="s">
        <v>830</v>
      </c>
      <c r="D1265" s="96" t="s">
        <v>831</v>
      </c>
      <c r="E1265" s="270"/>
      <c r="F1265" s="270"/>
      <c r="G1265" s="105">
        <v>100</v>
      </c>
      <c r="H1265" s="270"/>
      <c r="I1265" s="155">
        <f t="shared" si="146"/>
        <v>100</v>
      </c>
      <c r="J1265" s="270"/>
      <c r="K1265" s="270"/>
      <c r="L1265" s="270"/>
      <c r="M1265" s="286">
        <v>8</v>
      </c>
      <c r="N1265" s="287"/>
      <c r="O1265" s="153">
        <f t="shared" si="145"/>
        <v>8</v>
      </c>
      <c r="P1265" s="154">
        <f t="shared" si="141"/>
        <v>108</v>
      </c>
      <c r="Q1265" s="270">
        <v>5</v>
      </c>
      <c r="R1265" s="45">
        <f t="shared" si="144"/>
        <v>500</v>
      </c>
      <c r="S1265" s="910"/>
      <c r="T1265" s="49">
        <f t="shared" si="143"/>
        <v>40</v>
      </c>
      <c r="U1265" s="913"/>
      <c r="V1265" s="151">
        <f t="shared" si="142"/>
        <v>540</v>
      </c>
      <c r="W1265" s="908"/>
    </row>
    <row r="1266" spans="1:23" x14ac:dyDescent="0.25">
      <c r="A1266" s="871"/>
      <c r="B1266" s="872"/>
      <c r="C1266" s="92" t="s">
        <v>835</v>
      </c>
      <c r="D1266" s="270" t="s">
        <v>37</v>
      </c>
      <c r="E1266" s="270"/>
      <c r="F1266" s="270">
        <v>3</v>
      </c>
      <c r="G1266" s="105"/>
      <c r="H1266" s="270"/>
      <c r="I1266" s="155">
        <f t="shared" si="146"/>
        <v>3</v>
      </c>
      <c r="J1266" s="270"/>
      <c r="K1266" s="270"/>
      <c r="L1266" s="270"/>
      <c r="M1266" s="286"/>
      <c r="N1266" s="287"/>
      <c r="O1266" s="153">
        <f t="shared" si="145"/>
        <v>0</v>
      </c>
      <c r="P1266" s="154">
        <f t="shared" ref="P1266:P1329" si="147">I1266+O1266</f>
        <v>3</v>
      </c>
      <c r="Q1266" s="270">
        <v>10</v>
      </c>
      <c r="R1266" s="45">
        <f t="shared" si="144"/>
        <v>30</v>
      </c>
      <c r="S1266" s="910"/>
      <c r="T1266" s="49">
        <f t="shared" si="143"/>
        <v>0</v>
      </c>
      <c r="U1266" s="913"/>
      <c r="V1266" s="151">
        <f t="shared" si="142"/>
        <v>30</v>
      </c>
      <c r="W1266" s="908"/>
    </row>
    <row r="1267" spans="1:23" x14ac:dyDescent="0.25">
      <c r="A1267" s="871"/>
      <c r="B1267" s="872"/>
      <c r="C1267" s="100" t="s">
        <v>467</v>
      </c>
      <c r="D1267" s="270" t="s">
        <v>37</v>
      </c>
      <c r="E1267" s="270"/>
      <c r="F1267" s="270"/>
      <c r="G1267" s="105">
        <v>10</v>
      </c>
      <c r="H1267" s="270"/>
      <c r="I1267" s="155">
        <f t="shared" si="146"/>
        <v>10</v>
      </c>
      <c r="J1267" s="270"/>
      <c r="K1267" s="270"/>
      <c r="L1267" s="270"/>
      <c r="M1267" s="286"/>
      <c r="N1267" s="287"/>
      <c r="O1267" s="153">
        <f t="shared" si="145"/>
        <v>0</v>
      </c>
      <c r="P1267" s="154">
        <f t="shared" si="147"/>
        <v>10</v>
      </c>
      <c r="Q1267" s="270">
        <v>3.69</v>
      </c>
      <c r="R1267" s="45">
        <f t="shared" si="144"/>
        <v>36.9</v>
      </c>
      <c r="S1267" s="910"/>
      <c r="T1267" s="49">
        <f t="shared" si="143"/>
        <v>0</v>
      </c>
      <c r="U1267" s="913"/>
      <c r="V1267" s="151">
        <f t="shared" si="142"/>
        <v>36.9</v>
      </c>
      <c r="W1267" s="908"/>
    </row>
    <row r="1268" spans="1:23" x14ac:dyDescent="0.25">
      <c r="A1268" s="871"/>
      <c r="B1268" s="872"/>
      <c r="C1268" s="100" t="s">
        <v>854</v>
      </c>
      <c r="D1268" s="270" t="s">
        <v>32</v>
      </c>
      <c r="E1268" s="270">
        <v>20</v>
      </c>
      <c r="F1268" s="270"/>
      <c r="G1268" s="105"/>
      <c r="H1268" s="270"/>
      <c r="I1268" s="155">
        <f t="shared" si="146"/>
        <v>20</v>
      </c>
      <c r="J1268" s="270"/>
      <c r="K1268" s="270"/>
      <c r="L1268" s="270"/>
      <c r="M1268" s="286"/>
      <c r="N1268" s="287"/>
      <c r="O1268" s="153">
        <f t="shared" si="145"/>
        <v>0</v>
      </c>
      <c r="P1268" s="154">
        <f t="shared" si="147"/>
        <v>20</v>
      </c>
      <c r="Q1268" s="270">
        <v>3.11</v>
      </c>
      <c r="R1268" s="45">
        <f t="shared" si="144"/>
        <v>62.199999999999996</v>
      </c>
      <c r="S1268" s="910"/>
      <c r="T1268" s="49">
        <f t="shared" si="143"/>
        <v>0</v>
      </c>
      <c r="U1268" s="913"/>
      <c r="V1268" s="151">
        <f t="shared" si="142"/>
        <v>62.199999999999996</v>
      </c>
      <c r="W1268" s="908"/>
    </row>
    <row r="1269" spans="1:23" x14ac:dyDescent="0.25">
      <c r="A1269" s="871"/>
      <c r="B1269" s="872"/>
      <c r="C1269" s="94" t="s">
        <v>879</v>
      </c>
      <c r="D1269" s="270" t="s">
        <v>37</v>
      </c>
      <c r="E1269" s="270"/>
      <c r="F1269" s="270"/>
      <c r="G1269" s="105"/>
      <c r="H1269" s="270"/>
      <c r="I1269" s="155">
        <f t="shared" si="146"/>
        <v>0</v>
      </c>
      <c r="J1269" s="270"/>
      <c r="K1269" s="270"/>
      <c r="L1269" s="270"/>
      <c r="M1269" s="286"/>
      <c r="N1269" s="287"/>
      <c r="O1269" s="153">
        <f t="shared" si="145"/>
        <v>0</v>
      </c>
      <c r="P1269" s="154">
        <f t="shared" si="147"/>
        <v>0</v>
      </c>
      <c r="Q1269" s="270"/>
      <c r="R1269" s="45">
        <f t="shared" si="144"/>
        <v>0</v>
      </c>
      <c r="S1269" s="910"/>
      <c r="T1269" s="49">
        <f t="shared" si="143"/>
        <v>0</v>
      </c>
      <c r="U1269" s="913"/>
      <c r="V1269" s="151">
        <f t="shared" si="142"/>
        <v>0</v>
      </c>
      <c r="W1269" s="908"/>
    </row>
    <row r="1270" spans="1:23" x14ac:dyDescent="0.25">
      <c r="A1270" s="871"/>
      <c r="B1270" s="872"/>
      <c r="C1270" s="94" t="s">
        <v>880</v>
      </c>
      <c r="D1270" s="270" t="s">
        <v>37</v>
      </c>
      <c r="E1270" s="270"/>
      <c r="F1270" s="270"/>
      <c r="G1270" s="105"/>
      <c r="H1270" s="270"/>
      <c r="I1270" s="155">
        <f t="shared" si="146"/>
        <v>0</v>
      </c>
      <c r="J1270" s="270"/>
      <c r="K1270" s="270"/>
      <c r="L1270" s="270"/>
      <c r="M1270" s="286"/>
      <c r="N1270" s="287"/>
      <c r="O1270" s="153">
        <f t="shared" si="145"/>
        <v>0</v>
      </c>
      <c r="P1270" s="154">
        <f t="shared" si="147"/>
        <v>0</v>
      </c>
      <c r="Q1270" s="270"/>
      <c r="R1270" s="45">
        <f t="shared" si="144"/>
        <v>0</v>
      </c>
      <c r="S1270" s="911"/>
      <c r="T1270" s="49">
        <f t="shared" si="143"/>
        <v>0</v>
      </c>
      <c r="U1270" s="914"/>
      <c r="V1270" s="151">
        <f t="shared" si="142"/>
        <v>0</v>
      </c>
      <c r="W1270" s="908"/>
    </row>
    <row r="1271" spans="1:23" x14ac:dyDescent="0.25">
      <c r="A1271" s="871">
        <v>83</v>
      </c>
      <c r="B1271" s="871" t="s">
        <v>886</v>
      </c>
      <c r="C1271" s="100" t="s">
        <v>685</v>
      </c>
      <c r="D1271" s="270" t="s">
        <v>37</v>
      </c>
      <c r="E1271" s="270"/>
      <c r="F1271" s="270"/>
      <c r="G1271" s="270">
        <v>10</v>
      </c>
      <c r="H1271" s="270"/>
      <c r="I1271" s="155">
        <f t="shared" ref="I1271:I1334" si="148">SUM(E1271:H1271)</f>
        <v>10</v>
      </c>
      <c r="J1271" s="270"/>
      <c r="K1271" s="270"/>
      <c r="L1271" s="270"/>
      <c r="M1271" s="286"/>
      <c r="N1271" s="287"/>
      <c r="O1271" s="153">
        <f t="shared" si="145"/>
        <v>0</v>
      </c>
      <c r="P1271" s="154">
        <f t="shared" si="147"/>
        <v>10</v>
      </c>
      <c r="Q1271" s="270">
        <v>5</v>
      </c>
      <c r="R1271" s="45">
        <f t="shared" si="144"/>
        <v>50</v>
      </c>
      <c r="S1271" s="909">
        <f>SUM(R1271:R1273)</f>
        <v>687</v>
      </c>
      <c r="T1271" s="49">
        <f t="shared" si="143"/>
        <v>0</v>
      </c>
      <c r="U1271" s="912">
        <f>SUM(T1271:T1273)</f>
        <v>0</v>
      </c>
      <c r="V1271" s="151">
        <f t="shared" si="142"/>
        <v>50</v>
      </c>
      <c r="W1271" s="908">
        <f>SUM(V1271:V1273)</f>
        <v>687</v>
      </c>
    </row>
    <row r="1272" spans="1:23" x14ac:dyDescent="0.25">
      <c r="A1272" s="871"/>
      <c r="B1272" s="871"/>
      <c r="C1272" s="100" t="s">
        <v>687</v>
      </c>
      <c r="D1272" s="96" t="s">
        <v>647</v>
      </c>
      <c r="E1272" s="270"/>
      <c r="F1272" s="270"/>
      <c r="G1272" s="270">
        <v>10</v>
      </c>
      <c r="H1272" s="270"/>
      <c r="I1272" s="155">
        <f t="shared" si="148"/>
        <v>10</v>
      </c>
      <c r="J1272" s="270"/>
      <c r="K1272" s="270"/>
      <c r="L1272" s="270"/>
      <c r="M1272" s="286"/>
      <c r="N1272" s="287"/>
      <c r="O1272" s="153">
        <f t="shared" si="145"/>
        <v>0</v>
      </c>
      <c r="P1272" s="154">
        <f t="shared" si="147"/>
        <v>10</v>
      </c>
      <c r="Q1272" s="270">
        <v>10</v>
      </c>
      <c r="R1272" s="45">
        <f t="shared" si="144"/>
        <v>100</v>
      </c>
      <c r="S1272" s="910"/>
      <c r="T1272" s="49">
        <f t="shared" si="143"/>
        <v>0</v>
      </c>
      <c r="U1272" s="913"/>
      <c r="V1272" s="151">
        <f t="shared" si="142"/>
        <v>100</v>
      </c>
      <c r="W1272" s="908"/>
    </row>
    <row r="1273" spans="1:23" x14ac:dyDescent="0.25">
      <c r="A1273" s="871"/>
      <c r="B1273" s="871"/>
      <c r="C1273" s="100" t="s">
        <v>688</v>
      </c>
      <c r="D1273" s="270" t="s">
        <v>37</v>
      </c>
      <c r="E1273" s="270"/>
      <c r="F1273" s="270"/>
      <c r="G1273" s="270">
        <v>20</v>
      </c>
      <c r="H1273" s="270"/>
      <c r="I1273" s="155">
        <f t="shared" si="148"/>
        <v>20</v>
      </c>
      <c r="J1273" s="270"/>
      <c r="K1273" s="270"/>
      <c r="L1273" s="270"/>
      <c r="M1273" s="286"/>
      <c r="N1273" s="287"/>
      <c r="O1273" s="153">
        <f t="shared" si="145"/>
        <v>0</v>
      </c>
      <c r="P1273" s="154">
        <f t="shared" si="147"/>
        <v>20</v>
      </c>
      <c r="Q1273" s="270">
        <v>26.85</v>
      </c>
      <c r="R1273" s="45">
        <f t="shared" si="144"/>
        <v>537</v>
      </c>
      <c r="S1273" s="911"/>
      <c r="T1273" s="49">
        <f t="shared" si="143"/>
        <v>0</v>
      </c>
      <c r="U1273" s="914"/>
      <c r="V1273" s="151">
        <f t="shared" si="142"/>
        <v>537</v>
      </c>
      <c r="W1273" s="908"/>
    </row>
    <row r="1274" spans="1:23" x14ac:dyDescent="0.25">
      <c r="A1274" s="871">
        <v>84</v>
      </c>
      <c r="B1274" s="871" t="s">
        <v>887</v>
      </c>
      <c r="C1274" s="100" t="s">
        <v>842</v>
      </c>
      <c r="D1274" s="270" t="s">
        <v>37</v>
      </c>
      <c r="E1274" s="270"/>
      <c r="F1274" s="270"/>
      <c r="G1274" s="270">
        <v>10</v>
      </c>
      <c r="H1274" s="270"/>
      <c r="I1274" s="155">
        <f t="shared" si="148"/>
        <v>10</v>
      </c>
      <c r="J1274" s="270"/>
      <c r="K1274" s="270"/>
      <c r="L1274" s="270"/>
      <c r="M1274" s="286"/>
      <c r="N1274" s="287"/>
      <c r="O1274" s="153">
        <f t="shared" si="145"/>
        <v>0</v>
      </c>
      <c r="P1274" s="154">
        <f t="shared" si="147"/>
        <v>10</v>
      </c>
      <c r="Q1274" s="270">
        <v>45</v>
      </c>
      <c r="R1274" s="45">
        <f t="shared" si="144"/>
        <v>450</v>
      </c>
      <c r="S1274" s="909">
        <f>SUM(R1274:R1275)</f>
        <v>450</v>
      </c>
      <c r="T1274" s="49">
        <f t="shared" si="143"/>
        <v>0</v>
      </c>
      <c r="U1274" s="912">
        <f>SUM(T1274:T1275)</f>
        <v>0</v>
      </c>
      <c r="V1274" s="151">
        <f t="shared" si="142"/>
        <v>450</v>
      </c>
      <c r="W1274" s="908">
        <f>SUM(V1274:V1275)</f>
        <v>450</v>
      </c>
    </row>
    <row r="1275" spans="1:23" x14ac:dyDescent="0.25">
      <c r="A1275" s="871"/>
      <c r="B1275" s="871"/>
      <c r="C1275" s="100" t="s">
        <v>582</v>
      </c>
      <c r="D1275" s="270" t="s">
        <v>37</v>
      </c>
      <c r="E1275" s="270"/>
      <c r="F1275" s="270"/>
      <c r="G1275" s="105"/>
      <c r="H1275" s="270"/>
      <c r="I1275" s="155">
        <f t="shared" si="148"/>
        <v>0</v>
      </c>
      <c r="J1275" s="270"/>
      <c r="K1275" s="270"/>
      <c r="L1275" s="270"/>
      <c r="M1275" s="286"/>
      <c r="N1275" s="287"/>
      <c r="O1275" s="153">
        <f t="shared" si="145"/>
        <v>0</v>
      </c>
      <c r="P1275" s="154">
        <f t="shared" si="147"/>
        <v>0</v>
      </c>
      <c r="Q1275" s="270">
        <v>22.95</v>
      </c>
      <c r="R1275" s="45">
        <f t="shared" si="144"/>
        <v>0</v>
      </c>
      <c r="S1275" s="911"/>
      <c r="T1275" s="49">
        <f t="shared" si="143"/>
        <v>0</v>
      </c>
      <c r="U1275" s="914"/>
      <c r="V1275" s="151">
        <f t="shared" si="142"/>
        <v>0</v>
      </c>
      <c r="W1275" s="908"/>
    </row>
    <row r="1276" spans="1:23" x14ac:dyDescent="0.25">
      <c r="A1276" s="871">
        <v>85</v>
      </c>
      <c r="B1276" s="871" t="s">
        <v>888</v>
      </c>
      <c r="C1276" s="92" t="s">
        <v>154</v>
      </c>
      <c r="D1276" s="270" t="s">
        <v>37</v>
      </c>
      <c r="E1276" s="270">
        <v>300</v>
      </c>
      <c r="F1276" s="270">
        <v>100</v>
      </c>
      <c r="G1276" s="270"/>
      <c r="H1276" s="270"/>
      <c r="I1276" s="155">
        <f t="shared" si="148"/>
        <v>400</v>
      </c>
      <c r="J1276" s="270"/>
      <c r="K1276" s="270"/>
      <c r="L1276" s="270"/>
      <c r="M1276" s="286"/>
      <c r="N1276" s="287"/>
      <c r="O1276" s="153">
        <f t="shared" si="145"/>
        <v>0</v>
      </c>
      <c r="P1276" s="154">
        <f t="shared" si="147"/>
        <v>400</v>
      </c>
      <c r="Q1276" s="270">
        <v>0.88</v>
      </c>
      <c r="R1276" s="45">
        <f t="shared" si="144"/>
        <v>352</v>
      </c>
      <c r="S1276" s="909">
        <f>SUM(R1276:R1296)</f>
        <v>2371.1000000000004</v>
      </c>
      <c r="T1276" s="49">
        <f t="shared" si="143"/>
        <v>0</v>
      </c>
      <c r="U1276" s="912">
        <f>SUM(T1276:T1296)</f>
        <v>0</v>
      </c>
      <c r="V1276" s="151">
        <f t="shared" si="142"/>
        <v>352</v>
      </c>
      <c r="W1276" s="908">
        <f>SUM(V1276:V1296)</f>
        <v>2371.1000000000004</v>
      </c>
    </row>
    <row r="1277" spans="1:23" x14ac:dyDescent="0.25">
      <c r="A1277" s="871"/>
      <c r="B1277" s="871"/>
      <c r="C1277" s="92" t="s">
        <v>350</v>
      </c>
      <c r="D1277" s="270" t="s">
        <v>37</v>
      </c>
      <c r="E1277" s="270">
        <v>60</v>
      </c>
      <c r="F1277" s="270"/>
      <c r="G1277" s="270"/>
      <c r="H1277" s="270"/>
      <c r="I1277" s="155">
        <f t="shared" si="148"/>
        <v>60</v>
      </c>
      <c r="J1277" s="270"/>
      <c r="K1277" s="270"/>
      <c r="L1277" s="270"/>
      <c r="M1277" s="286"/>
      <c r="N1277" s="287"/>
      <c r="O1277" s="153">
        <f t="shared" si="145"/>
        <v>0</v>
      </c>
      <c r="P1277" s="154">
        <f t="shared" si="147"/>
        <v>60</v>
      </c>
      <c r="Q1277" s="270">
        <v>0.9</v>
      </c>
      <c r="R1277" s="45">
        <f t="shared" si="144"/>
        <v>54</v>
      </c>
      <c r="S1277" s="910"/>
      <c r="T1277" s="49">
        <f t="shared" si="143"/>
        <v>0</v>
      </c>
      <c r="U1277" s="913"/>
      <c r="V1277" s="151">
        <f t="shared" si="142"/>
        <v>54</v>
      </c>
      <c r="W1277" s="908"/>
    </row>
    <row r="1278" spans="1:23" x14ac:dyDescent="0.25">
      <c r="A1278" s="871"/>
      <c r="B1278" s="871"/>
      <c r="C1278" s="92" t="s">
        <v>359</v>
      </c>
      <c r="D1278" s="270" t="s">
        <v>37</v>
      </c>
      <c r="E1278" s="270">
        <v>80</v>
      </c>
      <c r="F1278" s="270"/>
      <c r="G1278" s="270"/>
      <c r="H1278" s="270"/>
      <c r="I1278" s="155">
        <f t="shared" si="148"/>
        <v>80</v>
      </c>
      <c r="J1278" s="270"/>
      <c r="K1278" s="270"/>
      <c r="L1278" s="270"/>
      <c r="M1278" s="286"/>
      <c r="N1278" s="287"/>
      <c r="O1278" s="153">
        <f t="shared" si="145"/>
        <v>0</v>
      </c>
      <c r="P1278" s="154">
        <f t="shared" si="147"/>
        <v>80</v>
      </c>
      <c r="Q1278" s="270">
        <v>1.4</v>
      </c>
      <c r="R1278" s="45">
        <f t="shared" si="144"/>
        <v>112</v>
      </c>
      <c r="S1278" s="910"/>
      <c r="T1278" s="49">
        <f t="shared" si="143"/>
        <v>0</v>
      </c>
      <c r="U1278" s="913"/>
      <c r="V1278" s="151">
        <f t="shared" ref="V1278:V1341" si="149">R1278+T1278</f>
        <v>112</v>
      </c>
      <c r="W1278" s="908"/>
    </row>
    <row r="1279" spans="1:23" x14ac:dyDescent="0.25">
      <c r="A1279" s="871"/>
      <c r="B1279" s="871"/>
      <c r="C1279" s="92" t="s">
        <v>361</v>
      </c>
      <c r="D1279" s="270" t="s">
        <v>37</v>
      </c>
      <c r="E1279" s="270">
        <v>200</v>
      </c>
      <c r="F1279" s="270"/>
      <c r="G1279" s="270"/>
      <c r="H1279" s="270"/>
      <c r="I1279" s="155">
        <f t="shared" si="148"/>
        <v>200</v>
      </c>
      <c r="J1279" s="270"/>
      <c r="K1279" s="270"/>
      <c r="L1279" s="270"/>
      <c r="M1279" s="286"/>
      <c r="N1279" s="287"/>
      <c r="O1279" s="153">
        <f t="shared" si="145"/>
        <v>0</v>
      </c>
      <c r="P1279" s="154">
        <f t="shared" si="147"/>
        <v>200</v>
      </c>
      <c r="Q1279" s="270">
        <v>0.66</v>
      </c>
      <c r="R1279" s="45">
        <f t="shared" si="144"/>
        <v>132</v>
      </c>
      <c r="S1279" s="910"/>
      <c r="T1279" s="49">
        <f t="shared" si="143"/>
        <v>0</v>
      </c>
      <c r="U1279" s="913"/>
      <c r="V1279" s="151">
        <f t="shared" si="149"/>
        <v>132</v>
      </c>
      <c r="W1279" s="908"/>
    </row>
    <row r="1280" spans="1:23" x14ac:dyDescent="0.25">
      <c r="A1280" s="871"/>
      <c r="B1280" s="871"/>
      <c r="C1280" s="92" t="s">
        <v>362</v>
      </c>
      <c r="D1280" s="270" t="s">
        <v>37</v>
      </c>
      <c r="E1280" s="270">
        <v>150</v>
      </c>
      <c r="F1280" s="270"/>
      <c r="G1280" s="270"/>
      <c r="H1280" s="270"/>
      <c r="I1280" s="155">
        <f t="shared" si="148"/>
        <v>150</v>
      </c>
      <c r="J1280" s="270"/>
      <c r="K1280" s="270"/>
      <c r="L1280" s="270"/>
      <c r="M1280" s="286"/>
      <c r="N1280" s="287"/>
      <c r="O1280" s="153">
        <f t="shared" si="145"/>
        <v>0</v>
      </c>
      <c r="P1280" s="154">
        <f t="shared" si="147"/>
        <v>150</v>
      </c>
      <c r="Q1280" s="270">
        <v>1.5</v>
      </c>
      <c r="R1280" s="45">
        <f t="shared" si="144"/>
        <v>225</v>
      </c>
      <c r="S1280" s="910"/>
      <c r="T1280" s="49">
        <f t="shared" si="143"/>
        <v>0</v>
      </c>
      <c r="U1280" s="913"/>
      <c r="V1280" s="151">
        <f t="shared" si="149"/>
        <v>225</v>
      </c>
      <c r="W1280" s="908"/>
    </row>
    <row r="1281" spans="1:23" x14ac:dyDescent="0.25">
      <c r="A1281" s="871"/>
      <c r="B1281" s="871"/>
      <c r="C1281" s="92" t="s">
        <v>364</v>
      </c>
      <c r="D1281" s="270" t="s">
        <v>37</v>
      </c>
      <c r="E1281" s="270">
        <v>10</v>
      </c>
      <c r="F1281" s="270"/>
      <c r="G1281" s="270"/>
      <c r="H1281" s="270"/>
      <c r="I1281" s="155">
        <f t="shared" si="148"/>
        <v>10</v>
      </c>
      <c r="J1281" s="270"/>
      <c r="K1281" s="270"/>
      <c r="L1281" s="270"/>
      <c r="M1281" s="286"/>
      <c r="N1281" s="287"/>
      <c r="O1281" s="153">
        <f t="shared" si="145"/>
        <v>0</v>
      </c>
      <c r="P1281" s="154">
        <f t="shared" si="147"/>
        <v>10</v>
      </c>
      <c r="Q1281" s="270">
        <v>2.78</v>
      </c>
      <c r="R1281" s="45">
        <f t="shared" si="144"/>
        <v>27.799999999999997</v>
      </c>
      <c r="S1281" s="910"/>
      <c r="T1281" s="49">
        <f t="shared" si="143"/>
        <v>0</v>
      </c>
      <c r="U1281" s="913"/>
      <c r="V1281" s="151">
        <f t="shared" si="149"/>
        <v>27.799999999999997</v>
      </c>
      <c r="W1281" s="908"/>
    </row>
    <row r="1282" spans="1:23" x14ac:dyDescent="0.25">
      <c r="A1282" s="871"/>
      <c r="B1282" s="871"/>
      <c r="C1282" s="92" t="s">
        <v>367</v>
      </c>
      <c r="D1282" s="270" t="s">
        <v>37</v>
      </c>
      <c r="E1282" s="270">
        <v>200</v>
      </c>
      <c r="F1282" s="270"/>
      <c r="G1282" s="270"/>
      <c r="H1282" s="270"/>
      <c r="I1282" s="155">
        <f t="shared" si="148"/>
        <v>200</v>
      </c>
      <c r="J1282" s="270"/>
      <c r="K1282" s="270"/>
      <c r="L1282" s="270"/>
      <c r="M1282" s="286"/>
      <c r="N1282" s="287"/>
      <c r="O1282" s="153">
        <f t="shared" si="145"/>
        <v>0</v>
      </c>
      <c r="P1282" s="154">
        <f t="shared" si="147"/>
        <v>200</v>
      </c>
      <c r="Q1282" s="270">
        <v>0.6</v>
      </c>
      <c r="R1282" s="45">
        <f t="shared" si="144"/>
        <v>120</v>
      </c>
      <c r="S1282" s="910"/>
      <c r="T1282" s="49">
        <f t="shared" si="143"/>
        <v>0</v>
      </c>
      <c r="U1282" s="913"/>
      <c r="V1282" s="151">
        <f t="shared" si="149"/>
        <v>120</v>
      </c>
      <c r="W1282" s="908"/>
    </row>
    <row r="1283" spans="1:23" x14ac:dyDescent="0.25">
      <c r="A1283" s="871"/>
      <c r="B1283" s="871"/>
      <c r="C1283" s="92" t="s">
        <v>155</v>
      </c>
      <c r="D1283" s="270" t="s">
        <v>37</v>
      </c>
      <c r="E1283" s="270">
        <v>150</v>
      </c>
      <c r="F1283" s="270">
        <v>100</v>
      </c>
      <c r="G1283" s="270"/>
      <c r="H1283" s="270"/>
      <c r="I1283" s="155">
        <f t="shared" si="148"/>
        <v>250</v>
      </c>
      <c r="J1283" s="270"/>
      <c r="K1283" s="270"/>
      <c r="L1283" s="270"/>
      <c r="M1283" s="286"/>
      <c r="N1283" s="287"/>
      <c r="O1283" s="153">
        <f t="shared" si="145"/>
        <v>0</v>
      </c>
      <c r="P1283" s="154">
        <f t="shared" si="147"/>
        <v>250</v>
      </c>
      <c r="Q1283" s="270">
        <v>1.1499999999999999</v>
      </c>
      <c r="R1283" s="45">
        <f t="shared" si="144"/>
        <v>287.5</v>
      </c>
      <c r="S1283" s="910"/>
      <c r="T1283" s="49">
        <f t="shared" ref="T1283:T1346" si="150">Q1283*O1283</f>
        <v>0</v>
      </c>
      <c r="U1283" s="913"/>
      <c r="V1283" s="151">
        <f t="shared" si="149"/>
        <v>287.5</v>
      </c>
      <c r="W1283" s="908"/>
    </row>
    <row r="1284" spans="1:23" x14ac:dyDescent="0.25">
      <c r="A1284" s="871"/>
      <c r="B1284" s="871"/>
      <c r="C1284" s="92" t="s">
        <v>372</v>
      </c>
      <c r="D1284" s="270" t="s">
        <v>37</v>
      </c>
      <c r="E1284" s="270">
        <v>150</v>
      </c>
      <c r="F1284" s="270"/>
      <c r="G1284" s="270"/>
      <c r="H1284" s="270"/>
      <c r="I1284" s="155">
        <f t="shared" si="148"/>
        <v>150</v>
      </c>
      <c r="J1284" s="270"/>
      <c r="K1284" s="270"/>
      <c r="L1284" s="270"/>
      <c r="M1284" s="286"/>
      <c r="N1284" s="287"/>
      <c r="O1284" s="153">
        <f t="shared" si="145"/>
        <v>0</v>
      </c>
      <c r="P1284" s="154">
        <f t="shared" si="147"/>
        <v>150</v>
      </c>
      <c r="Q1284" s="270">
        <v>0.57999999999999996</v>
      </c>
      <c r="R1284" s="45">
        <f t="shared" si="144"/>
        <v>87</v>
      </c>
      <c r="S1284" s="910"/>
      <c r="T1284" s="49">
        <f t="shared" si="150"/>
        <v>0</v>
      </c>
      <c r="U1284" s="913"/>
      <c r="V1284" s="151">
        <f t="shared" si="149"/>
        <v>87</v>
      </c>
      <c r="W1284" s="908"/>
    </row>
    <row r="1285" spans="1:23" x14ac:dyDescent="0.25">
      <c r="A1285" s="871"/>
      <c r="B1285" s="871"/>
      <c r="C1285" s="92" t="s">
        <v>152</v>
      </c>
      <c r="D1285" s="270" t="s">
        <v>37</v>
      </c>
      <c r="E1285" s="270">
        <v>150</v>
      </c>
      <c r="F1285" s="270">
        <v>100</v>
      </c>
      <c r="G1285" s="270"/>
      <c r="H1285" s="270"/>
      <c r="I1285" s="155">
        <f t="shared" si="148"/>
        <v>250</v>
      </c>
      <c r="J1285" s="270"/>
      <c r="K1285" s="270"/>
      <c r="L1285" s="270"/>
      <c r="M1285" s="286"/>
      <c r="N1285" s="287"/>
      <c r="O1285" s="153">
        <f t="shared" si="145"/>
        <v>0</v>
      </c>
      <c r="P1285" s="154">
        <f t="shared" si="147"/>
        <v>250</v>
      </c>
      <c r="Q1285" s="270">
        <v>0.9</v>
      </c>
      <c r="R1285" s="45">
        <f t="shared" si="144"/>
        <v>225</v>
      </c>
      <c r="S1285" s="910"/>
      <c r="T1285" s="49">
        <f t="shared" si="150"/>
        <v>0</v>
      </c>
      <c r="U1285" s="913"/>
      <c r="V1285" s="151">
        <f t="shared" si="149"/>
        <v>225</v>
      </c>
      <c r="W1285" s="908"/>
    </row>
    <row r="1286" spans="1:23" x14ac:dyDescent="0.25">
      <c r="A1286" s="871"/>
      <c r="B1286" s="871"/>
      <c r="C1286" s="92" t="s">
        <v>153</v>
      </c>
      <c r="D1286" s="270" t="s">
        <v>37</v>
      </c>
      <c r="E1286" s="270">
        <v>120</v>
      </c>
      <c r="F1286" s="270">
        <v>60</v>
      </c>
      <c r="G1286" s="270"/>
      <c r="H1286" s="270"/>
      <c r="I1286" s="155">
        <f t="shared" si="148"/>
        <v>180</v>
      </c>
      <c r="J1286" s="270"/>
      <c r="K1286" s="270"/>
      <c r="L1286" s="270"/>
      <c r="M1286" s="286"/>
      <c r="N1286" s="287"/>
      <c r="O1286" s="153">
        <f t="shared" si="145"/>
        <v>0</v>
      </c>
      <c r="P1286" s="154">
        <f t="shared" si="147"/>
        <v>180</v>
      </c>
      <c r="Q1286" s="270">
        <v>0.93</v>
      </c>
      <c r="R1286" s="45">
        <f t="shared" si="144"/>
        <v>167.4</v>
      </c>
      <c r="S1286" s="910"/>
      <c r="T1286" s="49">
        <f t="shared" si="150"/>
        <v>0</v>
      </c>
      <c r="U1286" s="913"/>
      <c r="V1286" s="151">
        <f t="shared" si="149"/>
        <v>167.4</v>
      </c>
      <c r="W1286" s="908"/>
    </row>
    <row r="1287" spans="1:23" x14ac:dyDescent="0.25">
      <c r="A1287" s="871"/>
      <c r="B1287" s="871"/>
      <c r="C1287" s="92" t="s">
        <v>374</v>
      </c>
      <c r="D1287" s="270" t="s">
        <v>37</v>
      </c>
      <c r="E1287" s="270">
        <v>80</v>
      </c>
      <c r="F1287" s="270"/>
      <c r="G1287" s="270"/>
      <c r="H1287" s="270"/>
      <c r="I1287" s="155">
        <f t="shared" si="148"/>
        <v>80</v>
      </c>
      <c r="J1287" s="270"/>
      <c r="K1287" s="270"/>
      <c r="L1287" s="270"/>
      <c r="M1287" s="286"/>
      <c r="N1287" s="287"/>
      <c r="O1287" s="153">
        <f t="shared" si="145"/>
        <v>0</v>
      </c>
      <c r="P1287" s="154">
        <f t="shared" si="147"/>
        <v>80</v>
      </c>
      <c r="Q1287" s="270">
        <v>0.73</v>
      </c>
      <c r="R1287" s="45">
        <f t="shared" si="144"/>
        <v>58.4</v>
      </c>
      <c r="S1287" s="910"/>
      <c r="T1287" s="49">
        <f t="shared" si="150"/>
        <v>0</v>
      </c>
      <c r="U1287" s="913"/>
      <c r="V1287" s="151">
        <f t="shared" si="149"/>
        <v>58.4</v>
      </c>
      <c r="W1287" s="908"/>
    </row>
    <row r="1288" spans="1:23" x14ac:dyDescent="0.25">
      <c r="A1288" s="871"/>
      <c r="B1288" s="871"/>
      <c r="C1288" s="92" t="s">
        <v>375</v>
      </c>
      <c r="D1288" s="270" t="s">
        <v>37</v>
      </c>
      <c r="E1288" s="270">
        <v>100</v>
      </c>
      <c r="F1288" s="270">
        <v>40</v>
      </c>
      <c r="G1288" s="270"/>
      <c r="H1288" s="270"/>
      <c r="I1288" s="155">
        <f t="shared" si="148"/>
        <v>140</v>
      </c>
      <c r="J1288" s="270"/>
      <c r="K1288" s="270"/>
      <c r="L1288" s="270"/>
      <c r="M1288" s="286"/>
      <c r="N1288" s="287"/>
      <c r="O1288" s="153">
        <f t="shared" si="145"/>
        <v>0</v>
      </c>
      <c r="P1288" s="154">
        <f t="shared" si="147"/>
        <v>140</v>
      </c>
      <c r="Q1288" s="270">
        <v>2.75</v>
      </c>
      <c r="R1288" s="45">
        <f t="shared" si="144"/>
        <v>385</v>
      </c>
      <c r="S1288" s="910"/>
      <c r="T1288" s="49">
        <f t="shared" si="150"/>
        <v>0</v>
      </c>
      <c r="U1288" s="913"/>
      <c r="V1288" s="151">
        <f t="shared" si="149"/>
        <v>385</v>
      </c>
      <c r="W1288" s="908"/>
    </row>
    <row r="1289" spans="1:23" x14ac:dyDescent="0.25">
      <c r="A1289" s="871"/>
      <c r="B1289" s="871"/>
      <c r="C1289" s="92" t="s">
        <v>379</v>
      </c>
      <c r="D1289" s="270" t="s">
        <v>37</v>
      </c>
      <c r="E1289" s="270"/>
      <c r="F1289" s="270">
        <v>100</v>
      </c>
      <c r="G1289" s="270"/>
      <c r="H1289" s="270"/>
      <c r="I1289" s="155">
        <f t="shared" si="148"/>
        <v>100</v>
      </c>
      <c r="J1289" s="270"/>
      <c r="K1289" s="270"/>
      <c r="L1289" s="270"/>
      <c r="M1289" s="286"/>
      <c r="N1289" s="287"/>
      <c r="O1289" s="153">
        <f t="shared" si="145"/>
        <v>0</v>
      </c>
      <c r="P1289" s="154">
        <f t="shared" si="147"/>
        <v>100</v>
      </c>
      <c r="Q1289" s="270">
        <v>0.71</v>
      </c>
      <c r="R1289" s="45">
        <f t="shared" si="144"/>
        <v>71</v>
      </c>
      <c r="S1289" s="910"/>
      <c r="T1289" s="49">
        <f t="shared" si="150"/>
        <v>0</v>
      </c>
      <c r="U1289" s="913"/>
      <c r="V1289" s="151">
        <f t="shared" si="149"/>
        <v>71</v>
      </c>
      <c r="W1289" s="908"/>
    </row>
    <row r="1290" spans="1:23" x14ac:dyDescent="0.25">
      <c r="A1290" s="871"/>
      <c r="B1290" s="871"/>
      <c r="C1290" s="92" t="s">
        <v>382</v>
      </c>
      <c r="D1290" s="270" t="s">
        <v>37</v>
      </c>
      <c r="E1290" s="270"/>
      <c r="F1290" s="270">
        <v>100</v>
      </c>
      <c r="G1290" s="270"/>
      <c r="H1290" s="270"/>
      <c r="I1290" s="155">
        <f t="shared" si="148"/>
        <v>100</v>
      </c>
      <c r="J1290" s="270"/>
      <c r="K1290" s="270"/>
      <c r="L1290" s="270"/>
      <c r="M1290" s="286"/>
      <c r="N1290" s="287"/>
      <c r="O1290" s="153">
        <f t="shared" si="145"/>
        <v>0</v>
      </c>
      <c r="P1290" s="154">
        <f t="shared" si="147"/>
        <v>100</v>
      </c>
      <c r="Q1290" s="270">
        <v>0.67</v>
      </c>
      <c r="R1290" s="45">
        <f t="shared" si="144"/>
        <v>67</v>
      </c>
      <c r="S1290" s="910"/>
      <c r="T1290" s="49">
        <f t="shared" si="150"/>
        <v>0</v>
      </c>
      <c r="U1290" s="913"/>
      <c r="V1290" s="151">
        <f t="shared" si="149"/>
        <v>67</v>
      </c>
      <c r="W1290" s="908"/>
    </row>
    <row r="1291" spans="1:23" x14ac:dyDescent="0.25">
      <c r="A1291" s="871"/>
      <c r="B1291" s="871"/>
      <c r="C1291" s="92" t="s">
        <v>383</v>
      </c>
      <c r="D1291" s="270" t="s">
        <v>37</v>
      </c>
      <c r="E1291" s="270"/>
      <c r="F1291" s="270"/>
      <c r="G1291" s="270"/>
      <c r="H1291" s="270"/>
      <c r="I1291" s="155">
        <f t="shared" si="148"/>
        <v>0</v>
      </c>
      <c r="J1291" s="270"/>
      <c r="K1291" s="270"/>
      <c r="L1291" s="270"/>
      <c r="M1291" s="286"/>
      <c r="N1291" s="287"/>
      <c r="O1291" s="153">
        <f t="shared" si="145"/>
        <v>0</v>
      </c>
      <c r="P1291" s="154">
        <f t="shared" si="147"/>
        <v>0</v>
      </c>
      <c r="Q1291" s="270">
        <v>1.7</v>
      </c>
      <c r="R1291" s="45">
        <f t="shared" si="144"/>
        <v>0</v>
      </c>
      <c r="S1291" s="910"/>
      <c r="T1291" s="49">
        <f t="shared" si="150"/>
        <v>0</v>
      </c>
      <c r="U1291" s="913"/>
      <c r="V1291" s="151">
        <f t="shared" si="149"/>
        <v>0</v>
      </c>
      <c r="W1291" s="908"/>
    </row>
    <row r="1292" spans="1:23" x14ac:dyDescent="0.25">
      <c r="A1292" s="871"/>
      <c r="B1292" s="871"/>
      <c r="C1292" s="92" t="s">
        <v>384</v>
      </c>
      <c r="D1292" s="270" t="s">
        <v>37</v>
      </c>
      <c r="E1292" s="270"/>
      <c r="F1292" s="270"/>
      <c r="G1292" s="270"/>
      <c r="H1292" s="270"/>
      <c r="I1292" s="155">
        <f t="shared" si="148"/>
        <v>0</v>
      </c>
      <c r="J1292" s="270"/>
      <c r="K1292" s="270"/>
      <c r="L1292" s="270"/>
      <c r="M1292" s="286"/>
      <c r="N1292" s="287"/>
      <c r="O1292" s="153">
        <f t="shared" si="145"/>
        <v>0</v>
      </c>
      <c r="P1292" s="154">
        <f t="shared" si="147"/>
        <v>0</v>
      </c>
      <c r="Q1292" s="270">
        <v>0.9</v>
      </c>
      <c r="R1292" s="45">
        <f t="shared" si="144"/>
        <v>0</v>
      </c>
      <c r="S1292" s="910"/>
      <c r="T1292" s="49">
        <f t="shared" si="150"/>
        <v>0</v>
      </c>
      <c r="U1292" s="913"/>
      <c r="V1292" s="151">
        <f t="shared" si="149"/>
        <v>0</v>
      </c>
      <c r="W1292" s="908"/>
    </row>
    <row r="1293" spans="1:23" x14ac:dyDescent="0.25">
      <c r="A1293" s="871"/>
      <c r="B1293" s="871"/>
      <c r="C1293" s="92" t="s">
        <v>385</v>
      </c>
      <c r="D1293" s="270" t="s">
        <v>37</v>
      </c>
      <c r="E1293" s="270"/>
      <c r="F1293" s="270"/>
      <c r="G1293" s="270"/>
      <c r="H1293" s="270"/>
      <c r="I1293" s="155">
        <f t="shared" si="148"/>
        <v>0</v>
      </c>
      <c r="J1293" s="270"/>
      <c r="K1293" s="270"/>
      <c r="L1293" s="270"/>
      <c r="M1293" s="286"/>
      <c r="N1293" s="287"/>
      <c r="O1293" s="153">
        <f t="shared" si="145"/>
        <v>0</v>
      </c>
      <c r="P1293" s="154">
        <f t="shared" si="147"/>
        <v>0</v>
      </c>
      <c r="Q1293" s="270">
        <v>0.86</v>
      </c>
      <c r="R1293" s="45">
        <f t="shared" ref="R1293:R1356" si="151">Q1293*I1293</f>
        <v>0</v>
      </c>
      <c r="S1293" s="910"/>
      <c r="T1293" s="49">
        <f t="shared" si="150"/>
        <v>0</v>
      </c>
      <c r="U1293" s="913"/>
      <c r="V1293" s="151">
        <f t="shared" si="149"/>
        <v>0</v>
      </c>
      <c r="W1293" s="908"/>
    </row>
    <row r="1294" spans="1:23" x14ac:dyDescent="0.25">
      <c r="A1294" s="871"/>
      <c r="B1294" s="871"/>
      <c r="C1294" s="92" t="s">
        <v>386</v>
      </c>
      <c r="D1294" s="270" t="s">
        <v>37</v>
      </c>
      <c r="E1294" s="270"/>
      <c r="F1294" s="270"/>
      <c r="G1294" s="270"/>
      <c r="H1294" s="270"/>
      <c r="I1294" s="155">
        <f t="shared" si="148"/>
        <v>0</v>
      </c>
      <c r="J1294" s="270"/>
      <c r="K1294" s="270"/>
      <c r="L1294" s="270"/>
      <c r="M1294" s="286"/>
      <c r="N1294" s="287"/>
      <c r="O1294" s="153">
        <f t="shared" si="145"/>
        <v>0</v>
      </c>
      <c r="P1294" s="154">
        <f t="shared" si="147"/>
        <v>0</v>
      </c>
      <c r="Q1294" s="270">
        <v>0.14000000000000001</v>
      </c>
      <c r="R1294" s="45">
        <f t="shared" si="151"/>
        <v>0</v>
      </c>
      <c r="S1294" s="910"/>
      <c r="T1294" s="49">
        <f t="shared" si="150"/>
        <v>0</v>
      </c>
      <c r="U1294" s="913"/>
      <c r="V1294" s="151">
        <f t="shared" si="149"/>
        <v>0</v>
      </c>
      <c r="W1294" s="908"/>
    </row>
    <row r="1295" spans="1:23" x14ac:dyDescent="0.25">
      <c r="A1295" s="871"/>
      <c r="B1295" s="871"/>
      <c r="C1295" s="92" t="s">
        <v>388</v>
      </c>
      <c r="D1295" s="270" t="s">
        <v>37</v>
      </c>
      <c r="E1295" s="270"/>
      <c r="F1295" s="270"/>
      <c r="G1295" s="270"/>
      <c r="H1295" s="270"/>
      <c r="I1295" s="155">
        <f t="shared" si="148"/>
        <v>0</v>
      </c>
      <c r="J1295" s="270"/>
      <c r="K1295" s="270"/>
      <c r="L1295" s="270"/>
      <c r="M1295" s="286"/>
      <c r="N1295" s="287"/>
      <c r="O1295" s="153">
        <f t="shared" si="145"/>
        <v>0</v>
      </c>
      <c r="P1295" s="154">
        <f t="shared" si="147"/>
        <v>0</v>
      </c>
      <c r="Q1295" s="270">
        <v>1.1000000000000001</v>
      </c>
      <c r="R1295" s="45">
        <f t="shared" si="151"/>
        <v>0</v>
      </c>
      <c r="S1295" s="910"/>
      <c r="T1295" s="49">
        <f t="shared" si="150"/>
        <v>0</v>
      </c>
      <c r="U1295" s="913"/>
      <c r="V1295" s="151">
        <f t="shared" si="149"/>
        <v>0</v>
      </c>
      <c r="W1295" s="908"/>
    </row>
    <row r="1296" spans="1:23" x14ac:dyDescent="0.25">
      <c r="A1296" s="871"/>
      <c r="B1296" s="871"/>
      <c r="C1296" s="92" t="s">
        <v>390</v>
      </c>
      <c r="D1296" s="270" t="s">
        <v>37</v>
      </c>
      <c r="E1296" s="270"/>
      <c r="F1296" s="270"/>
      <c r="G1296" s="270"/>
      <c r="H1296" s="270"/>
      <c r="I1296" s="155">
        <f t="shared" si="148"/>
        <v>0</v>
      </c>
      <c r="J1296" s="270"/>
      <c r="K1296" s="270"/>
      <c r="L1296" s="270"/>
      <c r="M1296" s="286"/>
      <c r="N1296" s="287"/>
      <c r="O1296" s="153">
        <f t="shared" si="145"/>
        <v>0</v>
      </c>
      <c r="P1296" s="154">
        <f t="shared" si="147"/>
        <v>0</v>
      </c>
      <c r="Q1296" s="270">
        <v>3</v>
      </c>
      <c r="R1296" s="45">
        <f t="shared" si="151"/>
        <v>0</v>
      </c>
      <c r="S1296" s="911"/>
      <c r="T1296" s="49">
        <f t="shared" si="150"/>
        <v>0</v>
      </c>
      <c r="U1296" s="914"/>
      <c r="V1296" s="151">
        <f t="shared" si="149"/>
        <v>0</v>
      </c>
      <c r="W1296" s="908"/>
    </row>
    <row r="1297" spans="1:23" x14ac:dyDescent="0.25">
      <c r="A1297" s="871">
        <v>86</v>
      </c>
      <c r="B1297" s="871" t="s">
        <v>889</v>
      </c>
      <c r="C1297" s="92" t="s">
        <v>1755</v>
      </c>
      <c r="D1297" s="270" t="s">
        <v>37</v>
      </c>
      <c r="E1297" s="270">
        <v>40</v>
      </c>
      <c r="F1297" s="270"/>
      <c r="G1297" s="270"/>
      <c r="H1297" s="270"/>
      <c r="I1297" s="155">
        <f t="shared" si="148"/>
        <v>40</v>
      </c>
      <c r="J1297" s="270"/>
      <c r="K1297" s="270"/>
      <c r="L1297" s="270"/>
      <c r="M1297" s="286"/>
      <c r="N1297" s="287"/>
      <c r="O1297" s="153">
        <f t="shared" si="145"/>
        <v>0</v>
      </c>
      <c r="P1297" s="154">
        <f t="shared" si="147"/>
        <v>40</v>
      </c>
      <c r="Q1297" s="270">
        <v>0.76</v>
      </c>
      <c r="R1297" s="45">
        <f t="shared" si="151"/>
        <v>30.4</v>
      </c>
      <c r="S1297" s="909">
        <f>SUM(R1297:R1312)</f>
        <v>2273.1</v>
      </c>
      <c r="T1297" s="49">
        <f t="shared" si="150"/>
        <v>0</v>
      </c>
      <c r="U1297" s="912">
        <f>SUM(T1297:T1312)</f>
        <v>0</v>
      </c>
      <c r="V1297" s="151">
        <f t="shared" si="149"/>
        <v>30.4</v>
      </c>
      <c r="W1297" s="908">
        <f>SUM(V1297:V1312)</f>
        <v>2273.1</v>
      </c>
    </row>
    <row r="1298" spans="1:23" x14ac:dyDescent="0.25">
      <c r="A1298" s="871"/>
      <c r="B1298" s="871"/>
      <c r="C1298" s="92" t="s">
        <v>1756</v>
      </c>
      <c r="D1298" s="270" t="s">
        <v>37</v>
      </c>
      <c r="E1298" s="270">
        <v>200</v>
      </c>
      <c r="F1298" s="270"/>
      <c r="G1298" s="270"/>
      <c r="H1298" s="270"/>
      <c r="I1298" s="155">
        <f t="shared" si="148"/>
        <v>200</v>
      </c>
      <c r="J1298" s="270"/>
      <c r="K1298" s="270"/>
      <c r="L1298" s="270"/>
      <c r="M1298" s="286"/>
      <c r="N1298" s="287"/>
      <c r="O1298" s="153">
        <f t="shared" si="145"/>
        <v>0</v>
      </c>
      <c r="P1298" s="154">
        <f t="shared" si="147"/>
        <v>200</v>
      </c>
      <c r="Q1298" s="270">
        <v>0.31</v>
      </c>
      <c r="R1298" s="45">
        <f t="shared" si="151"/>
        <v>62</v>
      </c>
      <c r="S1298" s="910"/>
      <c r="T1298" s="49">
        <f t="shared" si="150"/>
        <v>0</v>
      </c>
      <c r="U1298" s="913"/>
      <c r="V1298" s="151">
        <f t="shared" si="149"/>
        <v>62</v>
      </c>
      <c r="W1298" s="908"/>
    </row>
    <row r="1299" spans="1:23" x14ac:dyDescent="0.25">
      <c r="A1299" s="871"/>
      <c r="B1299" s="871"/>
      <c r="C1299" s="92" t="s">
        <v>357</v>
      </c>
      <c r="D1299" s="270" t="s">
        <v>37</v>
      </c>
      <c r="E1299" s="270">
        <v>80</v>
      </c>
      <c r="F1299" s="270"/>
      <c r="G1299" s="270"/>
      <c r="H1299" s="270"/>
      <c r="I1299" s="155">
        <f t="shared" si="148"/>
        <v>80</v>
      </c>
      <c r="J1299" s="270"/>
      <c r="K1299" s="270"/>
      <c r="L1299" s="270"/>
      <c r="M1299" s="286"/>
      <c r="N1299" s="287"/>
      <c r="O1299" s="153">
        <f t="shared" si="145"/>
        <v>0</v>
      </c>
      <c r="P1299" s="154">
        <f t="shared" si="147"/>
        <v>80</v>
      </c>
      <c r="Q1299" s="270">
        <v>2</v>
      </c>
      <c r="R1299" s="45">
        <f t="shared" si="151"/>
        <v>160</v>
      </c>
      <c r="S1299" s="910"/>
      <c r="T1299" s="49">
        <f t="shared" si="150"/>
        <v>0</v>
      </c>
      <c r="U1299" s="913"/>
      <c r="V1299" s="151">
        <f t="shared" si="149"/>
        <v>160</v>
      </c>
      <c r="W1299" s="908"/>
    </row>
    <row r="1300" spans="1:23" x14ac:dyDescent="0.25">
      <c r="A1300" s="871"/>
      <c r="B1300" s="871"/>
      <c r="C1300" s="92" t="s">
        <v>360</v>
      </c>
      <c r="D1300" s="270" t="s">
        <v>37</v>
      </c>
      <c r="E1300" s="270">
        <v>200</v>
      </c>
      <c r="F1300" s="270"/>
      <c r="G1300" s="270"/>
      <c r="H1300" s="270"/>
      <c r="I1300" s="155">
        <f t="shared" si="148"/>
        <v>200</v>
      </c>
      <c r="J1300" s="270"/>
      <c r="K1300" s="270"/>
      <c r="L1300" s="270"/>
      <c r="M1300" s="286"/>
      <c r="N1300" s="287"/>
      <c r="O1300" s="153">
        <f t="shared" si="145"/>
        <v>0</v>
      </c>
      <c r="P1300" s="154">
        <f t="shared" si="147"/>
        <v>200</v>
      </c>
      <c r="Q1300" s="270">
        <v>0.43</v>
      </c>
      <c r="R1300" s="45">
        <f t="shared" si="151"/>
        <v>86</v>
      </c>
      <c r="S1300" s="910"/>
      <c r="T1300" s="49">
        <f t="shared" si="150"/>
        <v>0</v>
      </c>
      <c r="U1300" s="913"/>
      <c r="V1300" s="151">
        <f t="shared" si="149"/>
        <v>86</v>
      </c>
      <c r="W1300" s="908"/>
    </row>
    <row r="1301" spans="1:23" x14ac:dyDescent="0.25">
      <c r="A1301" s="871"/>
      <c r="B1301" s="871"/>
      <c r="C1301" s="92" t="s">
        <v>156</v>
      </c>
      <c r="D1301" s="270" t="s">
        <v>37</v>
      </c>
      <c r="E1301" s="270">
        <v>200</v>
      </c>
      <c r="F1301" s="270">
        <v>200</v>
      </c>
      <c r="G1301" s="270"/>
      <c r="H1301" s="270"/>
      <c r="I1301" s="155">
        <f t="shared" si="148"/>
        <v>400</v>
      </c>
      <c r="J1301" s="270"/>
      <c r="K1301" s="270"/>
      <c r="L1301" s="270"/>
      <c r="M1301" s="286"/>
      <c r="N1301" s="287"/>
      <c r="O1301" s="153">
        <f t="shared" si="145"/>
        <v>0</v>
      </c>
      <c r="P1301" s="154">
        <f t="shared" si="147"/>
        <v>400</v>
      </c>
      <c r="Q1301" s="270">
        <v>1.9</v>
      </c>
      <c r="R1301" s="45">
        <f t="shared" si="151"/>
        <v>760</v>
      </c>
      <c r="S1301" s="910"/>
      <c r="T1301" s="49">
        <f t="shared" si="150"/>
        <v>0</v>
      </c>
      <c r="U1301" s="913"/>
      <c r="V1301" s="151">
        <f t="shared" si="149"/>
        <v>760</v>
      </c>
      <c r="W1301" s="908"/>
    </row>
    <row r="1302" spans="1:23" x14ac:dyDescent="0.25">
      <c r="A1302" s="871"/>
      <c r="B1302" s="871"/>
      <c r="C1302" s="92" t="s">
        <v>366</v>
      </c>
      <c r="D1302" s="270" t="s">
        <v>37</v>
      </c>
      <c r="E1302" s="270">
        <v>150</v>
      </c>
      <c r="F1302" s="270"/>
      <c r="G1302" s="270"/>
      <c r="H1302" s="270"/>
      <c r="I1302" s="155">
        <f t="shared" si="148"/>
        <v>150</v>
      </c>
      <c r="J1302" s="270"/>
      <c r="K1302" s="270"/>
      <c r="L1302" s="270"/>
      <c r="M1302" s="286"/>
      <c r="N1302" s="287"/>
      <c r="O1302" s="153">
        <f t="shared" si="145"/>
        <v>0</v>
      </c>
      <c r="P1302" s="154">
        <f t="shared" si="147"/>
        <v>150</v>
      </c>
      <c r="Q1302" s="270">
        <v>0.21</v>
      </c>
      <c r="R1302" s="45">
        <f t="shared" si="151"/>
        <v>31.5</v>
      </c>
      <c r="S1302" s="910"/>
      <c r="T1302" s="49">
        <f t="shared" si="150"/>
        <v>0</v>
      </c>
      <c r="U1302" s="913"/>
      <c r="V1302" s="151">
        <f t="shared" si="149"/>
        <v>31.5</v>
      </c>
      <c r="W1302" s="908"/>
    </row>
    <row r="1303" spans="1:23" x14ac:dyDescent="0.25">
      <c r="A1303" s="871"/>
      <c r="B1303" s="871"/>
      <c r="C1303" s="92" t="s">
        <v>368</v>
      </c>
      <c r="D1303" s="270" t="s">
        <v>37</v>
      </c>
      <c r="E1303" s="270">
        <v>200</v>
      </c>
      <c r="F1303" s="270"/>
      <c r="G1303" s="270"/>
      <c r="H1303" s="270"/>
      <c r="I1303" s="155">
        <f t="shared" si="148"/>
        <v>200</v>
      </c>
      <c r="J1303" s="270"/>
      <c r="K1303" s="270"/>
      <c r="L1303" s="270"/>
      <c r="M1303" s="286"/>
      <c r="N1303" s="287"/>
      <c r="O1303" s="153">
        <f t="shared" si="145"/>
        <v>0</v>
      </c>
      <c r="P1303" s="154">
        <f t="shared" si="147"/>
        <v>200</v>
      </c>
      <c r="Q1303" s="270">
        <v>0.19</v>
      </c>
      <c r="R1303" s="45">
        <f t="shared" si="151"/>
        <v>38</v>
      </c>
      <c r="S1303" s="910"/>
      <c r="T1303" s="49">
        <f t="shared" si="150"/>
        <v>0</v>
      </c>
      <c r="U1303" s="913"/>
      <c r="V1303" s="151">
        <f t="shared" si="149"/>
        <v>38</v>
      </c>
      <c r="W1303" s="908"/>
    </row>
    <row r="1304" spans="1:23" x14ac:dyDescent="0.25">
      <c r="A1304" s="871"/>
      <c r="B1304" s="871"/>
      <c r="C1304" s="92" t="s">
        <v>157</v>
      </c>
      <c r="D1304" s="270" t="s">
        <v>37</v>
      </c>
      <c r="E1304" s="270">
        <v>30</v>
      </c>
      <c r="F1304" s="270">
        <v>200</v>
      </c>
      <c r="G1304" s="270"/>
      <c r="H1304" s="270"/>
      <c r="I1304" s="155">
        <f t="shared" si="148"/>
        <v>230</v>
      </c>
      <c r="J1304" s="270"/>
      <c r="K1304" s="270"/>
      <c r="L1304" s="270"/>
      <c r="M1304" s="286"/>
      <c r="N1304" s="287"/>
      <c r="O1304" s="153">
        <f t="shared" si="145"/>
        <v>0</v>
      </c>
      <c r="P1304" s="154">
        <f t="shared" si="147"/>
        <v>230</v>
      </c>
      <c r="Q1304" s="270">
        <v>2.4700000000000002</v>
      </c>
      <c r="R1304" s="45">
        <f t="shared" si="151"/>
        <v>568.1</v>
      </c>
      <c r="S1304" s="910"/>
      <c r="T1304" s="49">
        <f t="shared" si="150"/>
        <v>0</v>
      </c>
      <c r="U1304" s="913"/>
      <c r="V1304" s="151">
        <f t="shared" si="149"/>
        <v>568.1</v>
      </c>
      <c r="W1304" s="908"/>
    </row>
    <row r="1305" spans="1:23" x14ac:dyDescent="0.25">
      <c r="A1305" s="871"/>
      <c r="B1305" s="871"/>
      <c r="C1305" s="92" t="s">
        <v>370</v>
      </c>
      <c r="D1305" s="270" t="s">
        <v>37</v>
      </c>
      <c r="E1305" s="270">
        <v>150</v>
      </c>
      <c r="F1305" s="270"/>
      <c r="G1305" s="270"/>
      <c r="H1305" s="270"/>
      <c r="I1305" s="155">
        <f t="shared" si="148"/>
        <v>150</v>
      </c>
      <c r="J1305" s="270"/>
      <c r="K1305" s="270"/>
      <c r="L1305" s="270"/>
      <c r="M1305" s="286"/>
      <c r="N1305" s="287"/>
      <c r="O1305" s="153">
        <f t="shared" si="145"/>
        <v>0</v>
      </c>
      <c r="P1305" s="154">
        <f t="shared" si="147"/>
        <v>150</v>
      </c>
      <c r="Q1305" s="270">
        <v>0.18</v>
      </c>
      <c r="R1305" s="45">
        <f t="shared" si="151"/>
        <v>27</v>
      </c>
      <c r="S1305" s="910"/>
      <c r="T1305" s="49">
        <f t="shared" si="150"/>
        <v>0</v>
      </c>
      <c r="U1305" s="913"/>
      <c r="V1305" s="151">
        <f t="shared" si="149"/>
        <v>27</v>
      </c>
      <c r="W1305" s="908"/>
    </row>
    <row r="1306" spans="1:23" x14ac:dyDescent="0.25">
      <c r="A1306" s="871"/>
      <c r="B1306" s="871"/>
      <c r="C1306" s="92" t="s">
        <v>373</v>
      </c>
      <c r="D1306" s="270" t="s">
        <v>37</v>
      </c>
      <c r="E1306" s="270">
        <v>150</v>
      </c>
      <c r="F1306" s="270"/>
      <c r="G1306" s="270"/>
      <c r="H1306" s="270"/>
      <c r="I1306" s="155">
        <f t="shared" si="148"/>
        <v>150</v>
      </c>
      <c r="J1306" s="270"/>
      <c r="K1306" s="270"/>
      <c r="L1306" s="270"/>
      <c r="M1306" s="286"/>
      <c r="N1306" s="287"/>
      <c r="O1306" s="153">
        <f t="shared" ref="O1306:O1369" si="152">SUM(J1306:M1306)</f>
        <v>0</v>
      </c>
      <c r="P1306" s="154">
        <f t="shared" si="147"/>
        <v>150</v>
      </c>
      <c r="Q1306" s="270">
        <v>0.14000000000000001</v>
      </c>
      <c r="R1306" s="45">
        <f t="shared" si="151"/>
        <v>21.000000000000004</v>
      </c>
      <c r="S1306" s="910"/>
      <c r="T1306" s="49">
        <f t="shared" si="150"/>
        <v>0</v>
      </c>
      <c r="U1306" s="913"/>
      <c r="V1306" s="151">
        <f t="shared" si="149"/>
        <v>21.000000000000004</v>
      </c>
      <c r="W1306" s="908"/>
    </row>
    <row r="1307" spans="1:23" x14ac:dyDescent="0.25">
      <c r="A1307" s="871"/>
      <c r="B1307" s="871"/>
      <c r="C1307" s="92" t="s">
        <v>376</v>
      </c>
      <c r="D1307" s="270" t="s">
        <v>37</v>
      </c>
      <c r="E1307" s="270">
        <v>250</v>
      </c>
      <c r="F1307" s="270">
        <v>100</v>
      </c>
      <c r="G1307" s="270">
        <v>20</v>
      </c>
      <c r="H1307" s="270"/>
      <c r="I1307" s="155">
        <f t="shared" si="148"/>
        <v>370</v>
      </c>
      <c r="J1307" s="270"/>
      <c r="K1307" s="270"/>
      <c r="L1307" s="270"/>
      <c r="M1307" s="286"/>
      <c r="N1307" s="287"/>
      <c r="O1307" s="153">
        <f t="shared" si="152"/>
        <v>0</v>
      </c>
      <c r="P1307" s="154">
        <f t="shared" si="147"/>
        <v>370</v>
      </c>
      <c r="Q1307" s="270">
        <v>0.8</v>
      </c>
      <c r="R1307" s="45">
        <f t="shared" si="151"/>
        <v>296</v>
      </c>
      <c r="S1307" s="910"/>
      <c r="T1307" s="49">
        <f t="shared" si="150"/>
        <v>0</v>
      </c>
      <c r="U1307" s="913"/>
      <c r="V1307" s="151">
        <f t="shared" si="149"/>
        <v>296</v>
      </c>
      <c r="W1307" s="908"/>
    </row>
    <row r="1308" spans="1:23" x14ac:dyDescent="0.25">
      <c r="A1308" s="871"/>
      <c r="B1308" s="871"/>
      <c r="C1308" s="92" t="s">
        <v>377</v>
      </c>
      <c r="D1308" s="270" t="s">
        <v>37</v>
      </c>
      <c r="E1308" s="270">
        <v>100</v>
      </c>
      <c r="F1308" s="270"/>
      <c r="G1308" s="270"/>
      <c r="H1308" s="270"/>
      <c r="I1308" s="155">
        <f t="shared" si="148"/>
        <v>100</v>
      </c>
      <c r="J1308" s="270"/>
      <c r="K1308" s="270"/>
      <c r="L1308" s="270"/>
      <c r="M1308" s="286"/>
      <c r="N1308" s="287"/>
      <c r="O1308" s="153">
        <f t="shared" si="152"/>
        <v>0</v>
      </c>
      <c r="P1308" s="154">
        <f t="shared" si="147"/>
        <v>100</v>
      </c>
      <c r="Q1308" s="270">
        <v>0.12</v>
      </c>
      <c r="R1308" s="45">
        <f t="shared" si="151"/>
        <v>12</v>
      </c>
      <c r="S1308" s="910"/>
      <c r="T1308" s="49">
        <f t="shared" si="150"/>
        <v>0</v>
      </c>
      <c r="U1308" s="913"/>
      <c r="V1308" s="151">
        <f t="shared" si="149"/>
        <v>12</v>
      </c>
      <c r="W1308" s="908"/>
    </row>
    <row r="1309" spans="1:23" x14ac:dyDescent="0.25">
      <c r="A1309" s="871"/>
      <c r="B1309" s="871"/>
      <c r="C1309" s="92" t="s">
        <v>891</v>
      </c>
      <c r="D1309" s="270" t="s">
        <v>37</v>
      </c>
      <c r="E1309" s="270">
        <v>250</v>
      </c>
      <c r="F1309" s="270">
        <v>100</v>
      </c>
      <c r="G1309" s="270">
        <v>20</v>
      </c>
      <c r="H1309" s="270"/>
      <c r="I1309" s="155">
        <f t="shared" si="148"/>
        <v>370</v>
      </c>
      <c r="J1309" s="270"/>
      <c r="K1309" s="270"/>
      <c r="L1309" s="270"/>
      <c r="M1309" s="286"/>
      <c r="N1309" s="287"/>
      <c r="O1309" s="153">
        <f t="shared" si="152"/>
        <v>0</v>
      </c>
      <c r="P1309" s="154">
        <f t="shared" si="147"/>
        <v>370</v>
      </c>
      <c r="Q1309" s="270">
        <v>0.23</v>
      </c>
      <c r="R1309" s="45">
        <f t="shared" si="151"/>
        <v>85.100000000000009</v>
      </c>
      <c r="S1309" s="910"/>
      <c r="T1309" s="49">
        <f t="shared" si="150"/>
        <v>0</v>
      </c>
      <c r="U1309" s="913"/>
      <c r="V1309" s="151">
        <f t="shared" si="149"/>
        <v>85.100000000000009</v>
      </c>
      <c r="W1309" s="908"/>
    </row>
    <row r="1310" spans="1:23" x14ac:dyDescent="0.25">
      <c r="A1310" s="871"/>
      <c r="B1310" s="871"/>
      <c r="C1310" s="92" t="s">
        <v>380</v>
      </c>
      <c r="D1310" s="270" t="s">
        <v>37</v>
      </c>
      <c r="E1310" s="270"/>
      <c r="F1310" s="270"/>
      <c r="G1310" s="270"/>
      <c r="H1310" s="270"/>
      <c r="I1310" s="155">
        <f t="shared" si="148"/>
        <v>0</v>
      </c>
      <c r="J1310" s="270"/>
      <c r="K1310" s="270"/>
      <c r="L1310" s="270"/>
      <c r="M1310" s="286"/>
      <c r="N1310" s="287"/>
      <c r="O1310" s="153">
        <f t="shared" si="152"/>
        <v>0</v>
      </c>
      <c r="P1310" s="154">
        <f t="shared" si="147"/>
        <v>0</v>
      </c>
      <c r="Q1310" s="270">
        <v>0.54</v>
      </c>
      <c r="R1310" s="45">
        <f t="shared" si="151"/>
        <v>0</v>
      </c>
      <c r="S1310" s="910"/>
      <c r="T1310" s="49">
        <f t="shared" si="150"/>
        <v>0</v>
      </c>
      <c r="U1310" s="913"/>
      <c r="V1310" s="151">
        <f t="shared" si="149"/>
        <v>0</v>
      </c>
      <c r="W1310" s="908"/>
    </row>
    <row r="1311" spans="1:23" x14ac:dyDescent="0.25">
      <c r="A1311" s="871"/>
      <c r="B1311" s="871"/>
      <c r="C1311" s="92" t="s">
        <v>2192</v>
      </c>
      <c r="D1311" s="270" t="s">
        <v>37</v>
      </c>
      <c r="E1311" s="270">
        <v>400</v>
      </c>
      <c r="F1311" s="270"/>
      <c r="G1311" s="270"/>
      <c r="H1311" s="270"/>
      <c r="I1311" s="155">
        <f t="shared" si="148"/>
        <v>400</v>
      </c>
      <c r="J1311" s="270"/>
      <c r="K1311" s="270"/>
      <c r="L1311" s="270"/>
      <c r="M1311" s="286"/>
      <c r="N1311" s="287"/>
      <c r="O1311" s="153">
        <f t="shared" si="152"/>
        <v>0</v>
      </c>
      <c r="P1311" s="154">
        <f t="shared" si="147"/>
        <v>400</v>
      </c>
      <c r="Q1311" s="270">
        <v>0.14000000000000001</v>
      </c>
      <c r="R1311" s="45">
        <f t="shared" si="151"/>
        <v>56.000000000000007</v>
      </c>
      <c r="S1311" s="910"/>
      <c r="T1311" s="49">
        <f t="shared" si="150"/>
        <v>0</v>
      </c>
      <c r="U1311" s="913"/>
      <c r="V1311" s="151">
        <f t="shared" si="149"/>
        <v>56.000000000000007</v>
      </c>
      <c r="W1311" s="908"/>
    </row>
    <row r="1312" spans="1:23" x14ac:dyDescent="0.25">
      <c r="A1312" s="871"/>
      <c r="B1312" s="871"/>
      <c r="C1312" s="92" t="s">
        <v>158</v>
      </c>
      <c r="D1312" s="270" t="s">
        <v>37</v>
      </c>
      <c r="E1312" s="270"/>
      <c r="F1312" s="270">
        <v>200</v>
      </c>
      <c r="G1312" s="270"/>
      <c r="H1312" s="270"/>
      <c r="I1312" s="155">
        <f t="shared" si="148"/>
        <v>200</v>
      </c>
      <c r="J1312" s="270"/>
      <c r="K1312" s="270"/>
      <c r="L1312" s="270"/>
      <c r="M1312" s="286"/>
      <c r="N1312" s="287"/>
      <c r="O1312" s="153">
        <f t="shared" si="152"/>
        <v>0</v>
      </c>
      <c r="P1312" s="154">
        <f t="shared" si="147"/>
        <v>200</v>
      </c>
      <c r="Q1312" s="270">
        <v>0.2</v>
      </c>
      <c r="R1312" s="45">
        <f t="shared" si="151"/>
        <v>40</v>
      </c>
      <c r="S1312" s="911"/>
      <c r="T1312" s="49">
        <f t="shared" si="150"/>
        <v>0</v>
      </c>
      <c r="U1312" s="914"/>
      <c r="V1312" s="151">
        <f t="shared" si="149"/>
        <v>40</v>
      </c>
      <c r="W1312" s="908"/>
    </row>
    <row r="1313" spans="1:23" x14ac:dyDescent="0.25">
      <c r="A1313" s="871">
        <v>87</v>
      </c>
      <c r="B1313" s="871" t="s">
        <v>890</v>
      </c>
      <c r="C1313" s="92" t="s">
        <v>356</v>
      </c>
      <c r="D1313" s="270" t="s">
        <v>37</v>
      </c>
      <c r="E1313" s="270">
        <v>120</v>
      </c>
      <c r="F1313" s="270"/>
      <c r="G1313" s="270"/>
      <c r="H1313" s="270"/>
      <c r="I1313" s="155">
        <f t="shared" si="148"/>
        <v>120</v>
      </c>
      <c r="J1313" s="270"/>
      <c r="K1313" s="270"/>
      <c r="L1313" s="270"/>
      <c r="M1313" s="286"/>
      <c r="N1313" s="287"/>
      <c r="O1313" s="153">
        <f t="shared" si="152"/>
        <v>0</v>
      </c>
      <c r="P1313" s="154">
        <f t="shared" si="147"/>
        <v>120</v>
      </c>
      <c r="Q1313" s="270">
        <v>2.75</v>
      </c>
      <c r="R1313" s="45">
        <f t="shared" si="151"/>
        <v>330</v>
      </c>
      <c r="S1313" s="909">
        <f>SUM(R1313:R1318)</f>
        <v>2109.6000000000004</v>
      </c>
      <c r="T1313" s="49">
        <f t="shared" si="150"/>
        <v>0</v>
      </c>
      <c r="U1313" s="912">
        <f>SUM(T1313:T1318)</f>
        <v>0</v>
      </c>
      <c r="V1313" s="151">
        <f t="shared" si="149"/>
        <v>330</v>
      </c>
      <c r="W1313" s="908">
        <f>SUM(V1313:V1318)</f>
        <v>2109.6000000000004</v>
      </c>
    </row>
    <row r="1314" spans="1:23" x14ac:dyDescent="0.25">
      <c r="A1314" s="871"/>
      <c r="B1314" s="871"/>
      <c r="C1314" s="92" t="s">
        <v>378</v>
      </c>
      <c r="D1314" s="270" t="s">
        <v>37</v>
      </c>
      <c r="E1314" s="270"/>
      <c r="F1314" s="270"/>
      <c r="G1314" s="270"/>
      <c r="H1314" s="270"/>
      <c r="I1314" s="155">
        <f t="shared" si="148"/>
        <v>0</v>
      </c>
      <c r="J1314" s="270"/>
      <c r="K1314" s="270"/>
      <c r="L1314" s="270"/>
      <c r="M1314" s="286"/>
      <c r="N1314" s="287"/>
      <c r="O1314" s="153">
        <f t="shared" si="152"/>
        <v>0</v>
      </c>
      <c r="P1314" s="154">
        <f t="shared" si="147"/>
        <v>0</v>
      </c>
      <c r="Q1314" s="270">
        <v>5.87</v>
      </c>
      <c r="R1314" s="45">
        <f t="shared" si="151"/>
        <v>0</v>
      </c>
      <c r="S1314" s="910"/>
      <c r="T1314" s="49">
        <f t="shared" si="150"/>
        <v>0</v>
      </c>
      <c r="U1314" s="913"/>
      <c r="V1314" s="151">
        <f t="shared" si="149"/>
        <v>0</v>
      </c>
      <c r="W1314" s="908"/>
    </row>
    <row r="1315" spans="1:23" x14ac:dyDescent="0.25">
      <c r="A1315" s="871"/>
      <c r="B1315" s="871"/>
      <c r="C1315" s="92" t="s">
        <v>363</v>
      </c>
      <c r="D1315" s="270" t="s">
        <v>37</v>
      </c>
      <c r="E1315" s="270">
        <v>80</v>
      </c>
      <c r="F1315" s="270"/>
      <c r="G1315" s="270"/>
      <c r="H1315" s="270"/>
      <c r="I1315" s="155">
        <f t="shared" si="148"/>
        <v>80</v>
      </c>
      <c r="J1315" s="270"/>
      <c r="K1315" s="270"/>
      <c r="L1315" s="270"/>
      <c r="M1315" s="286"/>
      <c r="N1315" s="287"/>
      <c r="O1315" s="153">
        <f t="shared" si="152"/>
        <v>0</v>
      </c>
      <c r="P1315" s="154">
        <f t="shared" si="147"/>
        <v>80</v>
      </c>
      <c r="Q1315" s="270">
        <v>3.91</v>
      </c>
      <c r="R1315" s="45">
        <f t="shared" si="151"/>
        <v>312.8</v>
      </c>
      <c r="S1315" s="910"/>
      <c r="T1315" s="49">
        <f t="shared" si="150"/>
        <v>0</v>
      </c>
      <c r="U1315" s="913"/>
      <c r="V1315" s="151">
        <f t="shared" si="149"/>
        <v>312.8</v>
      </c>
      <c r="W1315" s="908"/>
    </row>
    <row r="1316" spans="1:23" x14ac:dyDescent="0.25">
      <c r="A1316" s="871"/>
      <c r="B1316" s="871"/>
      <c r="C1316" s="92" t="s">
        <v>365</v>
      </c>
      <c r="D1316" s="270" t="s">
        <v>37</v>
      </c>
      <c r="E1316" s="270">
        <v>200</v>
      </c>
      <c r="F1316" s="270"/>
      <c r="G1316" s="270"/>
      <c r="H1316" s="270"/>
      <c r="I1316" s="155">
        <f t="shared" si="148"/>
        <v>200</v>
      </c>
      <c r="J1316" s="270"/>
      <c r="K1316" s="270"/>
      <c r="L1316" s="270"/>
      <c r="M1316" s="286"/>
      <c r="N1316" s="287"/>
      <c r="O1316" s="153">
        <f t="shared" si="152"/>
        <v>0</v>
      </c>
      <c r="P1316" s="154">
        <f t="shared" si="147"/>
        <v>200</v>
      </c>
      <c r="Q1316" s="270">
        <v>3.78</v>
      </c>
      <c r="R1316" s="45">
        <f t="shared" si="151"/>
        <v>756</v>
      </c>
      <c r="S1316" s="910"/>
      <c r="T1316" s="49">
        <f t="shared" si="150"/>
        <v>0</v>
      </c>
      <c r="U1316" s="913"/>
      <c r="V1316" s="151">
        <f t="shared" si="149"/>
        <v>756</v>
      </c>
      <c r="W1316" s="908"/>
    </row>
    <row r="1317" spans="1:23" x14ac:dyDescent="0.25">
      <c r="A1317" s="871"/>
      <c r="B1317" s="871"/>
      <c r="C1317" s="92" t="s">
        <v>369</v>
      </c>
      <c r="D1317" s="270" t="s">
        <v>37</v>
      </c>
      <c r="E1317" s="270">
        <v>250</v>
      </c>
      <c r="F1317" s="270"/>
      <c r="G1317" s="270"/>
      <c r="H1317" s="270"/>
      <c r="I1317" s="155">
        <f t="shared" si="148"/>
        <v>250</v>
      </c>
      <c r="J1317" s="270"/>
      <c r="K1317" s="270"/>
      <c r="L1317" s="270"/>
      <c r="M1317" s="286"/>
      <c r="N1317" s="287"/>
      <c r="O1317" s="153">
        <f t="shared" si="152"/>
        <v>0</v>
      </c>
      <c r="P1317" s="154">
        <f t="shared" si="147"/>
        <v>250</v>
      </c>
      <c r="Q1317" s="270">
        <v>2.82</v>
      </c>
      <c r="R1317" s="45">
        <f t="shared" si="151"/>
        <v>705</v>
      </c>
      <c r="S1317" s="910"/>
      <c r="T1317" s="49">
        <f t="shared" si="150"/>
        <v>0</v>
      </c>
      <c r="U1317" s="913"/>
      <c r="V1317" s="151">
        <f t="shared" si="149"/>
        <v>705</v>
      </c>
      <c r="W1317" s="908"/>
    </row>
    <row r="1318" spans="1:23" x14ac:dyDescent="0.25">
      <c r="A1318" s="871"/>
      <c r="B1318" s="871"/>
      <c r="C1318" s="92" t="s">
        <v>371</v>
      </c>
      <c r="D1318" s="270" t="s">
        <v>37</v>
      </c>
      <c r="E1318" s="270">
        <v>20</v>
      </c>
      <c r="F1318" s="270"/>
      <c r="G1318" s="270"/>
      <c r="H1318" s="270"/>
      <c r="I1318" s="155">
        <f t="shared" si="148"/>
        <v>20</v>
      </c>
      <c r="J1318" s="270"/>
      <c r="K1318" s="270"/>
      <c r="L1318" s="270"/>
      <c r="M1318" s="286"/>
      <c r="N1318" s="287"/>
      <c r="O1318" s="153">
        <f t="shared" si="152"/>
        <v>0</v>
      </c>
      <c r="P1318" s="154">
        <f t="shared" si="147"/>
        <v>20</v>
      </c>
      <c r="Q1318" s="270">
        <v>0.28999999999999998</v>
      </c>
      <c r="R1318" s="45">
        <f t="shared" si="151"/>
        <v>5.8</v>
      </c>
      <c r="S1318" s="911"/>
      <c r="T1318" s="49">
        <f t="shared" si="150"/>
        <v>0</v>
      </c>
      <c r="U1318" s="914"/>
      <c r="V1318" s="151">
        <f t="shared" si="149"/>
        <v>5.8</v>
      </c>
      <c r="W1318" s="908"/>
    </row>
    <row r="1319" spans="1:23" ht="15" customHeight="1" x14ac:dyDescent="0.25">
      <c r="A1319" s="871">
        <v>88</v>
      </c>
      <c r="B1319" s="872" t="s">
        <v>1653</v>
      </c>
      <c r="C1319" s="100" t="s">
        <v>524</v>
      </c>
      <c r="D1319" s="270" t="s">
        <v>37</v>
      </c>
      <c r="E1319" s="270"/>
      <c r="F1319" s="270"/>
      <c r="G1319" s="105">
        <v>80</v>
      </c>
      <c r="H1319" s="270"/>
      <c r="I1319" s="155">
        <f t="shared" si="148"/>
        <v>80</v>
      </c>
      <c r="J1319" s="270"/>
      <c r="K1319" s="270"/>
      <c r="L1319" s="270"/>
      <c r="M1319" s="286"/>
      <c r="N1319" s="287"/>
      <c r="O1319" s="153">
        <f t="shared" si="152"/>
        <v>0</v>
      </c>
      <c r="P1319" s="154">
        <f t="shared" si="147"/>
        <v>80</v>
      </c>
      <c r="Q1319" s="270">
        <v>14.68</v>
      </c>
      <c r="R1319" s="45">
        <f t="shared" si="151"/>
        <v>1174.4000000000001</v>
      </c>
      <c r="S1319" s="909">
        <f>SUM(R1319:R1326)</f>
        <v>1607.5800000000002</v>
      </c>
      <c r="T1319" s="49">
        <f t="shared" si="150"/>
        <v>0</v>
      </c>
      <c r="U1319" s="912">
        <f>SUM(T1319:T1326)</f>
        <v>75.05</v>
      </c>
      <c r="V1319" s="151">
        <f t="shared" si="149"/>
        <v>1174.4000000000001</v>
      </c>
      <c r="W1319" s="908">
        <f>SUM(V1319:V1326)</f>
        <v>1682.63</v>
      </c>
    </row>
    <row r="1320" spans="1:23" ht="15" customHeight="1" x14ac:dyDescent="0.25">
      <c r="A1320" s="871"/>
      <c r="B1320" s="872"/>
      <c r="C1320" s="100" t="s">
        <v>525</v>
      </c>
      <c r="D1320" s="270" t="s">
        <v>37</v>
      </c>
      <c r="E1320" s="270"/>
      <c r="F1320" s="270"/>
      <c r="G1320" s="105">
        <v>20</v>
      </c>
      <c r="H1320" s="270"/>
      <c r="I1320" s="155">
        <f t="shared" si="148"/>
        <v>20</v>
      </c>
      <c r="J1320" s="270"/>
      <c r="K1320" s="270"/>
      <c r="L1320" s="270"/>
      <c r="M1320" s="286"/>
      <c r="N1320" s="287"/>
      <c r="O1320" s="153">
        <f t="shared" si="152"/>
        <v>0</v>
      </c>
      <c r="P1320" s="154">
        <f t="shared" si="147"/>
        <v>20</v>
      </c>
      <c r="Q1320" s="270">
        <v>2</v>
      </c>
      <c r="R1320" s="45">
        <f t="shared" si="151"/>
        <v>40</v>
      </c>
      <c r="S1320" s="910"/>
      <c r="T1320" s="49">
        <f t="shared" si="150"/>
        <v>0</v>
      </c>
      <c r="U1320" s="913"/>
      <c r="V1320" s="151">
        <f t="shared" si="149"/>
        <v>40</v>
      </c>
      <c r="W1320" s="908"/>
    </row>
    <row r="1321" spans="1:23" ht="15" customHeight="1" x14ac:dyDescent="0.25">
      <c r="A1321" s="871"/>
      <c r="B1321" s="872"/>
      <c r="C1321" s="100" t="s">
        <v>526</v>
      </c>
      <c r="D1321" s="270" t="s">
        <v>37</v>
      </c>
      <c r="E1321" s="270"/>
      <c r="F1321" s="270"/>
      <c r="G1321" s="105">
        <v>20</v>
      </c>
      <c r="H1321" s="270"/>
      <c r="I1321" s="155">
        <f t="shared" si="148"/>
        <v>20</v>
      </c>
      <c r="J1321" s="270"/>
      <c r="K1321" s="270"/>
      <c r="L1321" s="270"/>
      <c r="M1321" s="286"/>
      <c r="N1321" s="287"/>
      <c r="O1321" s="153">
        <f t="shared" si="152"/>
        <v>0</v>
      </c>
      <c r="P1321" s="154">
        <f t="shared" si="147"/>
        <v>20</v>
      </c>
      <c r="Q1321" s="270">
        <v>2</v>
      </c>
      <c r="R1321" s="45">
        <f t="shared" si="151"/>
        <v>40</v>
      </c>
      <c r="S1321" s="910"/>
      <c r="T1321" s="49">
        <f t="shared" si="150"/>
        <v>0</v>
      </c>
      <c r="U1321" s="913"/>
      <c r="V1321" s="151">
        <f t="shared" si="149"/>
        <v>40</v>
      </c>
      <c r="W1321" s="908"/>
    </row>
    <row r="1322" spans="1:23" ht="15" customHeight="1" x14ac:dyDescent="0.25">
      <c r="A1322" s="871"/>
      <c r="B1322" s="872"/>
      <c r="C1322" s="100" t="s">
        <v>521</v>
      </c>
      <c r="D1322" s="270" t="s">
        <v>37</v>
      </c>
      <c r="E1322" s="270"/>
      <c r="F1322" s="270"/>
      <c r="G1322" s="270">
        <v>15</v>
      </c>
      <c r="H1322" s="270">
        <v>3</v>
      </c>
      <c r="I1322" s="155">
        <f t="shared" si="148"/>
        <v>18</v>
      </c>
      <c r="J1322" s="270"/>
      <c r="K1322" s="270"/>
      <c r="L1322" s="270"/>
      <c r="M1322" s="286">
        <v>5</v>
      </c>
      <c r="N1322" s="287"/>
      <c r="O1322" s="153">
        <f t="shared" si="152"/>
        <v>5</v>
      </c>
      <c r="P1322" s="154">
        <f t="shared" si="147"/>
        <v>23</v>
      </c>
      <c r="Q1322" s="270">
        <v>15.01</v>
      </c>
      <c r="R1322" s="45">
        <f t="shared" si="151"/>
        <v>270.18</v>
      </c>
      <c r="S1322" s="910"/>
      <c r="T1322" s="49">
        <f t="shared" si="150"/>
        <v>75.05</v>
      </c>
      <c r="U1322" s="913"/>
      <c r="V1322" s="151">
        <f t="shared" si="149"/>
        <v>345.23</v>
      </c>
      <c r="W1322" s="908"/>
    </row>
    <row r="1323" spans="1:23" ht="15.75" customHeight="1" x14ac:dyDescent="0.25">
      <c r="A1323" s="871"/>
      <c r="B1323" s="872"/>
      <c r="C1323" s="100" t="s">
        <v>826</v>
      </c>
      <c r="D1323" s="96" t="s">
        <v>686</v>
      </c>
      <c r="E1323" s="270"/>
      <c r="F1323" s="270"/>
      <c r="G1323" s="270">
        <v>20</v>
      </c>
      <c r="H1323" s="270"/>
      <c r="I1323" s="155">
        <f t="shared" si="148"/>
        <v>20</v>
      </c>
      <c r="J1323" s="270"/>
      <c r="K1323" s="270"/>
      <c r="L1323" s="270"/>
      <c r="M1323" s="286"/>
      <c r="N1323" s="287"/>
      <c r="O1323" s="153">
        <f t="shared" si="152"/>
        <v>0</v>
      </c>
      <c r="P1323" s="154">
        <f t="shared" si="147"/>
        <v>20</v>
      </c>
      <c r="Q1323" s="270">
        <v>3</v>
      </c>
      <c r="R1323" s="45">
        <f t="shared" si="151"/>
        <v>60</v>
      </c>
      <c r="S1323" s="910"/>
      <c r="T1323" s="49">
        <f t="shared" si="150"/>
        <v>0</v>
      </c>
      <c r="U1323" s="913"/>
      <c r="V1323" s="151">
        <f t="shared" si="149"/>
        <v>60</v>
      </c>
      <c r="W1323" s="908"/>
    </row>
    <row r="1324" spans="1:23" ht="15.75" customHeight="1" x14ac:dyDescent="0.25">
      <c r="A1324" s="871"/>
      <c r="B1324" s="872"/>
      <c r="C1324" s="100" t="s">
        <v>827</v>
      </c>
      <c r="D1324" s="96" t="s">
        <v>669</v>
      </c>
      <c r="E1324" s="270"/>
      <c r="F1324" s="270"/>
      <c r="G1324" s="105">
        <v>3</v>
      </c>
      <c r="H1324" s="270"/>
      <c r="I1324" s="155">
        <f t="shared" si="148"/>
        <v>3</v>
      </c>
      <c r="J1324" s="270"/>
      <c r="K1324" s="270"/>
      <c r="L1324" s="270"/>
      <c r="M1324" s="286"/>
      <c r="N1324" s="287"/>
      <c r="O1324" s="153">
        <f t="shared" si="152"/>
        <v>0</v>
      </c>
      <c r="P1324" s="154">
        <f t="shared" si="147"/>
        <v>3</v>
      </c>
      <c r="Q1324" s="270">
        <v>1</v>
      </c>
      <c r="R1324" s="45">
        <f t="shared" si="151"/>
        <v>3</v>
      </c>
      <c r="S1324" s="910"/>
      <c r="T1324" s="49">
        <f t="shared" si="150"/>
        <v>0</v>
      </c>
      <c r="U1324" s="913"/>
      <c r="V1324" s="151">
        <f t="shared" si="149"/>
        <v>3</v>
      </c>
      <c r="W1324" s="908"/>
    </row>
    <row r="1325" spans="1:23" ht="15.75" customHeight="1" x14ac:dyDescent="0.25">
      <c r="A1325" s="871"/>
      <c r="B1325" s="872"/>
      <c r="C1325" s="100" t="s">
        <v>828</v>
      </c>
      <c r="D1325" s="96" t="s">
        <v>686</v>
      </c>
      <c r="E1325" s="270"/>
      <c r="F1325" s="270"/>
      <c r="G1325" s="105">
        <v>5</v>
      </c>
      <c r="H1325" s="270"/>
      <c r="I1325" s="155">
        <f t="shared" si="148"/>
        <v>5</v>
      </c>
      <c r="J1325" s="270"/>
      <c r="K1325" s="270"/>
      <c r="L1325" s="270"/>
      <c r="M1325" s="286"/>
      <c r="N1325" s="287"/>
      <c r="O1325" s="153">
        <f t="shared" si="152"/>
        <v>0</v>
      </c>
      <c r="P1325" s="154">
        <f t="shared" si="147"/>
        <v>5</v>
      </c>
      <c r="Q1325" s="270">
        <v>3</v>
      </c>
      <c r="R1325" s="45">
        <f t="shared" si="151"/>
        <v>15</v>
      </c>
      <c r="S1325" s="910"/>
      <c r="T1325" s="49">
        <f t="shared" si="150"/>
        <v>0</v>
      </c>
      <c r="U1325" s="913"/>
      <c r="V1325" s="151">
        <f t="shared" si="149"/>
        <v>15</v>
      </c>
      <c r="W1325" s="908"/>
    </row>
    <row r="1326" spans="1:23" ht="15.75" customHeight="1" x14ac:dyDescent="0.25">
      <c r="A1326" s="871"/>
      <c r="B1326" s="872"/>
      <c r="C1326" s="100" t="s">
        <v>829</v>
      </c>
      <c r="D1326" s="96" t="s">
        <v>647</v>
      </c>
      <c r="E1326" s="270"/>
      <c r="F1326" s="270"/>
      <c r="G1326" s="105">
        <v>5</v>
      </c>
      <c r="H1326" s="270"/>
      <c r="I1326" s="155">
        <f t="shared" si="148"/>
        <v>5</v>
      </c>
      <c r="J1326" s="270"/>
      <c r="K1326" s="270"/>
      <c r="L1326" s="270"/>
      <c r="M1326" s="286"/>
      <c r="N1326" s="287"/>
      <c r="O1326" s="153">
        <f t="shared" si="152"/>
        <v>0</v>
      </c>
      <c r="P1326" s="154">
        <f t="shared" si="147"/>
        <v>5</v>
      </c>
      <c r="Q1326" s="270">
        <v>1</v>
      </c>
      <c r="R1326" s="45">
        <f t="shared" si="151"/>
        <v>5</v>
      </c>
      <c r="S1326" s="911"/>
      <c r="T1326" s="49">
        <f t="shared" si="150"/>
        <v>0</v>
      </c>
      <c r="U1326" s="914"/>
      <c r="V1326" s="151">
        <f t="shared" si="149"/>
        <v>5</v>
      </c>
      <c r="W1326" s="908"/>
    </row>
    <row r="1327" spans="1:23" ht="18" customHeight="1" x14ac:dyDescent="0.25">
      <c r="A1327" s="871">
        <v>89</v>
      </c>
      <c r="B1327" s="872" t="s">
        <v>1646</v>
      </c>
      <c r="C1327" s="93" t="s">
        <v>845</v>
      </c>
      <c r="D1327" s="270" t="s">
        <v>846</v>
      </c>
      <c r="E1327" s="270"/>
      <c r="F1327" s="270">
        <v>2.5</v>
      </c>
      <c r="G1327" s="270"/>
      <c r="H1327" s="270"/>
      <c r="I1327" s="155">
        <f t="shared" si="148"/>
        <v>2.5</v>
      </c>
      <c r="J1327" s="270"/>
      <c r="K1327" s="270">
        <v>4.5</v>
      </c>
      <c r="L1327" s="270"/>
      <c r="M1327" s="286"/>
      <c r="N1327" s="287"/>
      <c r="O1327" s="153">
        <f t="shared" si="152"/>
        <v>4.5</v>
      </c>
      <c r="P1327" s="154">
        <f t="shared" si="147"/>
        <v>7</v>
      </c>
      <c r="Q1327" s="104">
        <v>11.95</v>
      </c>
      <c r="R1327" s="45">
        <f t="shared" si="151"/>
        <v>29.875</v>
      </c>
      <c r="S1327" s="909">
        <f>SUM(R1327:R1334)</f>
        <v>1292.4749999999999</v>
      </c>
      <c r="T1327" s="49">
        <f t="shared" si="150"/>
        <v>53.774999999999999</v>
      </c>
      <c r="U1327" s="912">
        <f>SUM(T1327:T1334)</f>
        <v>167.535</v>
      </c>
      <c r="V1327" s="151">
        <f t="shared" si="149"/>
        <v>83.65</v>
      </c>
      <c r="W1327" s="908">
        <f>SUM(V1327:V1334)</f>
        <v>1460.0100000000002</v>
      </c>
    </row>
    <row r="1328" spans="1:23" x14ac:dyDescent="0.25">
      <c r="A1328" s="871"/>
      <c r="B1328" s="872"/>
      <c r="C1328" s="93" t="s">
        <v>151</v>
      </c>
      <c r="D1328" s="270" t="s">
        <v>846</v>
      </c>
      <c r="E1328" s="270"/>
      <c r="F1328" s="270">
        <v>2.5</v>
      </c>
      <c r="G1328" s="270"/>
      <c r="H1328" s="285"/>
      <c r="I1328" s="155">
        <f t="shared" si="148"/>
        <v>2.5</v>
      </c>
      <c r="J1328" s="270"/>
      <c r="K1328" s="270">
        <v>4.5</v>
      </c>
      <c r="L1328" s="270"/>
      <c r="M1328" s="286"/>
      <c r="N1328" s="287">
        <v>50</v>
      </c>
      <c r="O1328" s="153">
        <f t="shared" si="152"/>
        <v>4.5</v>
      </c>
      <c r="P1328" s="154">
        <f t="shared" si="147"/>
        <v>7</v>
      </c>
      <c r="Q1328" s="104">
        <v>19.68</v>
      </c>
      <c r="R1328" s="45">
        <f t="shared" si="151"/>
        <v>49.2</v>
      </c>
      <c r="S1328" s="910"/>
      <c r="T1328" s="49">
        <f t="shared" si="150"/>
        <v>88.56</v>
      </c>
      <c r="U1328" s="913"/>
      <c r="V1328" s="151">
        <f t="shared" si="149"/>
        <v>137.76</v>
      </c>
      <c r="W1328" s="908"/>
    </row>
    <row r="1329" spans="1:23" x14ac:dyDescent="0.25">
      <c r="A1329" s="871"/>
      <c r="B1329" s="872"/>
      <c r="C1329" s="93" t="s">
        <v>845</v>
      </c>
      <c r="D1329" s="270" t="s">
        <v>32</v>
      </c>
      <c r="E1329" s="270"/>
      <c r="F1329" s="270"/>
      <c r="G1329" s="270">
        <v>5</v>
      </c>
      <c r="H1329" s="270"/>
      <c r="I1329" s="155">
        <f t="shared" si="148"/>
        <v>5</v>
      </c>
      <c r="J1329" s="270"/>
      <c r="K1329" s="270">
        <v>4.5</v>
      </c>
      <c r="L1329" s="270"/>
      <c r="M1329" s="286"/>
      <c r="N1329" s="287"/>
      <c r="O1329" s="153">
        <f t="shared" si="152"/>
        <v>4.5</v>
      </c>
      <c r="P1329" s="154">
        <f t="shared" si="147"/>
        <v>9.5</v>
      </c>
      <c r="Q1329" s="104">
        <v>5.6</v>
      </c>
      <c r="R1329" s="45">
        <f t="shared" si="151"/>
        <v>28</v>
      </c>
      <c r="S1329" s="910"/>
      <c r="T1329" s="49">
        <f t="shared" si="150"/>
        <v>25.2</v>
      </c>
      <c r="U1329" s="913"/>
      <c r="V1329" s="151">
        <f t="shared" si="149"/>
        <v>53.2</v>
      </c>
      <c r="W1329" s="908"/>
    </row>
    <row r="1330" spans="1:23" x14ac:dyDescent="0.25">
      <c r="A1330" s="871"/>
      <c r="B1330" s="872"/>
      <c r="C1330" s="93" t="s">
        <v>580</v>
      </c>
      <c r="D1330" s="270" t="s">
        <v>32</v>
      </c>
      <c r="E1330" s="270"/>
      <c r="F1330" s="270"/>
      <c r="G1330" s="270">
        <v>30</v>
      </c>
      <c r="H1330" s="270"/>
      <c r="I1330" s="155">
        <f t="shared" si="148"/>
        <v>30</v>
      </c>
      <c r="J1330" s="270"/>
      <c r="K1330" s="270"/>
      <c r="L1330" s="270"/>
      <c r="M1330" s="286"/>
      <c r="N1330" s="287"/>
      <c r="O1330" s="153">
        <f t="shared" si="152"/>
        <v>0</v>
      </c>
      <c r="P1330" s="154">
        <f t="shared" ref="P1330:P1393" si="153">I1330+O1330</f>
        <v>30</v>
      </c>
      <c r="Q1330" s="104">
        <v>5.5</v>
      </c>
      <c r="R1330" s="45">
        <f t="shared" si="151"/>
        <v>165</v>
      </c>
      <c r="S1330" s="910"/>
      <c r="T1330" s="49">
        <f t="shared" si="150"/>
        <v>0</v>
      </c>
      <c r="U1330" s="913"/>
      <c r="V1330" s="151">
        <f t="shared" si="149"/>
        <v>165</v>
      </c>
      <c r="W1330" s="908"/>
    </row>
    <row r="1331" spans="1:23" x14ac:dyDescent="0.25">
      <c r="A1331" s="871"/>
      <c r="B1331" s="872"/>
      <c r="C1331" s="100" t="s">
        <v>578</v>
      </c>
      <c r="D1331" s="270" t="s">
        <v>37</v>
      </c>
      <c r="E1331" s="96">
        <v>10</v>
      </c>
      <c r="F1331" s="270">
        <v>8</v>
      </c>
      <c r="G1331" s="270"/>
      <c r="H1331" s="270"/>
      <c r="I1331" s="155">
        <f t="shared" si="148"/>
        <v>18</v>
      </c>
      <c r="J1331" s="270"/>
      <c r="K1331" s="270"/>
      <c r="L1331" s="270"/>
      <c r="M1331" s="286"/>
      <c r="N1331" s="287"/>
      <c r="O1331" s="153">
        <f t="shared" si="152"/>
        <v>0</v>
      </c>
      <c r="P1331" s="154">
        <f t="shared" si="153"/>
        <v>18</v>
      </c>
      <c r="Q1331" s="270">
        <v>7</v>
      </c>
      <c r="R1331" s="45">
        <f t="shared" si="151"/>
        <v>126</v>
      </c>
      <c r="S1331" s="910"/>
      <c r="T1331" s="49">
        <f t="shared" si="150"/>
        <v>0</v>
      </c>
      <c r="U1331" s="913"/>
      <c r="V1331" s="151">
        <f t="shared" si="149"/>
        <v>126</v>
      </c>
      <c r="W1331" s="908"/>
    </row>
    <row r="1332" spans="1:23" x14ac:dyDescent="0.25">
      <c r="A1332" s="871"/>
      <c r="B1332" s="872"/>
      <c r="C1332" s="100" t="s">
        <v>579</v>
      </c>
      <c r="D1332" s="270" t="s">
        <v>37</v>
      </c>
      <c r="E1332" s="96">
        <v>30</v>
      </c>
      <c r="F1332" s="270"/>
      <c r="G1332" s="270"/>
      <c r="H1332" s="270"/>
      <c r="I1332" s="155">
        <f t="shared" si="148"/>
        <v>30</v>
      </c>
      <c r="J1332" s="270"/>
      <c r="K1332" s="270"/>
      <c r="L1332" s="270"/>
      <c r="M1332" s="286"/>
      <c r="N1332" s="287"/>
      <c r="O1332" s="153">
        <f t="shared" si="152"/>
        <v>0</v>
      </c>
      <c r="P1332" s="154">
        <f t="shared" si="153"/>
        <v>30</v>
      </c>
      <c r="Q1332" s="270">
        <v>7</v>
      </c>
      <c r="R1332" s="45">
        <f t="shared" si="151"/>
        <v>210</v>
      </c>
      <c r="S1332" s="910"/>
      <c r="T1332" s="49">
        <f t="shared" si="150"/>
        <v>0</v>
      </c>
      <c r="U1332" s="913"/>
      <c r="V1332" s="151">
        <f t="shared" si="149"/>
        <v>210</v>
      </c>
      <c r="W1332" s="908"/>
    </row>
    <row r="1333" spans="1:23" x14ac:dyDescent="0.25">
      <c r="A1333" s="871"/>
      <c r="B1333" s="872"/>
      <c r="C1333" s="100" t="s">
        <v>580</v>
      </c>
      <c r="D1333" s="270" t="s">
        <v>37</v>
      </c>
      <c r="E1333" s="96">
        <v>10</v>
      </c>
      <c r="F1333" s="270"/>
      <c r="G1333" s="270"/>
      <c r="H1333" s="270"/>
      <c r="I1333" s="155">
        <f t="shared" si="148"/>
        <v>10</v>
      </c>
      <c r="J1333" s="270"/>
      <c r="K1333" s="270"/>
      <c r="L1333" s="270"/>
      <c r="M1333" s="286"/>
      <c r="N1333" s="287"/>
      <c r="O1333" s="153">
        <f t="shared" si="152"/>
        <v>0</v>
      </c>
      <c r="P1333" s="154">
        <f t="shared" si="153"/>
        <v>10</v>
      </c>
      <c r="Q1333" s="270">
        <v>33</v>
      </c>
      <c r="R1333" s="45">
        <f t="shared" si="151"/>
        <v>330</v>
      </c>
      <c r="S1333" s="910"/>
      <c r="T1333" s="49">
        <f t="shared" si="150"/>
        <v>0</v>
      </c>
      <c r="U1333" s="913"/>
      <c r="V1333" s="151">
        <f t="shared" si="149"/>
        <v>330</v>
      </c>
      <c r="W1333" s="908"/>
    </row>
    <row r="1334" spans="1:23" x14ac:dyDescent="0.25">
      <c r="A1334" s="871"/>
      <c r="B1334" s="872"/>
      <c r="C1334" s="100" t="s">
        <v>151</v>
      </c>
      <c r="D1334" s="270" t="s">
        <v>37</v>
      </c>
      <c r="E1334" s="96"/>
      <c r="F1334" s="270">
        <v>8</v>
      </c>
      <c r="G1334" s="270"/>
      <c r="H1334" s="270"/>
      <c r="I1334" s="155">
        <f t="shared" si="148"/>
        <v>8</v>
      </c>
      <c r="J1334" s="270"/>
      <c r="K1334" s="270"/>
      <c r="L1334" s="270"/>
      <c r="M1334" s="286"/>
      <c r="N1334" s="287">
        <v>6</v>
      </c>
      <c r="O1334" s="153">
        <f t="shared" si="152"/>
        <v>0</v>
      </c>
      <c r="P1334" s="154">
        <f t="shared" si="153"/>
        <v>8</v>
      </c>
      <c r="Q1334" s="270">
        <v>44.3</v>
      </c>
      <c r="R1334" s="45">
        <f t="shared" si="151"/>
        <v>354.4</v>
      </c>
      <c r="S1334" s="911"/>
      <c r="T1334" s="49">
        <f t="shared" si="150"/>
        <v>0</v>
      </c>
      <c r="U1334" s="914"/>
      <c r="V1334" s="151">
        <f t="shared" si="149"/>
        <v>354.4</v>
      </c>
      <c r="W1334" s="908"/>
    </row>
    <row r="1335" spans="1:23" x14ac:dyDescent="0.25">
      <c r="A1335" s="871">
        <v>90</v>
      </c>
      <c r="B1335" s="872" t="s">
        <v>1647</v>
      </c>
      <c r="C1335" s="100" t="s">
        <v>812</v>
      </c>
      <c r="D1335" s="96" t="s">
        <v>686</v>
      </c>
      <c r="E1335" s="270"/>
      <c r="F1335" s="270"/>
      <c r="G1335" s="270"/>
      <c r="H1335" s="96">
        <v>4</v>
      </c>
      <c r="I1335" s="155">
        <f t="shared" ref="I1335:I1404" si="154">SUM(E1335:H1335)</f>
        <v>4</v>
      </c>
      <c r="J1335" s="270"/>
      <c r="K1335" s="270"/>
      <c r="L1335" s="270"/>
      <c r="M1335" s="286"/>
      <c r="N1335" s="287">
        <v>20</v>
      </c>
      <c r="O1335" s="153">
        <f t="shared" si="152"/>
        <v>0</v>
      </c>
      <c r="P1335" s="154">
        <f t="shared" si="153"/>
        <v>4</v>
      </c>
      <c r="Q1335" s="270">
        <v>8</v>
      </c>
      <c r="R1335" s="45">
        <f t="shared" si="151"/>
        <v>32</v>
      </c>
      <c r="S1335" s="909">
        <f>SUM(R1335:R1349)</f>
        <v>5872.68</v>
      </c>
      <c r="T1335" s="49">
        <f t="shared" si="150"/>
        <v>0</v>
      </c>
      <c r="U1335" s="912">
        <f>SUM(T1335:T1349)</f>
        <v>2430.56</v>
      </c>
      <c r="V1335" s="151">
        <f t="shared" si="149"/>
        <v>32</v>
      </c>
      <c r="W1335" s="908">
        <f>SUM(V1335:V1349)</f>
        <v>8303.24</v>
      </c>
    </row>
    <row r="1336" spans="1:23" x14ac:dyDescent="0.25">
      <c r="A1336" s="871"/>
      <c r="B1336" s="872"/>
      <c r="C1336" s="100" t="s">
        <v>813</v>
      </c>
      <c r="D1336" s="96" t="s">
        <v>686</v>
      </c>
      <c r="E1336" s="270"/>
      <c r="F1336" s="270"/>
      <c r="G1336" s="270"/>
      <c r="H1336" s="96">
        <v>6</v>
      </c>
      <c r="I1336" s="155">
        <f t="shared" si="154"/>
        <v>6</v>
      </c>
      <c r="J1336" s="270"/>
      <c r="K1336" s="270"/>
      <c r="L1336" s="270"/>
      <c r="M1336" s="286"/>
      <c r="N1336" s="287">
        <v>16</v>
      </c>
      <c r="O1336" s="153">
        <f t="shared" si="152"/>
        <v>0</v>
      </c>
      <c r="P1336" s="154">
        <f t="shared" si="153"/>
        <v>6</v>
      </c>
      <c r="Q1336" s="270">
        <v>8</v>
      </c>
      <c r="R1336" s="45">
        <f t="shared" si="151"/>
        <v>48</v>
      </c>
      <c r="S1336" s="910"/>
      <c r="T1336" s="49">
        <f t="shared" si="150"/>
        <v>0</v>
      </c>
      <c r="U1336" s="913"/>
      <c r="V1336" s="151">
        <f t="shared" si="149"/>
        <v>48</v>
      </c>
      <c r="W1336" s="908"/>
    </row>
    <row r="1337" spans="1:23" x14ac:dyDescent="0.25">
      <c r="A1337" s="871"/>
      <c r="B1337" s="872"/>
      <c r="C1337" s="100" t="s">
        <v>814</v>
      </c>
      <c r="D1337" s="96" t="s">
        <v>686</v>
      </c>
      <c r="E1337" s="96"/>
      <c r="F1337" s="270"/>
      <c r="G1337" s="270"/>
      <c r="H1337" s="96">
        <v>10</v>
      </c>
      <c r="I1337" s="155">
        <f t="shared" si="154"/>
        <v>10</v>
      </c>
      <c r="J1337" s="270"/>
      <c r="K1337" s="270"/>
      <c r="L1337" s="270"/>
      <c r="M1337" s="286">
        <v>23</v>
      </c>
      <c r="N1337" s="287">
        <v>20</v>
      </c>
      <c r="O1337" s="153">
        <f t="shared" si="152"/>
        <v>23</v>
      </c>
      <c r="P1337" s="154">
        <f t="shared" si="153"/>
        <v>33</v>
      </c>
      <c r="Q1337" s="270">
        <v>8</v>
      </c>
      <c r="R1337" s="45">
        <f t="shared" si="151"/>
        <v>80</v>
      </c>
      <c r="S1337" s="910"/>
      <c r="T1337" s="49">
        <f t="shared" si="150"/>
        <v>184</v>
      </c>
      <c r="U1337" s="913"/>
      <c r="V1337" s="151">
        <f t="shared" si="149"/>
        <v>264</v>
      </c>
      <c r="W1337" s="908"/>
    </row>
    <row r="1338" spans="1:23" x14ac:dyDescent="0.25">
      <c r="A1338" s="871"/>
      <c r="B1338" s="872"/>
      <c r="C1338" s="100" t="s">
        <v>815</v>
      </c>
      <c r="D1338" s="96" t="s">
        <v>686</v>
      </c>
      <c r="E1338" s="96"/>
      <c r="F1338" s="270"/>
      <c r="G1338" s="270"/>
      <c r="H1338" s="96">
        <v>4</v>
      </c>
      <c r="I1338" s="155">
        <f t="shared" si="154"/>
        <v>4</v>
      </c>
      <c r="J1338" s="270"/>
      <c r="K1338" s="270"/>
      <c r="L1338" s="270"/>
      <c r="M1338" s="286"/>
      <c r="N1338" s="287">
        <v>20</v>
      </c>
      <c r="O1338" s="153">
        <f t="shared" si="152"/>
        <v>0</v>
      </c>
      <c r="P1338" s="154">
        <f t="shared" si="153"/>
        <v>4</v>
      </c>
      <c r="Q1338" s="270">
        <v>8</v>
      </c>
      <c r="R1338" s="45">
        <f t="shared" si="151"/>
        <v>32</v>
      </c>
      <c r="S1338" s="910"/>
      <c r="T1338" s="49">
        <f t="shared" si="150"/>
        <v>0</v>
      </c>
      <c r="U1338" s="913"/>
      <c r="V1338" s="151">
        <f t="shared" si="149"/>
        <v>32</v>
      </c>
      <c r="W1338" s="908"/>
    </row>
    <row r="1339" spans="1:23" x14ac:dyDescent="0.25">
      <c r="A1339" s="871"/>
      <c r="B1339" s="872"/>
      <c r="C1339" s="100" t="s">
        <v>832</v>
      </c>
      <c r="D1339" s="96" t="s">
        <v>32</v>
      </c>
      <c r="E1339" s="270">
        <v>40</v>
      </c>
      <c r="F1339" s="270"/>
      <c r="G1339" s="105"/>
      <c r="H1339" s="270"/>
      <c r="I1339" s="155">
        <f t="shared" si="154"/>
        <v>40</v>
      </c>
      <c r="J1339" s="270"/>
      <c r="K1339" s="270"/>
      <c r="L1339" s="270"/>
      <c r="M1339" s="286"/>
      <c r="N1339" s="287"/>
      <c r="O1339" s="153">
        <f t="shared" si="152"/>
        <v>0</v>
      </c>
      <c r="P1339" s="154">
        <f t="shared" si="153"/>
        <v>40</v>
      </c>
      <c r="Q1339" s="270">
        <v>2</v>
      </c>
      <c r="R1339" s="45">
        <f t="shared" si="151"/>
        <v>80</v>
      </c>
      <c r="S1339" s="910"/>
      <c r="T1339" s="49">
        <f t="shared" si="150"/>
        <v>0</v>
      </c>
      <c r="U1339" s="913"/>
      <c r="V1339" s="151">
        <f t="shared" si="149"/>
        <v>80</v>
      </c>
      <c r="W1339" s="908"/>
    </row>
    <row r="1340" spans="1:23" x14ac:dyDescent="0.25">
      <c r="A1340" s="871"/>
      <c r="B1340" s="872"/>
      <c r="C1340" s="100" t="s">
        <v>833</v>
      </c>
      <c r="D1340" s="270" t="s">
        <v>37</v>
      </c>
      <c r="E1340" s="270">
        <v>200</v>
      </c>
      <c r="F1340" s="270"/>
      <c r="G1340" s="105"/>
      <c r="H1340" s="270">
        <v>15</v>
      </c>
      <c r="I1340" s="155">
        <f t="shared" si="154"/>
        <v>215</v>
      </c>
      <c r="J1340" s="270"/>
      <c r="K1340" s="270"/>
      <c r="L1340" s="270"/>
      <c r="M1340" s="286">
        <v>40</v>
      </c>
      <c r="N1340" s="287"/>
      <c r="O1340" s="153">
        <f t="shared" si="152"/>
        <v>40</v>
      </c>
      <c r="P1340" s="154">
        <f t="shared" si="153"/>
        <v>255</v>
      </c>
      <c r="Q1340" s="270">
        <v>15</v>
      </c>
      <c r="R1340" s="45">
        <f t="shared" si="151"/>
        <v>3225</v>
      </c>
      <c r="S1340" s="910"/>
      <c r="T1340" s="49">
        <f t="shared" si="150"/>
        <v>600</v>
      </c>
      <c r="U1340" s="913"/>
      <c r="V1340" s="151">
        <f t="shared" si="149"/>
        <v>3825</v>
      </c>
      <c r="W1340" s="908"/>
    </row>
    <row r="1341" spans="1:23" x14ac:dyDescent="0.25">
      <c r="A1341" s="871"/>
      <c r="B1341" s="872"/>
      <c r="C1341" s="100" t="s">
        <v>834</v>
      </c>
      <c r="D1341" s="270" t="s">
        <v>37</v>
      </c>
      <c r="E1341" s="270">
        <v>8</v>
      </c>
      <c r="F1341" s="270"/>
      <c r="G1341" s="105"/>
      <c r="H1341" s="270"/>
      <c r="I1341" s="155">
        <f t="shared" si="154"/>
        <v>8</v>
      </c>
      <c r="J1341" s="270"/>
      <c r="K1341" s="270"/>
      <c r="L1341" s="270"/>
      <c r="M1341" s="286"/>
      <c r="N1341" s="287"/>
      <c r="O1341" s="153">
        <f t="shared" si="152"/>
        <v>0</v>
      </c>
      <c r="P1341" s="154">
        <f t="shared" si="153"/>
        <v>8</v>
      </c>
      <c r="Q1341" s="270">
        <v>30</v>
      </c>
      <c r="R1341" s="45">
        <f t="shared" si="151"/>
        <v>240</v>
      </c>
      <c r="S1341" s="910"/>
      <c r="T1341" s="49">
        <f t="shared" si="150"/>
        <v>0</v>
      </c>
      <c r="U1341" s="913"/>
      <c r="V1341" s="151">
        <f t="shared" si="149"/>
        <v>240</v>
      </c>
      <c r="W1341" s="908"/>
    </row>
    <row r="1342" spans="1:23" x14ac:dyDescent="0.25">
      <c r="A1342" s="871"/>
      <c r="B1342" s="872"/>
      <c r="C1342" s="100" t="s">
        <v>528</v>
      </c>
      <c r="D1342" s="270" t="s">
        <v>37</v>
      </c>
      <c r="E1342" s="270"/>
      <c r="F1342" s="270"/>
      <c r="G1342" s="105">
        <v>100</v>
      </c>
      <c r="H1342" s="270"/>
      <c r="I1342" s="155">
        <f t="shared" si="154"/>
        <v>100</v>
      </c>
      <c r="J1342" s="270"/>
      <c r="K1342" s="270"/>
      <c r="L1342" s="270"/>
      <c r="M1342" s="286"/>
      <c r="N1342" s="287"/>
      <c r="O1342" s="153">
        <f t="shared" si="152"/>
        <v>0</v>
      </c>
      <c r="P1342" s="154">
        <f t="shared" si="153"/>
        <v>100</v>
      </c>
      <c r="Q1342" s="270">
        <v>2.52</v>
      </c>
      <c r="R1342" s="45">
        <f t="shared" si="151"/>
        <v>252</v>
      </c>
      <c r="S1342" s="910"/>
      <c r="T1342" s="49">
        <f t="shared" si="150"/>
        <v>0</v>
      </c>
      <c r="U1342" s="913"/>
      <c r="V1342" s="151">
        <f t="shared" ref="V1342:V1405" si="155">R1342+T1342</f>
        <v>252</v>
      </c>
      <c r="W1342" s="908"/>
    </row>
    <row r="1343" spans="1:23" x14ac:dyDescent="0.25">
      <c r="A1343" s="871"/>
      <c r="B1343" s="872"/>
      <c r="C1343" s="100" t="s">
        <v>850</v>
      </c>
      <c r="D1343" s="96" t="s">
        <v>716</v>
      </c>
      <c r="E1343" s="270"/>
      <c r="F1343" s="270"/>
      <c r="G1343" s="270"/>
      <c r="H1343" s="96">
        <v>50</v>
      </c>
      <c r="I1343" s="155">
        <f t="shared" si="154"/>
        <v>50</v>
      </c>
      <c r="J1343" s="270"/>
      <c r="K1343" s="270"/>
      <c r="L1343" s="270"/>
      <c r="M1343" s="286"/>
      <c r="N1343" s="287">
        <v>150</v>
      </c>
      <c r="O1343" s="153">
        <f t="shared" si="152"/>
        <v>0</v>
      </c>
      <c r="P1343" s="154">
        <f t="shared" si="153"/>
        <v>50</v>
      </c>
      <c r="Q1343" s="270">
        <v>9</v>
      </c>
      <c r="R1343" s="45">
        <f t="shared" si="151"/>
        <v>450</v>
      </c>
      <c r="S1343" s="910"/>
      <c r="T1343" s="49">
        <f t="shared" si="150"/>
        <v>0</v>
      </c>
      <c r="U1343" s="913"/>
      <c r="V1343" s="151">
        <f t="shared" si="155"/>
        <v>450</v>
      </c>
      <c r="W1343" s="908"/>
    </row>
    <row r="1344" spans="1:23" x14ac:dyDescent="0.25">
      <c r="A1344" s="871"/>
      <c r="B1344" s="872"/>
      <c r="C1344" s="100" t="s">
        <v>851</v>
      </c>
      <c r="D1344" s="96" t="s">
        <v>716</v>
      </c>
      <c r="E1344" s="270"/>
      <c r="F1344" s="270"/>
      <c r="G1344" s="270"/>
      <c r="H1344" s="96">
        <v>50</v>
      </c>
      <c r="I1344" s="155">
        <f t="shared" si="154"/>
        <v>50</v>
      </c>
      <c r="J1344" s="270"/>
      <c r="K1344" s="270"/>
      <c r="L1344" s="270"/>
      <c r="M1344" s="286"/>
      <c r="N1344" s="287">
        <v>100</v>
      </c>
      <c r="O1344" s="153">
        <f t="shared" si="152"/>
        <v>0</v>
      </c>
      <c r="P1344" s="154">
        <f t="shared" si="153"/>
        <v>50</v>
      </c>
      <c r="Q1344" s="270">
        <v>15</v>
      </c>
      <c r="R1344" s="45">
        <f t="shared" si="151"/>
        <v>750</v>
      </c>
      <c r="S1344" s="910"/>
      <c r="T1344" s="49">
        <f t="shared" si="150"/>
        <v>0</v>
      </c>
      <c r="U1344" s="913"/>
      <c r="V1344" s="151">
        <f t="shared" si="155"/>
        <v>750</v>
      </c>
      <c r="W1344" s="908"/>
    </row>
    <row r="1345" spans="1:23" x14ac:dyDescent="0.25">
      <c r="A1345" s="871"/>
      <c r="B1345" s="872"/>
      <c r="C1345" s="100" t="s">
        <v>535</v>
      </c>
      <c r="D1345" s="270" t="s">
        <v>37</v>
      </c>
      <c r="E1345" s="270"/>
      <c r="F1345" s="270"/>
      <c r="G1345" s="105">
        <v>10</v>
      </c>
      <c r="H1345" s="270">
        <v>2</v>
      </c>
      <c r="I1345" s="155">
        <f t="shared" si="154"/>
        <v>12</v>
      </c>
      <c r="J1345" s="270"/>
      <c r="K1345" s="270"/>
      <c r="L1345" s="270"/>
      <c r="M1345" s="286">
        <v>4</v>
      </c>
      <c r="N1345" s="287"/>
      <c r="O1345" s="153">
        <f t="shared" si="152"/>
        <v>4</v>
      </c>
      <c r="P1345" s="154">
        <f t="shared" si="153"/>
        <v>16</v>
      </c>
      <c r="Q1345" s="270">
        <v>3.64</v>
      </c>
      <c r="R1345" s="45">
        <f t="shared" si="151"/>
        <v>43.68</v>
      </c>
      <c r="S1345" s="910"/>
      <c r="T1345" s="49">
        <f t="shared" si="150"/>
        <v>14.56</v>
      </c>
      <c r="U1345" s="913"/>
      <c r="V1345" s="151">
        <f t="shared" si="155"/>
        <v>58.24</v>
      </c>
      <c r="W1345" s="908"/>
    </row>
    <row r="1346" spans="1:23" x14ac:dyDescent="0.25">
      <c r="A1346" s="871"/>
      <c r="B1346" s="872"/>
      <c r="C1346" s="100" t="s">
        <v>816</v>
      </c>
      <c r="D1346" s="96" t="s">
        <v>686</v>
      </c>
      <c r="E1346" s="96"/>
      <c r="F1346" s="270"/>
      <c r="G1346" s="270"/>
      <c r="H1346" s="96">
        <v>3</v>
      </c>
      <c r="I1346" s="155">
        <f t="shared" si="154"/>
        <v>3</v>
      </c>
      <c r="J1346" s="270"/>
      <c r="K1346" s="270"/>
      <c r="L1346" s="270"/>
      <c r="M1346" s="286"/>
      <c r="N1346" s="287"/>
      <c r="O1346" s="153">
        <f t="shared" si="152"/>
        <v>0</v>
      </c>
      <c r="P1346" s="154">
        <f t="shared" si="153"/>
        <v>3</v>
      </c>
      <c r="Q1346" s="270">
        <v>8</v>
      </c>
      <c r="R1346" s="45">
        <f t="shared" si="151"/>
        <v>24</v>
      </c>
      <c r="S1346" s="910"/>
      <c r="T1346" s="49">
        <f t="shared" si="150"/>
        <v>0</v>
      </c>
      <c r="U1346" s="913"/>
      <c r="V1346" s="151">
        <f t="shared" si="155"/>
        <v>24</v>
      </c>
      <c r="W1346" s="908"/>
    </row>
    <row r="1347" spans="1:23" x14ac:dyDescent="0.25">
      <c r="A1347" s="871"/>
      <c r="B1347" s="872"/>
      <c r="C1347" s="100" t="s">
        <v>1866</v>
      </c>
      <c r="D1347" s="96" t="s">
        <v>716</v>
      </c>
      <c r="E1347" s="96"/>
      <c r="F1347" s="270"/>
      <c r="G1347" s="270"/>
      <c r="H1347" s="96">
        <v>40</v>
      </c>
      <c r="I1347" s="155">
        <f t="shared" si="154"/>
        <v>40</v>
      </c>
      <c r="J1347" s="270"/>
      <c r="K1347" s="270"/>
      <c r="L1347" s="270"/>
      <c r="M1347" s="286">
        <v>120</v>
      </c>
      <c r="N1347" s="287"/>
      <c r="O1347" s="153">
        <f t="shared" si="152"/>
        <v>120</v>
      </c>
      <c r="P1347" s="154">
        <f t="shared" si="153"/>
        <v>160</v>
      </c>
      <c r="Q1347" s="270">
        <v>5</v>
      </c>
      <c r="R1347" s="45">
        <f t="shared" si="151"/>
        <v>200</v>
      </c>
      <c r="S1347" s="910"/>
      <c r="T1347" s="49">
        <f t="shared" ref="T1347:T1410" si="156">Q1347*O1347</f>
        <v>600</v>
      </c>
      <c r="U1347" s="913"/>
      <c r="V1347" s="151">
        <f t="shared" si="155"/>
        <v>800</v>
      </c>
      <c r="W1347" s="908"/>
    </row>
    <row r="1348" spans="1:23" x14ac:dyDescent="0.25">
      <c r="A1348" s="871"/>
      <c r="B1348" s="872"/>
      <c r="C1348" s="100" t="s">
        <v>1867</v>
      </c>
      <c r="D1348" s="96" t="s">
        <v>716</v>
      </c>
      <c r="E1348" s="96"/>
      <c r="F1348" s="270"/>
      <c r="G1348" s="270"/>
      <c r="H1348" s="96">
        <v>80</v>
      </c>
      <c r="I1348" s="155">
        <f t="shared" si="154"/>
        <v>80</v>
      </c>
      <c r="J1348" s="270"/>
      <c r="K1348" s="270"/>
      <c r="L1348" s="270"/>
      <c r="M1348" s="286">
        <v>200</v>
      </c>
      <c r="N1348" s="287"/>
      <c r="O1348" s="153">
        <f t="shared" si="152"/>
        <v>200</v>
      </c>
      <c r="P1348" s="154">
        <f t="shared" si="153"/>
        <v>280</v>
      </c>
      <c r="Q1348" s="270">
        <v>5</v>
      </c>
      <c r="R1348" s="45">
        <f t="shared" si="151"/>
        <v>400</v>
      </c>
      <c r="S1348" s="910"/>
      <c r="T1348" s="49">
        <f t="shared" si="156"/>
        <v>1000</v>
      </c>
      <c r="U1348" s="913"/>
      <c r="V1348" s="151">
        <f t="shared" si="155"/>
        <v>1400</v>
      </c>
      <c r="W1348" s="908"/>
    </row>
    <row r="1349" spans="1:23" x14ac:dyDescent="0.25">
      <c r="A1349" s="871"/>
      <c r="B1349" s="872"/>
      <c r="C1349" s="100" t="s">
        <v>817</v>
      </c>
      <c r="D1349" s="96" t="s">
        <v>686</v>
      </c>
      <c r="E1349" s="96"/>
      <c r="F1349" s="270"/>
      <c r="G1349" s="270"/>
      <c r="H1349" s="327">
        <v>2</v>
      </c>
      <c r="I1349" s="155">
        <f t="shared" si="154"/>
        <v>2</v>
      </c>
      <c r="J1349" s="270"/>
      <c r="K1349" s="270"/>
      <c r="L1349" s="270"/>
      <c r="M1349" s="286">
        <v>4</v>
      </c>
      <c r="N1349" s="287"/>
      <c r="O1349" s="153">
        <f t="shared" si="152"/>
        <v>4</v>
      </c>
      <c r="P1349" s="154">
        <f t="shared" si="153"/>
        <v>6</v>
      </c>
      <c r="Q1349" s="270">
        <v>8</v>
      </c>
      <c r="R1349" s="45">
        <f t="shared" si="151"/>
        <v>16</v>
      </c>
      <c r="S1349" s="911"/>
      <c r="T1349" s="49">
        <f t="shared" si="156"/>
        <v>32</v>
      </c>
      <c r="U1349" s="914"/>
      <c r="V1349" s="151">
        <f t="shared" si="155"/>
        <v>48</v>
      </c>
      <c r="W1349" s="908"/>
    </row>
    <row r="1350" spans="1:23" ht="30" customHeight="1" x14ac:dyDescent="0.25">
      <c r="A1350" s="871">
        <v>91</v>
      </c>
      <c r="B1350" s="872" t="s">
        <v>893</v>
      </c>
      <c r="C1350" s="100" t="s">
        <v>818</v>
      </c>
      <c r="D1350" s="270" t="s">
        <v>37</v>
      </c>
      <c r="E1350" s="270"/>
      <c r="F1350" s="270"/>
      <c r="G1350" s="270">
        <v>30</v>
      </c>
      <c r="H1350" s="270">
        <v>3</v>
      </c>
      <c r="I1350" s="155">
        <f t="shared" si="154"/>
        <v>33</v>
      </c>
      <c r="J1350" s="270"/>
      <c r="K1350" s="270"/>
      <c r="L1350" s="270"/>
      <c r="M1350" s="286">
        <v>15</v>
      </c>
      <c r="N1350" s="287"/>
      <c r="O1350" s="153">
        <f t="shared" si="152"/>
        <v>15</v>
      </c>
      <c r="P1350" s="154">
        <f t="shared" si="153"/>
        <v>48</v>
      </c>
      <c r="Q1350" s="152">
        <v>10</v>
      </c>
      <c r="R1350" s="45">
        <f t="shared" si="151"/>
        <v>330</v>
      </c>
      <c r="S1350" s="909">
        <f>SUM(R1350:R1354)</f>
        <v>1030</v>
      </c>
      <c r="T1350" s="49">
        <f t="shared" si="156"/>
        <v>150</v>
      </c>
      <c r="U1350" s="912">
        <f>SUM(T1350:T1354)</f>
        <v>180</v>
      </c>
      <c r="V1350" s="151">
        <f t="shared" si="155"/>
        <v>480</v>
      </c>
      <c r="W1350" s="908">
        <f>SUM(V1350:V1354)</f>
        <v>1210</v>
      </c>
    </row>
    <row r="1351" spans="1:23" x14ac:dyDescent="0.25">
      <c r="A1351" s="871"/>
      <c r="B1351" s="872"/>
      <c r="C1351" s="100" t="s">
        <v>819</v>
      </c>
      <c r="D1351" s="270" t="s">
        <v>37</v>
      </c>
      <c r="E1351" s="270"/>
      <c r="F1351" s="270"/>
      <c r="G1351" s="270">
        <v>30</v>
      </c>
      <c r="H1351" s="270"/>
      <c r="I1351" s="155">
        <f t="shared" si="154"/>
        <v>30</v>
      </c>
      <c r="J1351" s="270"/>
      <c r="K1351" s="270"/>
      <c r="L1351" s="270"/>
      <c r="M1351" s="286">
        <v>3</v>
      </c>
      <c r="N1351" s="287"/>
      <c r="O1351" s="153">
        <f t="shared" si="152"/>
        <v>3</v>
      </c>
      <c r="P1351" s="154">
        <f t="shared" si="153"/>
        <v>33</v>
      </c>
      <c r="Q1351" s="152">
        <v>10</v>
      </c>
      <c r="R1351" s="45">
        <f t="shared" si="151"/>
        <v>300</v>
      </c>
      <c r="S1351" s="910"/>
      <c r="T1351" s="49">
        <f t="shared" si="156"/>
        <v>30</v>
      </c>
      <c r="U1351" s="913"/>
      <c r="V1351" s="151">
        <f t="shared" si="155"/>
        <v>330</v>
      </c>
      <c r="W1351" s="908"/>
    </row>
    <row r="1352" spans="1:23" x14ac:dyDescent="0.25">
      <c r="A1352" s="871"/>
      <c r="B1352" s="872"/>
      <c r="C1352" s="100" t="s">
        <v>820</v>
      </c>
      <c r="D1352" s="270" t="s">
        <v>37</v>
      </c>
      <c r="E1352" s="270"/>
      <c r="F1352" s="270"/>
      <c r="G1352" s="270">
        <v>15</v>
      </c>
      <c r="H1352" s="270"/>
      <c r="I1352" s="155">
        <f t="shared" si="154"/>
        <v>15</v>
      </c>
      <c r="J1352" s="270"/>
      <c r="K1352" s="270"/>
      <c r="L1352" s="270"/>
      <c r="M1352" s="286"/>
      <c r="N1352" s="287"/>
      <c r="O1352" s="153">
        <f t="shared" si="152"/>
        <v>0</v>
      </c>
      <c r="P1352" s="154">
        <f t="shared" si="153"/>
        <v>15</v>
      </c>
      <c r="Q1352" s="152">
        <v>10</v>
      </c>
      <c r="R1352" s="45">
        <f t="shared" si="151"/>
        <v>150</v>
      </c>
      <c r="S1352" s="910"/>
      <c r="T1352" s="49">
        <f t="shared" si="156"/>
        <v>0</v>
      </c>
      <c r="U1352" s="913"/>
      <c r="V1352" s="151">
        <f t="shared" si="155"/>
        <v>150</v>
      </c>
      <c r="W1352" s="908"/>
    </row>
    <row r="1353" spans="1:23" x14ac:dyDescent="0.25">
      <c r="A1353" s="871"/>
      <c r="B1353" s="872"/>
      <c r="C1353" s="100" t="s">
        <v>821</v>
      </c>
      <c r="D1353" s="270" t="s">
        <v>37</v>
      </c>
      <c r="E1353" s="270"/>
      <c r="F1353" s="270"/>
      <c r="G1353" s="270">
        <v>10</v>
      </c>
      <c r="H1353" s="270"/>
      <c r="I1353" s="155">
        <f t="shared" si="154"/>
        <v>10</v>
      </c>
      <c r="J1353" s="270"/>
      <c r="K1353" s="270"/>
      <c r="L1353" s="270"/>
      <c r="M1353" s="286"/>
      <c r="N1353" s="287"/>
      <c r="O1353" s="153">
        <f t="shared" si="152"/>
        <v>0</v>
      </c>
      <c r="P1353" s="154">
        <f t="shared" si="153"/>
        <v>10</v>
      </c>
      <c r="Q1353" s="152">
        <v>10</v>
      </c>
      <c r="R1353" s="45">
        <f t="shared" si="151"/>
        <v>100</v>
      </c>
      <c r="S1353" s="910"/>
      <c r="T1353" s="49">
        <f t="shared" si="156"/>
        <v>0</v>
      </c>
      <c r="U1353" s="913"/>
      <c r="V1353" s="151">
        <f t="shared" si="155"/>
        <v>100</v>
      </c>
      <c r="W1353" s="908"/>
    </row>
    <row r="1354" spans="1:23" x14ac:dyDescent="0.25">
      <c r="A1354" s="871"/>
      <c r="B1354" s="872"/>
      <c r="C1354" s="100" t="s">
        <v>822</v>
      </c>
      <c r="D1354" s="270" t="s">
        <v>37</v>
      </c>
      <c r="E1354" s="270"/>
      <c r="F1354" s="270"/>
      <c r="G1354" s="270">
        <v>15</v>
      </c>
      <c r="H1354" s="270"/>
      <c r="I1354" s="155">
        <f t="shared" si="154"/>
        <v>15</v>
      </c>
      <c r="J1354" s="270"/>
      <c r="K1354" s="270"/>
      <c r="L1354" s="270"/>
      <c r="M1354" s="286"/>
      <c r="N1354" s="287"/>
      <c r="O1354" s="153">
        <f t="shared" si="152"/>
        <v>0</v>
      </c>
      <c r="P1354" s="154">
        <f t="shared" si="153"/>
        <v>15</v>
      </c>
      <c r="Q1354" s="152">
        <v>10</v>
      </c>
      <c r="R1354" s="45">
        <f t="shared" si="151"/>
        <v>150</v>
      </c>
      <c r="S1354" s="911"/>
      <c r="T1354" s="49">
        <f t="shared" si="156"/>
        <v>0</v>
      </c>
      <c r="U1354" s="914"/>
      <c r="V1354" s="151">
        <f t="shared" si="155"/>
        <v>150</v>
      </c>
      <c r="W1354" s="908"/>
    </row>
    <row r="1355" spans="1:23" x14ac:dyDescent="0.25">
      <c r="A1355" s="871">
        <v>92</v>
      </c>
      <c r="B1355" s="871" t="s">
        <v>1648</v>
      </c>
      <c r="C1355" s="100" t="s">
        <v>823</v>
      </c>
      <c r="D1355" s="270" t="s">
        <v>37</v>
      </c>
      <c r="E1355" s="270"/>
      <c r="F1355" s="270"/>
      <c r="G1355" s="270">
        <v>40</v>
      </c>
      <c r="H1355" s="270"/>
      <c r="I1355" s="155">
        <f t="shared" si="154"/>
        <v>40</v>
      </c>
      <c r="J1355" s="270"/>
      <c r="K1355" s="270"/>
      <c r="L1355" s="270"/>
      <c r="M1355" s="286"/>
      <c r="N1355" s="287"/>
      <c r="O1355" s="153">
        <f t="shared" si="152"/>
        <v>0</v>
      </c>
      <c r="P1355" s="154">
        <f t="shared" si="153"/>
        <v>40</v>
      </c>
      <c r="Q1355" s="152">
        <v>79</v>
      </c>
      <c r="R1355" s="45">
        <f t="shared" si="151"/>
        <v>3160</v>
      </c>
      <c r="S1355" s="909">
        <f>SUM(R1355:R1357)</f>
        <v>10400</v>
      </c>
      <c r="T1355" s="49">
        <f t="shared" si="156"/>
        <v>0</v>
      </c>
      <c r="U1355" s="912">
        <f>SUM(T1355:T1357)</f>
        <v>0</v>
      </c>
      <c r="V1355" s="151">
        <f t="shared" si="155"/>
        <v>3160</v>
      </c>
      <c r="W1355" s="908">
        <f>SUM(V1355:V1357)</f>
        <v>10400</v>
      </c>
    </row>
    <row r="1356" spans="1:23" x14ac:dyDescent="0.25">
      <c r="A1356" s="871"/>
      <c r="B1356" s="871"/>
      <c r="C1356" s="100" t="s">
        <v>824</v>
      </c>
      <c r="D1356" s="270" t="s">
        <v>37</v>
      </c>
      <c r="E1356" s="270"/>
      <c r="F1356" s="270"/>
      <c r="G1356" s="270">
        <v>100</v>
      </c>
      <c r="H1356" s="270"/>
      <c r="I1356" s="155">
        <f t="shared" si="154"/>
        <v>100</v>
      </c>
      <c r="J1356" s="270"/>
      <c r="K1356" s="270"/>
      <c r="L1356" s="270"/>
      <c r="M1356" s="286"/>
      <c r="N1356" s="287"/>
      <c r="O1356" s="153">
        <f t="shared" si="152"/>
        <v>0</v>
      </c>
      <c r="P1356" s="154">
        <f t="shared" si="153"/>
        <v>100</v>
      </c>
      <c r="Q1356" s="152">
        <v>70</v>
      </c>
      <c r="R1356" s="45">
        <f t="shared" si="151"/>
        <v>7000</v>
      </c>
      <c r="S1356" s="910"/>
      <c r="T1356" s="49">
        <f t="shared" si="156"/>
        <v>0</v>
      </c>
      <c r="U1356" s="913"/>
      <c r="V1356" s="151">
        <f t="shared" si="155"/>
        <v>7000</v>
      </c>
      <c r="W1356" s="908"/>
    </row>
    <row r="1357" spans="1:23" x14ac:dyDescent="0.25">
      <c r="A1357" s="871"/>
      <c r="B1357" s="871"/>
      <c r="C1357" s="100" t="s">
        <v>825</v>
      </c>
      <c r="D1357" s="270" t="s">
        <v>37</v>
      </c>
      <c r="E1357" s="270"/>
      <c r="F1357" s="270"/>
      <c r="G1357" s="270">
        <v>8</v>
      </c>
      <c r="H1357" s="270"/>
      <c r="I1357" s="155">
        <f t="shared" si="154"/>
        <v>8</v>
      </c>
      <c r="J1357" s="270"/>
      <c r="K1357" s="270"/>
      <c r="L1357" s="270"/>
      <c r="M1357" s="286"/>
      <c r="N1357" s="287"/>
      <c r="O1357" s="153">
        <f t="shared" si="152"/>
        <v>0</v>
      </c>
      <c r="P1357" s="154">
        <f t="shared" si="153"/>
        <v>8</v>
      </c>
      <c r="Q1357" s="152">
        <v>30</v>
      </c>
      <c r="R1357" s="45">
        <f t="shared" ref="R1357:R1413" si="157">Q1357*I1357</f>
        <v>240</v>
      </c>
      <c r="S1357" s="911"/>
      <c r="T1357" s="49">
        <f t="shared" si="156"/>
        <v>0</v>
      </c>
      <c r="U1357" s="914"/>
      <c r="V1357" s="151">
        <f t="shared" si="155"/>
        <v>240</v>
      </c>
      <c r="W1357" s="908"/>
    </row>
    <row r="1358" spans="1:23" x14ac:dyDescent="0.25">
      <c r="A1358" s="871">
        <v>93</v>
      </c>
      <c r="B1358" s="871" t="s">
        <v>894</v>
      </c>
      <c r="C1358" s="100" t="s">
        <v>843</v>
      </c>
      <c r="D1358" s="96" t="s">
        <v>507</v>
      </c>
      <c r="E1358" s="270"/>
      <c r="F1358" s="270"/>
      <c r="G1358" s="270">
        <v>3</v>
      </c>
      <c r="H1358" s="270"/>
      <c r="I1358" s="155">
        <f t="shared" si="154"/>
        <v>3</v>
      </c>
      <c r="J1358" s="270"/>
      <c r="K1358" s="270"/>
      <c r="L1358" s="270"/>
      <c r="M1358" s="286"/>
      <c r="N1358" s="287"/>
      <c r="O1358" s="153">
        <f t="shared" si="152"/>
        <v>0</v>
      </c>
      <c r="P1358" s="154">
        <f t="shared" si="153"/>
        <v>3</v>
      </c>
      <c r="Q1358" s="152">
        <v>20</v>
      </c>
      <c r="R1358" s="45">
        <f t="shared" si="157"/>
        <v>60</v>
      </c>
      <c r="S1358" s="909">
        <f>SUM(R1358:R1359)</f>
        <v>60</v>
      </c>
      <c r="T1358" s="49">
        <f t="shared" si="156"/>
        <v>0</v>
      </c>
      <c r="U1358" s="912">
        <f>SUM(T1358:T1359)</f>
        <v>0</v>
      </c>
      <c r="V1358" s="151">
        <f t="shared" si="155"/>
        <v>60</v>
      </c>
      <c r="W1358" s="908">
        <f>SUM(V1358:V1359)</f>
        <v>60</v>
      </c>
    </row>
    <row r="1359" spans="1:23" x14ac:dyDescent="0.25">
      <c r="A1359" s="871"/>
      <c r="B1359" s="871"/>
      <c r="C1359" s="100" t="s">
        <v>844</v>
      </c>
      <c r="D1359" s="96" t="s">
        <v>686</v>
      </c>
      <c r="E1359" s="270"/>
      <c r="F1359" s="270"/>
      <c r="G1359" s="270"/>
      <c r="H1359" s="270"/>
      <c r="I1359" s="155">
        <f t="shared" si="154"/>
        <v>0</v>
      </c>
      <c r="J1359" s="270"/>
      <c r="K1359" s="270"/>
      <c r="L1359" s="270"/>
      <c r="M1359" s="286"/>
      <c r="N1359" s="287"/>
      <c r="O1359" s="153">
        <f t="shared" si="152"/>
        <v>0</v>
      </c>
      <c r="P1359" s="154">
        <f t="shared" si="153"/>
        <v>0</v>
      </c>
      <c r="Q1359" s="152">
        <v>100</v>
      </c>
      <c r="R1359" s="45">
        <f t="shared" si="157"/>
        <v>0</v>
      </c>
      <c r="S1359" s="911"/>
      <c r="T1359" s="49">
        <f t="shared" si="156"/>
        <v>0</v>
      </c>
      <c r="U1359" s="914"/>
      <c r="V1359" s="151">
        <f t="shared" si="155"/>
        <v>0</v>
      </c>
      <c r="W1359" s="908"/>
    </row>
    <row r="1360" spans="1:23" x14ac:dyDescent="0.25">
      <c r="A1360" s="871">
        <v>94</v>
      </c>
      <c r="B1360" s="871" t="s">
        <v>1649</v>
      </c>
      <c r="C1360" s="93" t="s">
        <v>2193</v>
      </c>
      <c r="D1360" s="270" t="s">
        <v>37</v>
      </c>
      <c r="E1360" s="270"/>
      <c r="F1360" s="270"/>
      <c r="G1360" s="270">
        <v>20</v>
      </c>
      <c r="H1360" s="270">
        <v>5</v>
      </c>
      <c r="I1360" s="155">
        <f t="shared" si="154"/>
        <v>25</v>
      </c>
      <c r="J1360" s="270"/>
      <c r="K1360" s="270"/>
      <c r="L1360" s="270"/>
      <c r="M1360" s="286"/>
      <c r="N1360" s="287">
        <v>20</v>
      </c>
      <c r="O1360" s="153">
        <f t="shared" si="152"/>
        <v>0</v>
      </c>
      <c r="P1360" s="154">
        <f t="shared" si="153"/>
        <v>25</v>
      </c>
      <c r="Q1360" s="152">
        <v>12</v>
      </c>
      <c r="R1360" s="45">
        <f t="shared" si="157"/>
        <v>300</v>
      </c>
      <c r="S1360" s="909">
        <f>SUM(R1360:R1365)</f>
        <v>2280</v>
      </c>
      <c r="T1360" s="49">
        <f t="shared" si="156"/>
        <v>0</v>
      </c>
      <c r="U1360" s="912">
        <f>SUM(T1360:T1365)</f>
        <v>210</v>
      </c>
      <c r="V1360" s="151">
        <f t="shared" si="155"/>
        <v>300</v>
      </c>
      <c r="W1360" s="908">
        <f>SUM(V1360:V1365)</f>
        <v>2490</v>
      </c>
    </row>
    <row r="1361" spans="1:23" x14ac:dyDescent="0.25">
      <c r="A1361" s="871"/>
      <c r="B1361" s="871"/>
      <c r="C1361" s="93" t="s">
        <v>847</v>
      </c>
      <c r="D1361" s="270" t="s">
        <v>37</v>
      </c>
      <c r="E1361" s="270"/>
      <c r="F1361" s="270"/>
      <c r="G1361" s="270">
        <v>20</v>
      </c>
      <c r="H1361" s="270"/>
      <c r="I1361" s="155">
        <f t="shared" si="154"/>
        <v>20</v>
      </c>
      <c r="J1361" s="270"/>
      <c r="K1361" s="270"/>
      <c r="L1361" s="270"/>
      <c r="M1361" s="286"/>
      <c r="N1361" s="287"/>
      <c r="O1361" s="153">
        <f t="shared" si="152"/>
        <v>0</v>
      </c>
      <c r="P1361" s="154">
        <f t="shared" si="153"/>
        <v>20</v>
      </c>
      <c r="Q1361" s="152">
        <v>38</v>
      </c>
      <c r="R1361" s="45">
        <f t="shared" si="157"/>
        <v>760</v>
      </c>
      <c r="S1361" s="910"/>
      <c r="T1361" s="49">
        <f t="shared" si="156"/>
        <v>0</v>
      </c>
      <c r="U1361" s="913"/>
      <c r="V1361" s="151">
        <f t="shared" si="155"/>
        <v>760</v>
      </c>
      <c r="W1361" s="908"/>
    </row>
    <row r="1362" spans="1:23" x14ac:dyDescent="0.25">
      <c r="A1362" s="871"/>
      <c r="B1362" s="871"/>
      <c r="C1362" s="93" t="s">
        <v>2194</v>
      </c>
      <c r="D1362" s="270" t="s">
        <v>37</v>
      </c>
      <c r="E1362" s="270"/>
      <c r="F1362" s="270"/>
      <c r="G1362" s="270">
        <v>40</v>
      </c>
      <c r="H1362" s="270">
        <v>10</v>
      </c>
      <c r="I1362" s="155">
        <f t="shared" si="154"/>
        <v>50</v>
      </c>
      <c r="J1362" s="270"/>
      <c r="K1362" s="270"/>
      <c r="L1362" s="270"/>
      <c r="M1362" s="286">
        <v>10</v>
      </c>
      <c r="N1362" s="287">
        <v>10</v>
      </c>
      <c r="O1362" s="153">
        <f t="shared" si="152"/>
        <v>10</v>
      </c>
      <c r="P1362" s="154">
        <f t="shared" si="153"/>
        <v>60</v>
      </c>
      <c r="Q1362" s="152">
        <v>10</v>
      </c>
      <c r="R1362" s="45">
        <f t="shared" si="157"/>
        <v>500</v>
      </c>
      <c r="S1362" s="910"/>
      <c r="T1362" s="49">
        <f t="shared" si="156"/>
        <v>100</v>
      </c>
      <c r="U1362" s="913"/>
      <c r="V1362" s="151">
        <f t="shared" si="155"/>
        <v>600</v>
      </c>
      <c r="W1362" s="908"/>
    </row>
    <row r="1363" spans="1:23" x14ac:dyDescent="0.25">
      <c r="A1363" s="871"/>
      <c r="B1363" s="871"/>
      <c r="C1363" s="93" t="s">
        <v>2195</v>
      </c>
      <c r="D1363" s="270" t="s">
        <v>37</v>
      </c>
      <c r="E1363" s="270"/>
      <c r="F1363" s="270"/>
      <c r="G1363" s="270">
        <v>10</v>
      </c>
      <c r="H1363" s="270"/>
      <c r="I1363" s="155">
        <f t="shared" si="154"/>
        <v>10</v>
      </c>
      <c r="J1363" s="270"/>
      <c r="K1363" s="270"/>
      <c r="L1363" s="270"/>
      <c r="M1363" s="286"/>
      <c r="N1363" s="287"/>
      <c r="O1363" s="153">
        <f t="shared" si="152"/>
        <v>0</v>
      </c>
      <c r="P1363" s="154">
        <f t="shared" si="153"/>
        <v>10</v>
      </c>
      <c r="Q1363" s="152">
        <v>15</v>
      </c>
      <c r="R1363" s="45">
        <f t="shared" si="157"/>
        <v>150</v>
      </c>
      <c r="S1363" s="910"/>
      <c r="T1363" s="49">
        <f t="shared" si="156"/>
        <v>0</v>
      </c>
      <c r="U1363" s="913"/>
      <c r="V1363" s="151">
        <f t="shared" si="155"/>
        <v>150</v>
      </c>
      <c r="W1363" s="908"/>
    </row>
    <row r="1364" spans="1:23" x14ac:dyDescent="0.25">
      <c r="A1364" s="871"/>
      <c r="B1364" s="871"/>
      <c r="C1364" s="93" t="s">
        <v>848</v>
      </c>
      <c r="D1364" s="270" t="s">
        <v>37</v>
      </c>
      <c r="E1364" s="270"/>
      <c r="F1364" s="270"/>
      <c r="G1364" s="270">
        <v>20</v>
      </c>
      <c r="H1364" s="270">
        <v>2</v>
      </c>
      <c r="I1364" s="155">
        <f t="shared" si="154"/>
        <v>22</v>
      </c>
      <c r="J1364" s="270"/>
      <c r="K1364" s="270"/>
      <c r="L1364" s="270"/>
      <c r="M1364" s="286">
        <v>2</v>
      </c>
      <c r="N1364" s="287">
        <v>4</v>
      </c>
      <c r="O1364" s="153">
        <f t="shared" si="152"/>
        <v>2</v>
      </c>
      <c r="P1364" s="154">
        <f t="shared" si="153"/>
        <v>24</v>
      </c>
      <c r="Q1364" s="152">
        <v>15</v>
      </c>
      <c r="R1364" s="45">
        <f t="shared" si="157"/>
        <v>330</v>
      </c>
      <c r="S1364" s="910"/>
      <c r="T1364" s="49">
        <f t="shared" si="156"/>
        <v>30</v>
      </c>
      <c r="U1364" s="913"/>
      <c r="V1364" s="151">
        <f t="shared" si="155"/>
        <v>360</v>
      </c>
      <c r="W1364" s="908"/>
    </row>
    <row r="1365" spans="1:23" ht="30" x14ac:dyDescent="0.25">
      <c r="A1365" s="871"/>
      <c r="B1365" s="871"/>
      <c r="C1365" s="97" t="s">
        <v>849</v>
      </c>
      <c r="D1365" s="270" t="s">
        <v>37</v>
      </c>
      <c r="E1365" s="270"/>
      <c r="F1365" s="270">
        <v>8</v>
      </c>
      <c r="G1365" s="270"/>
      <c r="H1365" s="270">
        <v>4</v>
      </c>
      <c r="I1365" s="155">
        <f t="shared" si="154"/>
        <v>12</v>
      </c>
      <c r="J1365" s="270"/>
      <c r="K1365" s="270"/>
      <c r="L1365" s="270"/>
      <c r="M1365" s="286">
        <v>4</v>
      </c>
      <c r="N1365" s="287"/>
      <c r="O1365" s="153">
        <f t="shared" si="152"/>
        <v>4</v>
      </c>
      <c r="P1365" s="154">
        <f t="shared" si="153"/>
        <v>16</v>
      </c>
      <c r="Q1365" s="152">
        <v>20</v>
      </c>
      <c r="R1365" s="45">
        <f t="shared" si="157"/>
        <v>240</v>
      </c>
      <c r="S1365" s="911"/>
      <c r="T1365" s="49">
        <f t="shared" si="156"/>
        <v>80</v>
      </c>
      <c r="U1365" s="914"/>
      <c r="V1365" s="151">
        <f t="shared" si="155"/>
        <v>320</v>
      </c>
      <c r="W1365" s="908"/>
    </row>
    <row r="1366" spans="1:23" ht="30" customHeight="1" x14ac:dyDescent="0.25">
      <c r="A1366" s="871">
        <v>95</v>
      </c>
      <c r="B1366" s="872" t="s">
        <v>895</v>
      </c>
      <c r="C1366" s="101" t="s">
        <v>856</v>
      </c>
      <c r="D1366" s="270" t="s">
        <v>37</v>
      </c>
      <c r="E1366" s="270"/>
      <c r="F1366" s="270"/>
      <c r="G1366" s="105">
        <v>50</v>
      </c>
      <c r="H1366" s="270"/>
      <c r="I1366" s="155">
        <f t="shared" si="154"/>
        <v>50</v>
      </c>
      <c r="J1366" s="270"/>
      <c r="K1366" s="270"/>
      <c r="L1366" s="270"/>
      <c r="M1366" s="286"/>
      <c r="N1366" s="287"/>
      <c r="O1366" s="153">
        <f t="shared" si="152"/>
        <v>0</v>
      </c>
      <c r="P1366" s="154">
        <f t="shared" si="153"/>
        <v>50</v>
      </c>
      <c r="Q1366" s="152">
        <v>25</v>
      </c>
      <c r="R1366" s="45">
        <f t="shared" si="157"/>
        <v>1250</v>
      </c>
      <c r="S1366" s="909">
        <v>2600</v>
      </c>
      <c r="T1366" s="49">
        <f t="shared" si="156"/>
        <v>0</v>
      </c>
      <c r="U1366" s="912">
        <f>SUM(T1366:T1371)</f>
        <v>0</v>
      </c>
      <c r="V1366" s="151">
        <f t="shared" si="155"/>
        <v>1250</v>
      </c>
      <c r="W1366" s="908">
        <v>2600</v>
      </c>
    </row>
    <row r="1367" spans="1:23" x14ac:dyDescent="0.25">
      <c r="A1367" s="871"/>
      <c r="B1367" s="872"/>
      <c r="C1367" s="101" t="s">
        <v>857</v>
      </c>
      <c r="D1367" s="270" t="s">
        <v>112</v>
      </c>
      <c r="E1367" s="270"/>
      <c r="F1367" s="270"/>
      <c r="G1367" s="105">
        <v>150</v>
      </c>
      <c r="H1367" s="270"/>
      <c r="I1367" s="155">
        <f t="shared" si="154"/>
        <v>150</v>
      </c>
      <c r="J1367" s="270"/>
      <c r="K1367" s="270"/>
      <c r="L1367" s="270"/>
      <c r="M1367" s="286"/>
      <c r="N1367" s="287"/>
      <c r="O1367" s="153">
        <f t="shared" si="152"/>
        <v>0</v>
      </c>
      <c r="P1367" s="154">
        <f t="shared" si="153"/>
        <v>150</v>
      </c>
      <c r="Q1367" s="152">
        <v>28.2</v>
      </c>
      <c r="R1367" s="45">
        <f t="shared" si="157"/>
        <v>4230</v>
      </c>
      <c r="S1367" s="910"/>
      <c r="T1367" s="49">
        <f t="shared" si="156"/>
        <v>0</v>
      </c>
      <c r="U1367" s="913"/>
      <c r="V1367" s="151">
        <f t="shared" si="155"/>
        <v>4230</v>
      </c>
      <c r="W1367" s="908"/>
    </row>
    <row r="1368" spans="1:23" x14ac:dyDescent="0.25">
      <c r="A1368" s="871"/>
      <c r="B1368" s="872"/>
      <c r="C1368" s="101" t="s">
        <v>858</v>
      </c>
      <c r="D1368" s="270" t="s">
        <v>112</v>
      </c>
      <c r="E1368" s="270"/>
      <c r="F1368" s="270"/>
      <c r="G1368" s="105">
        <v>150</v>
      </c>
      <c r="H1368" s="270"/>
      <c r="I1368" s="155">
        <f t="shared" si="154"/>
        <v>150</v>
      </c>
      <c r="J1368" s="270"/>
      <c r="K1368" s="270"/>
      <c r="L1368" s="270"/>
      <c r="M1368" s="286"/>
      <c r="N1368" s="287"/>
      <c r="O1368" s="153">
        <f t="shared" si="152"/>
        <v>0</v>
      </c>
      <c r="P1368" s="154">
        <f t="shared" si="153"/>
        <v>150</v>
      </c>
      <c r="Q1368" s="152">
        <v>28.2</v>
      </c>
      <c r="R1368" s="45">
        <f t="shared" si="157"/>
        <v>4230</v>
      </c>
      <c r="S1368" s="910"/>
      <c r="T1368" s="49">
        <f t="shared" si="156"/>
        <v>0</v>
      </c>
      <c r="U1368" s="913"/>
      <c r="V1368" s="151">
        <f t="shared" si="155"/>
        <v>4230</v>
      </c>
      <c r="W1368" s="908"/>
    </row>
    <row r="1369" spans="1:23" x14ac:dyDescent="0.25">
      <c r="A1369" s="871"/>
      <c r="B1369" s="872"/>
      <c r="C1369" s="101" t="s">
        <v>859</v>
      </c>
      <c r="D1369" s="270" t="s">
        <v>112</v>
      </c>
      <c r="E1369" s="270"/>
      <c r="F1369" s="270"/>
      <c r="G1369" s="105">
        <v>50</v>
      </c>
      <c r="H1369" s="270"/>
      <c r="I1369" s="155">
        <f t="shared" si="154"/>
        <v>50</v>
      </c>
      <c r="J1369" s="270"/>
      <c r="K1369" s="270"/>
      <c r="L1369" s="270"/>
      <c r="M1369" s="286"/>
      <c r="N1369" s="287"/>
      <c r="O1369" s="153">
        <f t="shared" si="152"/>
        <v>0</v>
      </c>
      <c r="P1369" s="154">
        <f t="shared" si="153"/>
        <v>50</v>
      </c>
      <c r="Q1369" s="152">
        <v>8</v>
      </c>
      <c r="R1369" s="45">
        <f t="shared" si="157"/>
        <v>400</v>
      </c>
      <c r="S1369" s="910"/>
      <c r="T1369" s="49">
        <f t="shared" si="156"/>
        <v>0</v>
      </c>
      <c r="U1369" s="913"/>
      <c r="V1369" s="151">
        <f t="shared" si="155"/>
        <v>400</v>
      </c>
      <c r="W1369" s="908"/>
    </row>
    <row r="1370" spans="1:23" x14ac:dyDescent="0.25">
      <c r="A1370" s="871"/>
      <c r="B1370" s="872"/>
      <c r="C1370" s="101" t="s">
        <v>860</v>
      </c>
      <c r="D1370" s="270" t="s">
        <v>112</v>
      </c>
      <c r="E1370" s="270"/>
      <c r="F1370" s="270"/>
      <c r="G1370" s="105">
        <v>200</v>
      </c>
      <c r="H1370" s="270"/>
      <c r="I1370" s="155">
        <f t="shared" si="154"/>
        <v>200</v>
      </c>
      <c r="J1370" s="270"/>
      <c r="K1370" s="270"/>
      <c r="L1370" s="270"/>
      <c r="M1370" s="286"/>
      <c r="N1370" s="287"/>
      <c r="O1370" s="153">
        <f t="shared" ref="O1370:O1412" si="158">SUM(J1370:M1370)</f>
        <v>0</v>
      </c>
      <c r="P1370" s="154">
        <f t="shared" si="153"/>
        <v>200</v>
      </c>
      <c r="Q1370" s="152">
        <v>20.8</v>
      </c>
      <c r="R1370" s="45">
        <f t="shared" si="157"/>
        <v>4160</v>
      </c>
      <c r="S1370" s="910"/>
      <c r="T1370" s="49">
        <f t="shared" si="156"/>
        <v>0</v>
      </c>
      <c r="U1370" s="913"/>
      <c r="V1370" s="151">
        <f t="shared" si="155"/>
        <v>4160</v>
      </c>
      <c r="W1370" s="908"/>
    </row>
    <row r="1371" spans="1:23" x14ac:dyDescent="0.25">
      <c r="A1371" s="871"/>
      <c r="B1371" s="872"/>
      <c r="C1371" s="101" t="s">
        <v>861</v>
      </c>
      <c r="D1371" s="270" t="s">
        <v>112</v>
      </c>
      <c r="E1371" s="270"/>
      <c r="F1371" s="270"/>
      <c r="G1371" s="105">
        <v>50</v>
      </c>
      <c r="H1371" s="270"/>
      <c r="I1371" s="155">
        <f t="shared" si="154"/>
        <v>50</v>
      </c>
      <c r="J1371" s="270"/>
      <c r="K1371" s="270"/>
      <c r="L1371" s="270"/>
      <c r="M1371" s="286"/>
      <c r="N1371" s="287"/>
      <c r="O1371" s="153">
        <f t="shared" si="158"/>
        <v>0</v>
      </c>
      <c r="P1371" s="154">
        <f t="shared" si="153"/>
        <v>50</v>
      </c>
      <c r="Q1371" s="152">
        <v>7.8</v>
      </c>
      <c r="R1371" s="45">
        <f t="shared" si="157"/>
        <v>390</v>
      </c>
      <c r="S1371" s="911"/>
      <c r="T1371" s="49">
        <f t="shared" si="156"/>
        <v>0</v>
      </c>
      <c r="U1371" s="914"/>
      <c r="V1371" s="151">
        <f t="shared" si="155"/>
        <v>390</v>
      </c>
      <c r="W1371" s="908"/>
    </row>
    <row r="1372" spans="1:23" ht="30" x14ac:dyDescent="0.25">
      <c r="A1372" s="271">
        <v>96</v>
      </c>
      <c r="B1372" s="115" t="s">
        <v>897</v>
      </c>
      <c r="C1372" s="100" t="s">
        <v>863</v>
      </c>
      <c r="D1372" s="270" t="s">
        <v>864</v>
      </c>
      <c r="E1372" s="270"/>
      <c r="F1372" s="270"/>
      <c r="G1372" s="270"/>
      <c r="H1372" s="285"/>
      <c r="I1372" s="155">
        <f t="shared" si="154"/>
        <v>0</v>
      </c>
      <c r="J1372" s="270"/>
      <c r="K1372" s="270"/>
      <c r="L1372" s="270"/>
      <c r="M1372" s="286"/>
      <c r="N1372" s="287">
        <v>2000</v>
      </c>
      <c r="O1372" s="153">
        <f t="shared" si="158"/>
        <v>0</v>
      </c>
      <c r="P1372" s="154">
        <f t="shared" si="153"/>
        <v>0</v>
      </c>
      <c r="Q1372" s="270">
        <v>192.75</v>
      </c>
      <c r="R1372" s="45">
        <f t="shared" si="157"/>
        <v>0</v>
      </c>
      <c r="S1372" s="172">
        <f>R1372</f>
        <v>0</v>
      </c>
      <c r="T1372" s="49">
        <f t="shared" si="156"/>
        <v>0</v>
      </c>
      <c r="U1372" s="173">
        <f>T1372</f>
        <v>0</v>
      </c>
      <c r="V1372" s="151">
        <f t="shared" si="155"/>
        <v>0</v>
      </c>
      <c r="W1372" s="182">
        <f>V1372</f>
        <v>0</v>
      </c>
    </row>
    <row r="1373" spans="1:23" ht="15.75" x14ac:dyDescent="0.25">
      <c r="A1373" s="871">
        <v>97</v>
      </c>
      <c r="B1373" s="871" t="s">
        <v>3</v>
      </c>
      <c r="C1373" s="97" t="s">
        <v>31</v>
      </c>
      <c r="D1373" s="270" t="s">
        <v>32</v>
      </c>
      <c r="E1373" s="270"/>
      <c r="F1373" s="86">
        <v>1050</v>
      </c>
      <c r="G1373" s="270"/>
      <c r="H1373" s="270"/>
      <c r="I1373" s="155">
        <f t="shared" si="154"/>
        <v>1050</v>
      </c>
      <c r="J1373" s="270"/>
      <c r="K1373" s="270"/>
      <c r="L1373" s="270"/>
      <c r="M1373" s="286"/>
      <c r="N1373" s="287"/>
      <c r="O1373" s="153">
        <f t="shared" si="158"/>
        <v>0</v>
      </c>
      <c r="P1373" s="154">
        <f t="shared" si="153"/>
        <v>1050</v>
      </c>
      <c r="Q1373" s="270">
        <v>1.27</v>
      </c>
      <c r="R1373" s="45">
        <f t="shared" si="157"/>
        <v>1333.5</v>
      </c>
      <c r="S1373" s="909">
        <f>SUM(R1373:R1392)</f>
        <v>10015.910000000002</v>
      </c>
      <c r="T1373" s="49">
        <f t="shared" si="156"/>
        <v>0</v>
      </c>
      <c r="U1373" s="912">
        <f>SUM(T1373:T1392)</f>
        <v>1307.5099999999998</v>
      </c>
      <c r="V1373" s="151">
        <f t="shared" si="155"/>
        <v>1333.5</v>
      </c>
      <c r="W1373" s="908">
        <f>SUM(V1373:V1392)</f>
        <v>11323.42</v>
      </c>
    </row>
    <row r="1374" spans="1:23" ht="15.75" x14ac:dyDescent="0.25">
      <c r="A1374" s="871"/>
      <c r="B1374" s="871"/>
      <c r="C1374" s="97" t="s">
        <v>33</v>
      </c>
      <c r="D1374" s="270" t="s">
        <v>32</v>
      </c>
      <c r="E1374" s="270"/>
      <c r="F1374" s="86">
        <v>1500</v>
      </c>
      <c r="G1374" s="270"/>
      <c r="H1374" s="270">
        <v>400</v>
      </c>
      <c r="I1374" s="155">
        <f t="shared" si="154"/>
        <v>1900</v>
      </c>
      <c r="J1374" s="270"/>
      <c r="K1374" s="270">
        <v>750</v>
      </c>
      <c r="L1374" s="270"/>
      <c r="M1374" s="286">
        <v>1200</v>
      </c>
      <c r="N1374" s="287"/>
      <c r="O1374" s="153">
        <f t="shared" si="158"/>
        <v>1950</v>
      </c>
      <c r="P1374" s="154">
        <f t="shared" si="153"/>
        <v>3850</v>
      </c>
      <c r="Q1374" s="270">
        <v>0.185</v>
      </c>
      <c r="R1374" s="45">
        <f t="shared" si="157"/>
        <v>351.5</v>
      </c>
      <c r="S1374" s="910"/>
      <c r="T1374" s="49">
        <f t="shared" si="156"/>
        <v>360.75</v>
      </c>
      <c r="U1374" s="913"/>
      <c r="V1374" s="151">
        <f t="shared" si="155"/>
        <v>712.25</v>
      </c>
      <c r="W1374" s="908"/>
    </row>
    <row r="1375" spans="1:23" ht="15.75" x14ac:dyDescent="0.25">
      <c r="A1375" s="871"/>
      <c r="B1375" s="871"/>
      <c r="C1375" s="97" t="s">
        <v>63</v>
      </c>
      <c r="D1375" s="270" t="s">
        <v>62</v>
      </c>
      <c r="E1375" s="270">
        <v>300</v>
      </c>
      <c r="F1375" s="86">
        <v>50</v>
      </c>
      <c r="G1375" s="270">
        <v>1000</v>
      </c>
      <c r="H1375" s="285">
        <v>50</v>
      </c>
      <c r="I1375" s="155">
        <f t="shared" si="154"/>
        <v>1400</v>
      </c>
      <c r="J1375" s="270"/>
      <c r="K1375" s="270">
        <v>25</v>
      </c>
      <c r="L1375" s="270"/>
      <c r="M1375" s="286">
        <v>100</v>
      </c>
      <c r="N1375" s="287"/>
      <c r="O1375" s="153">
        <f t="shared" si="158"/>
        <v>125</v>
      </c>
      <c r="P1375" s="154">
        <f t="shared" si="153"/>
        <v>1525</v>
      </c>
      <c r="Q1375" s="270">
        <v>1.1399999999999999</v>
      </c>
      <c r="R1375" s="45">
        <f t="shared" si="157"/>
        <v>1595.9999999999998</v>
      </c>
      <c r="S1375" s="910"/>
      <c r="T1375" s="49">
        <f t="shared" si="156"/>
        <v>142.5</v>
      </c>
      <c r="U1375" s="913"/>
      <c r="V1375" s="151">
        <f t="shared" si="155"/>
        <v>1738.4999999999998</v>
      </c>
      <c r="W1375" s="908"/>
    </row>
    <row r="1376" spans="1:23" ht="15.75" x14ac:dyDescent="0.25">
      <c r="A1376" s="871"/>
      <c r="B1376" s="871"/>
      <c r="C1376" s="97" t="s">
        <v>146</v>
      </c>
      <c r="D1376" s="270" t="s">
        <v>62</v>
      </c>
      <c r="E1376" s="270"/>
      <c r="F1376" s="86">
        <v>10</v>
      </c>
      <c r="G1376" s="270"/>
      <c r="H1376" s="270">
        <v>10</v>
      </c>
      <c r="I1376" s="155">
        <f t="shared" si="154"/>
        <v>20</v>
      </c>
      <c r="J1376" s="270"/>
      <c r="K1376" s="270">
        <v>5</v>
      </c>
      <c r="L1376" s="270"/>
      <c r="M1376" s="286">
        <v>30</v>
      </c>
      <c r="N1376" s="287"/>
      <c r="O1376" s="153">
        <f t="shared" si="158"/>
        <v>35</v>
      </c>
      <c r="P1376" s="154">
        <f t="shared" si="153"/>
        <v>55</v>
      </c>
      <c r="Q1376" s="107">
        <v>1.24</v>
      </c>
      <c r="R1376" s="45">
        <f t="shared" si="157"/>
        <v>24.8</v>
      </c>
      <c r="S1376" s="910"/>
      <c r="T1376" s="49">
        <f t="shared" si="156"/>
        <v>43.4</v>
      </c>
      <c r="U1376" s="913"/>
      <c r="V1376" s="151">
        <f t="shared" si="155"/>
        <v>68.2</v>
      </c>
      <c r="W1376" s="908"/>
    </row>
    <row r="1377" spans="1:23" ht="15.75" x14ac:dyDescent="0.25">
      <c r="A1377" s="871"/>
      <c r="B1377" s="871"/>
      <c r="C1377" s="97" t="s">
        <v>147</v>
      </c>
      <c r="D1377" s="270" t="s">
        <v>62</v>
      </c>
      <c r="E1377" s="270">
        <v>500</v>
      </c>
      <c r="F1377" s="86">
        <v>50</v>
      </c>
      <c r="G1377" s="270"/>
      <c r="H1377" s="270">
        <v>5</v>
      </c>
      <c r="I1377" s="155">
        <f t="shared" si="154"/>
        <v>555</v>
      </c>
      <c r="J1377" s="270"/>
      <c r="K1377" s="270">
        <v>50</v>
      </c>
      <c r="L1377" s="270"/>
      <c r="M1377" s="286"/>
      <c r="N1377" s="287">
        <v>20</v>
      </c>
      <c r="O1377" s="153">
        <f t="shared" si="158"/>
        <v>50</v>
      </c>
      <c r="P1377" s="154">
        <f t="shared" si="153"/>
        <v>605</v>
      </c>
      <c r="Q1377" s="270">
        <v>1.1499999999999999</v>
      </c>
      <c r="R1377" s="45">
        <f t="shared" si="157"/>
        <v>638.25</v>
      </c>
      <c r="S1377" s="910"/>
      <c r="T1377" s="49">
        <f t="shared" si="156"/>
        <v>57.499999999999993</v>
      </c>
      <c r="U1377" s="913"/>
      <c r="V1377" s="151">
        <f t="shared" si="155"/>
        <v>695.75</v>
      </c>
      <c r="W1377" s="908"/>
    </row>
    <row r="1378" spans="1:23" ht="15.75" x14ac:dyDescent="0.25">
      <c r="A1378" s="871"/>
      <c r="B1378" s="871"/>
      <c r="C1378" s="97" t="s">
        <v>197</v>
      </c>
      <c r="D1378" s="270" t="s">
        <v>37</v>
      </c>
      <c r="E1378" s="270">
        <v>50</v>
      </c>
      <c r="F1378" s="86">
        <v>4</v>
      </c>
      <c r="G1378" s="270"/>
      <c r="H1378" s="270"/>
      <c r="I1378" s="155">
        <f t="shared" si="154"/>
        <v>54</v>
      </c>
      <c r="J1378" s="270"/>
      <c r="K1378" s="270">
        <v>2</v>
      </c>
      <c r="L1378" s="270"/>
      <c r="M1378" s="286">
        <v>2</v>
      </c>
      <c r="N1378" s="287"/>
      <c r="O1378" s="153">
        <f t="shared" si="158"/>
        <v>4</v>
      </c>
      <c r="P1378" s="154">
        <f t="shared" si="153"/>
        <v>58</v>
      </c>
      <c r="Q1378" s="270">
        <v>3.39</v>
      </c>
      <c r="R1378" s="45">
        <f t="shared" si="157"/>
        <v>183.06</v>
      </c>
      <c r="S1378" s="910"/>
      <c r="T1378" s="49">
        <f t="shared" si="156"/>
        <v>13.56</v>
      </c>
      <c r="U1378" s="913"/>
      <c r="V1378" s="151">
        <f t="shared" si="155"/>
        <v>196.62</v>
      </c>
      <c r="W1378" s="908"/>
    </row>
    <row r="1379" spans="1:23" ht="15.75" x14ac:dyDescent="0.25">
      <c r="A1379" s="871"/>
      <c r="B1379" s="871"/>
      <c r="C1379" s="97" t="s">
        <v>661</v>
      </c>
      <c r="D1379" s="270" t="s">
        <v>62</v>
      </c>
      <c r="E1379" s="270">
        <v>600</v>
      </c>
      <c r="F1379" s="86"/>
      <c r="G1379" s="270"/>
      <c r="H1379" s="270"/>
      <c r="I1379" s="155">
        <f t="shared" si="154"/>
        <v>600</v>
      </c>
      <c r="J1379" s="270"/>
      <c r="K1379" s="270"/>
      <c r="L1379" s="270"/>
      <c r="M1379" s="286"/>
      <c r="N1379" s="287"/>
      <c r="O1379" s="153">
        <f t="shared" si="158"/>
        <v>0</v>
      </c>
      <c r="P1379" s="154">
        <f t="shared" si="153"/>
        <v>600</v>
      </c>
      <c r="Q1379" s="270">
        <v>1.3</v>
      </c>
      <c r="R1379" s="45">
        <f t="shared" si="157"/>
        <v>780</v>
      </c>
      <c r="S1379" s="910"/>
      <c r="T1379" s="49">
        <f t="shared" si="156"/>
        <v>0</v>
      </c>
      <c r="U1379" s="913"/>
      <c r="V1379" s="151">
        <f t="shared" si="155"/>
        <v>780</v>
      </c>
      <c r="W1379" s="908"/>
    </row>
    <row r="1380" spans="1:23" ht="15.75" x14ac:dyDescent="0.25">
      <c r="A1380" s="871"/>
      <c r="B1380" s="871"/>
      <c r="C1380" s="97" t="s">
        <v>95</v>
      </c>
      <c r="D1380" s="270" t="s">
        <v>32</v>
      </c>
      <c r="E1380" s="270"/>
      <c r="F1380" s="86">
        <v>500</v>
      </c>
      <c r="G1380" s="270"/>
      <c r="H1380" s="270">
        <v>500</v>
      </c>
      <c r="I1380" s="155">
        <f t="shared" si="154"/>
        <v>1000</v>
      </c>
      <c r="J1380" s="270"/>
      <c r="K1380" s="270">
        <v>500</v>
      </c>
      <c r="L1380" s="270"/>
      <c r="M1380" s="286">
        <v>1000</v>
      </c>
      <c r="N1380" s="287"/>
      <c r="O1380" s="153">
        <f t="shared" si="158"/>
        <v>1500</v>
      </c>
      <c r="P1380" s="154">
        <f t="shared" si="153"/>
        <v>2500</v>
      </c>
      <c r="Q1380" s="270">
        <v>0.13</v>
      </c>
      <c r="R1380" s="45">
        <f t="shared" si="157"/>
        <v>130</v>
      </c>
      <c r="S1380" s="910"/>
      <c r="T1380" s="49">
        <f t="shared" si="156"/>
        <v>195</v>
      </c>
      <c r="U1380" s="913"/>
      <c r="V1380" s="151">
        <f t="shared" si="155"/>
        <v>325</v>
      </c>
      <c r="W1380" s="908"/>
    </row>
    <row r="1381" spans="1:23" x14ac:dyDescent="0.25">
      <c r="A1381" s="871"/>
      <c r="B1381" s="871"/>
      <c r="C1381" s="97" t="s">
        <v>663</v>
      </c>
      <c r="D1381" s="270" t="s">
        <v>62</v>
      </c>
      <c r="E1381" s="270">
        <v>80</v>
      </c>
      <c r="F1381" s="270"/>
      <c r="G1381" s="270">
        <v>80</v>
      </c>
      <c r="H1381" s="270">
        <v>10</v>
      </c>
      <c r="I1381" s="155">
        <f t="shared" si="154"/>
        <v>170</v>
      </c>
      <c r="J1381" s="270"/>
      <c r="K1381" s="270"/>
      <c r="L1381" s="270"/>
      <c r="M1381" s="286">
        <v>30</v>
      </c>
      <c r="N1381" s="287">
        <v>10</v>
      </c>
      <c r="O1381" s="153">
        <f t="shared" si="158"/>
        <v>30</v>
      </c>
      <c r="P1381" s="154">
        <f t="shared" si="153"/>
        <v>200</v>
      </c>
      <c r="Q1381" s="270">
        <v>0.96</v>
      </c>
      <c r="R1381" s="45">
        <f t="shared" si="157"/>
        <v>163.19999999999999</v>
      </c>
      <c r="S1381" s="910"/>
      <c r="T1381" s="49">
        <f t="shared" si="156"/>
        <v>28.799999999999997</v>
      </c>
      <c r="U1381" s="913"/>
      <c r="V1381" s="151">
        <f t="shared" si="155"/>
        <v>192</v>
      </c>
      <c r="W1381" s="908"/>
    </row>
    <row r="1382" spans="1:23" x14ac:dyDescent="0.25">
      <c r="A1382" s="871"/>
      <c r="B1382" s="871"/>
      <c r="C1382" s="97" t="s">
        <v>197</v>
      </c>
      <c r="D1382" s="270" t="s">
        <v>37</v>
      </c>
      <c r="E1382" s="270"/>
      <c r="F1382" s="270"/>
      <c r="G1382" s="270">
        <v>80</v>
      </c>
      <c r="H1382" s="270"/>
      <c r="I1382" s="155">
        <f t="shared" si="154"/>
        <v>80</v>
      </c>
      <c r="J1382" s="270"/>
      <c r="K1382" s="270"/>
      <c r="L1382" s="270"/>
      <c r="M1382" s="286"/>
      <c r="N1382" s="287"/>
      <c r="O1382" s="153">
        <f t="shared" si="158"/>
        <v>0</v>
      </c>
      <c r="P1382" s="154">
        <f t="shared" si="153"/>
        <v>80</v>
      </c>
      <c r="Q1382" s="270">
        <v>3.4</v>
      </c>
      <c r="R1382" s="45">
        <f t="shared" si="157"/>
        <v>272</v>
      </c>
      <c r="S1382" s="910"/>
      <c r="T1382" s="49">
        <f t="shared" si="156"/>
        <v>0</v>
      </c>
      <c r="U1382" s="913"/>
      <c r="V1382" s="151">
        <f t="shared" si="155"/>
        <v>272</v>
      </c>
      <c r="W1382" s="908"/>
    </row>
    <row r="1383" spans="1:23" x14ac:dyDescent="0.25">
      <c r="A1383" s="871"/>
      <c r="B1383" s="871"/>
      <c r="C1383" s="97" t="s">
        <v>667</v>
      </c>
      <c r="D1383" s="270" t="s">
        <v>37</v>
      </c>
      <c r="E1383" s="270"/>
      <c r="F1383" s="270"/>
      <c r="G1383" s="270">
        <v>40</v>
      </c>
      <c r="H1383" s="270">
        <v>1</v>
      </c>
      <c r="I1383" s="155">
        <f t="shared" si="154"/>
        <v>41</v>
      </c>
      <c r="J1383" s="270"/>
      <c r="K1383" s="270"/>
      <c r="L1383" s="270"/>
      <c r="M1383" s="286">
        <v>2</v>
      </c>
      <c r="N1383" s="287"/>
      <c r="O1383" s="153">
        <f t="shared" si="158"/>
        <v>2</v>
      </c>
      <c r="P1383" s="154">
        <f t="shared" si="153"/>
        <v>43</v>
      </c>
      <c r="Q1383" s="152">
        <v>10</v>
      </c>
      <c r="R1383" s="45">
        <f t="shared" si="157"/>
        <v>410</v>
      </c>
      <c r="S1383" s="910"/>
      <c r="T1383" s="49">
        <f t="shared" si="156"/>
        <v>20</v>
      </c>
      <c r="U1383" s="913"/>
      <c r="V1383" s="151">
        <f t="shared" si="155"/>
        <v>430</v>
      </c>
      <c r="W1383" s="908"/>
    </row>
    <row r="1384" spans="1:23" x14ac:dyDescent="0.25">
      <c r="A1384" s="871"/>
      <c r="B1384" s="871"/>
      <c r="C1384" s="97" t="s">
        <v>668</v>
      </c>
      <c r="D1384" s="270" t="s">
        <v>62</v>
      </c>
      <c r="E1384" s="270">
        <v>1200</v>
      </c>
      <c r="F1384" s="270"/>
      <c r="G1384" s="270">
        <v>800</v>
      </c>
      <c r="H1384" s="285">
        <v>150</v>
      </c>
      <c r="I1384" s="155">
        <f t="shared" si="154"/>
        <v>2150</v>
      </c>
      <c r="J1384" s="270"/>
      <c r="K1384" s="270"/>
      <c r="L1384" s="270"/>
      <c r="M1384" s="286">
        <v>300</v>
      </c>
      <c r="N1384" s="287"/>
      <c r="O1384" s="153">
        <f t="shared" si="158"/>
        <v>300</v>
      </c>
      <c r="P1384" s="154">
        <f t="shared" si="153"/>
        <v>2450</v>
      </c>
      <c r="Q1384" s="270">
        <v>1.3</v>
      </c>
      <c r="R1384" s="45">
        <f t="shared" si="157"/>
        <v>2795</v>
      </c>
      <c r="S1384" s="910"/>
      <c r="T1384" s="49">
        <f t="shared" si="156"/>
        <v>390</v>
      </c>
      <c r="U1384" s="913"/>
      <c r="V1384" s="151">
        <f t="shared" si="155"/>
        <v>3185</v>
      </c>
      <c r="W1384" s="908"/>
    </row>
    <row r="1385" spans="1:23" x14ac:dyDescent="0.25">
      <c r="A1385" s="871"/>
      <c r="B1385" s="871"/>
      <c r="C1385" s="100" t="s">
        <v>146</v>
      </c>
      <c r="D1385" s="96" t="s">
        <v>669</v>
      </c>
      <c r="E1385" s="270"/>
      <c r="F1385" s="270"/>
      <c r="G1385" s="270"/>
      <c r="H1385" s="270"/>
      <c r="I1385" s="155">
        <f t="shared" si="154"/>
        <v>0</v>
      </c>
      <c r="J1385" s="270"/>
      <c r="K1385" s="270"/>
      <c r="L1385" s="270"/>
      <c r="M1385" s="286"/>
      <c r="N1385" s="287"/>
      <c r="O1385" s="153">
        <f t="shared" si="158"/>
        <v>0</v>
      </c>
      <c r="P1385" s="154">
        <f t="shared" si="153"/>
        <v>0</v>
      </c>
      <c r="Q1385" s="270">
        <v>1.28</v>
      </c>
      <c r="R1385" s="45">
        <f t="shared" si="157"/>
        <v>0</v>
      </c>
      <c r="S1385" s="910"/>
      <c r="T1385" s="49">
        <f t="shared" si="156"/>
        <v>0</v>
      </c>
      <c r="U1385" s="913"/>
      <c r="V1385" s="151">
        <f t="shared" si="155"/>
        <v>0</v>
      </c>
      <c r="W1385" s="908"/>
    </row>
    <row r="1386" spans="1:23" x14ac:dyDescent="0.25">
      <c r="A1386" s="871"/>
      <c r="B1386" s="871"/>
      <c r="C1386" s="100" t="s">
        <v>670</v>
      </c>
      <c r="D1386" s="96" t="s">
        <v>669</v>
      </c>
      <c r="E1386" s="270"/>
      <c r="F1386" s="270"/>
      <c r="G1386" s="270"/>
      <c r="H1386" s="270">
        <v>30</v>
      </c>
      <c r="I1386" s="155">
        <f t="shared" si="154"/>
        <v>30</v>
      </c>
      <c r="J1386" s="270"/>
      <c r="K1386" s="270"/>
      <c r="L1386" s="270"/>
      <c r="M1386" s="286"/>
      <c r="N1386" s="287">
        <v>100</v>
      </c>
      <c r="O1386" s="153">
        <f t="shared" si="158"/>
        <v>0</v>
      </c>
      <c r="P1386" s="154">
        <f t="shared" si="153"/>
        <v>30</v>
      </c>
      <c r="Q1386" s="270">
        <v>3.05</v>
      </c>
      <c r="R1386" s="45">
        <f t="shared" si="157"/>
        <v>91.5</v>
      </c>
      <c r="S1386" s="910"/>
      <c r="T1386" s="49">
        <f t="shared" si="156"/>
        <v>0</v>
      </c>
      <c r="U1386" s="913"/>
      <c r="V1386" s="151">
        <f t="shared" si="155"/>
        <v>91.5</v>
      </c>
      <c r="W1386" s="908"/>
    </row>
    <row r="1387" spans="1:23" x14ac:dyDescent="0.25">
      <c r="A1387" s="871"/>
      <c r="B1387" s="871"/>
      <c r="C1387" s="100" t="s">
        <v>671</v>
      </c>
      <c r="D1387" s="96" t="s">
        <v>32</v>
      </c>
      <c r="E1387" s="270"/>
      <c r="F1387" s="270">
        <v>96</v>
      </c>
      <c r="G1387" s="270"/>
      <c r="H1387" s="270"/>
      <c r="I1387" s="155">
        <f t="shared" si="154"/>
        <v>96</v>
      </c>
      <c r="J1387" s="270"/>
      <c r="K1387" s="270"/>
      <c r="L1387" s="270"/>
      <c r="M1387" s="286"/>
      <c r="N1387" s="287"/>
      <c r="O1387" s="153">
        <f t="shared" si="158"/>
        <v>0</v>
      </c>
      <c r="P1387" s="154">
        <f t="shared" si="153"/>
        <v>96</v>
      </c>
      <c r="Q1387" s="270">
        <v>0.85</v>
      </c>
      <c r="R1387" s="45">
        <f t="shared" si="157"/>
        <v>81.599999999999994</v>
      </c>
      <c r="S1387" s="910"/>
      <c r="T1387" s="49">
        <f t="shared" si="156"/>
        <v>0</v>
      </c>
      <c r="U1387" s="913"/>
      <c r="V1387" s="151">
        <f t="shared" si="155"/>
        <v>81.599999999999994</v>
      </c>
      <c r="W1387" s="908"/>
    </row>
    <row r="1388" spans="1:23" x14ac:dyDescent="0.25">
      <c r="A1388" s="871"/>
      <c r="B1388" s="871"/>
      <c r="C1388" s="100" t="s">
        <v>672</v>
      </c>
      <c r="D1388" s="96" t="s">
        <v>32</v>
      </c>
      <c r="E1388" s="270"/>
      <c r="F1388" s="270">
        <v>250</v>
      </c>
      <c r="G1388" s="270"/>
      <c r="H1388" s="270"/>
      <c r="I1388" s="155">
        <f t="shared" si="154"/>
        <v>250</v>
      </c>
      <c r="J1388" s="270"/>
      <c r="K1388" s="270"/>
      <c r="L1388" s="270"/>
      <c r="M1388" s="286"/>
      <c r="N1388" s="287"/>
      <c r="O1388" s="153">
        <f t="shared" si="158"/>
        <v>0</v>
      </c>
      <c r="P1388" s="154">
        <f t="shared" si="153"/>
        <v>250</v>
      </c>
      <c r="Q1388" s="270">
        <v>1.95</v>
      </c>
      <c r="R1388" s="45">
        <f t="shared" si="157"/>
        <v>487.5</v>
      </c>
      <c r="S1388" s="910"/>
      <c r="T1388" s="49">
        <f t="shared" si="156"/>
        <v>0</v>
      </c>
      <c r="U1388" s="913"/>
      <c r="V1388" s="151">
        <f t="shared" si="155"/>
        <v>487.5</v>
      </c>
      <c r="W1388" s="908"/>
    </row>
    <row r="1389" spans="1:23" x14ac:dyDescent="0.25">
      <c r="A1389" s="871"/>
      <c r="B1389" s="871"/>
      <c r="C1389" s="100" t="s">
        <v>673</v>
      </c>
      <c r="D1389" s="96" t="s">
        <v>669</v>
      </c>
      <c r="E1389" s="270"/>
      <c r="F1389" s="270"/>
      <c r="G1389" s="270"/>
      <c r="H1389" s="270"/>
      <c r="I1389" s="155">
        <f t="shared" si="154"/>
        <v>0</v>
      </c>
      <c r="J1389" s="270"/>
      <c r="K1389" s="270"/>
      <c r="L1389" s="270"/>
      <c r="M1389" s="286"/>
      <c r="N1389" s="287"/>
      <c r="O1389" s="153">
        <f t="shared" si="158"/>
        <v>0</v>
      </c>
      <c r="P1389" s="154">
        <f t="shared" si="153"/>
        <v>0</v>
      </c>
      <c r="Q1389" s="270"/>
      <c r="R1389" s="45">
        <f t="shared" si="157"/>
        <v>0</v>
      </c>
      <c r="S1389" s="910"/>
      <c r="T1389" s="49">
        <f t="shared" si="156"/>
        <v>0</v>
      </c>
      <c r="U1389" s="913"/>
      <c r="V1389" s="151">
        <f t="shared" si="155"/>
        <v>0</v>
      </c>
      <c r="W1389" s="908"/>
    </row>
    <row r="1390" spans="1:23" x14ac:dyDescent="0.25">
      <c r="A1390" s="871"/>
      <c r="B1390" s="871"/>
      <c r="C1390" s="97" t="s">
        <v>674</v>
      </c>
      <c r="D1390" s="96" t="s">
        <v>32</v>
      </c>
      <c r="E1390" s="270"/>
      <c r="F1390" s="270"/>
      <c r="G1390" s="270"/>
      <c r="H1390" s="270">
        <v>20</v>
      </c>
      <c r="I1390" s="155">
        <f t="shared" si="154"/>
        <v>20</v>
      </c>
      <c r="J1390" s="270"/>
      <c r="K1390" s="270"/>
      <c r="L1390" s="270"/>
      <c r="M1390" s="286">
        <v>50</v>
      </c>
      <c r="N1390" s="287"/>
      <c r="O1390" s="153">
        <f t="shared" si="158"/>
        <v>50</v>
      </c>
      <c r="P1390" s="154">
        <f t="shared" si="153"/>
        <v>70</v>
      </c>
      <c r="Q1390" s="270">
        <v>0.9</v>
      </c>
      <c r="R1390" s="45">
        <f t="shared" si="157"/>
        <v>18</v>
      </c>
      <c r="S1390" s="910"/>
      <c r="T1390" s="49">
        <f t="shared" si="156"/>
        <v>45</v>
      </c>
      <c r="U1390" s="913"/>
      <c r="V1390" s="151">
        <f t="shared" si="155"/>
        <v>63</v>
      </c>
      <c r="W1390" s="908"/>
    </row>
    <row r="1391" spans="1:23" x14ac:dyDescent="0.25">
      <c r="A1391" s="871"/>
      <c r="B1391" s="871"/>
      <c r="C1391" s="97" t="s">
        <v>675</v>
      </c>
      <c r="D1391" s="96"/>
      <c r="E1391" s="270"/>
      <c r="F1391" s="270">
        <v>200</v>
      </c>
      <c r="G1391" s="270"/>
      <c r="H1391" s="270"/>
      <c r="I1391" s="155">
        <f t="shared" si="154"/>
        <v>200</v>
      </c>
      <c r="J1391" s="270"/>
      <c r="K1391" s="270"/>
      <c r="L1391" s="270"/>
      <c r="M1391" s="286">
        <v>10</v>
      </c>
      <c r="N1391" s="287"/>
      <c r="O1391" s="153">
        <f t="shared" si="158"/>
        <v>10</v>
      </c>
      <c r="P1391" s="154">
        <f t="shared" si="153"/>
        <v>210</v>
      </c>
      <c r="Q1391" s="270">
        <v>1.1000000000000001</v>
      </c>
      <c r="R1391" s="45">
        <f t="shared" si="157"/>
        <v>220.00000000000003</v>
      </c>
      <c r="S1391" s="910"/>
      <c r="T1391" s="49">
        <f t="shared" si="156"/>
        <v>11</v>
      </c>
      <c r="U1391" s="913"/>
      <c r="V1391" s="151">
        <f t="shared" si="155"/>
        <v>231.00000000000003</v>
      </c>
      <c r="W1391" s="908"/>
    </row>
    <row r="1392" spans="1:23" x14ac:dyDescent="0.25">
      <c r="A1392" s="871"/>
      <c r="B1392" s="871"/>
      <c r="C1392" s="97" t="s">
        <v>676</v>
      </c>
      <c r="D1392" s="270" t="s">
        <v>62</v>
      </c>
      <c r="E1392" s="270"/>
      <c r="F1392" s="270">
        <v>200</v>
      </c>
      <c r="G1392" s="270"/>
      <c r="H1392" s="270"/>
      <c r="I1392" s="155">
        <f t="shared" si="154"/>
        <v>200</v>
      </c>
      <c r="J1392" s="270"/>
      <c r="K1392" s="270"/>
      <c r="L1392" s="270"/>
      <c r="M1392" s="286"/>
      <c r="N1392" s="287"/>
      <c r="O1392" s="153">
        <f t="shared" si="158"/>
        <v>0</v>
      </c>
      <c r="P1392" s="154">
        <f t="shared" si="153"/>
        <v>200</v>
      </c>
      <c r="Q1392" s="270">
        <v>2.2000000000000002</v>
      </c>
      <c r="R1392" s="45">
        <f t="shared" si="157"/>
        <v>440.00000000000006</v>
      </c>
      <c r="S1392" s="911"/>
      <c r="T1392" s="49">
        <f t="shared" si="156"/>
        <v>0</v>
      </c>
      <c r="U1392" s="914"/>
      <c r="V1392" s="151">
        <f t="shared" si="155"/>
        <v>440.00000000000006</v>
      </c>
      <c r="W1392" s="908"/>
    </row>
    <row r="1393" spans="1:23" x14ac:dyDescent="0.25">
      <c r="A1393" s="871">
        <v>98</v>
      </c>
      <c r="B1393" s="871" t="s">
        <v>896</v>
      </c>
      <c r="C1393" s="100" t="s">
        <v>598</v>
      </c>
      <c r="D1393" s="270" t="s">
        <v>32</v>
      </c>
      <c r="E1393" s="96">
        <v>20</v>
      </c>
      <c r="F1393" s="270"/>
      <c r="G1393" s="270"/>
      <c r="H1393" s="270"/>
      <c r="I1393" s="155">
        <f t="shared" si="154"/>
        <v>20</v>
      </c>
      <c r="J1393" s="270"/>
      <c r="K1393" s="270"/>
      <c r="L1393" s="270"/>
      <c r="M1393" s="286"/>
      <c r="N1393" s="287"/>
      <c r="O1393" s="153">
        <f t="shared" si="158"/>
        <v>0</v>
      </c>
      <c r="P1393" s="154">
        <f t="shared" si="153"/>
        <v>20</v>
      </c>
      <c r="Q1393" s="270">
        <v>5.5</v>
      </c>
      <c r="R1393" s="45">
        <f t="shared" si="157"/>
        <v>110</v>
      </c>
      <c r="S1393" s="906">
        <f>SUM(R1393:R1395)</f>
        <v>227.5</v>
      </c>
      <c r="T1393" s="49">
        <f t="shared" si="156"/>
        <v>0</v>
      </c>
      <c r="U1393" s="907">
        <f>SUM(T1393:T1395)</f>
        <v>0</v>
      </c>
      <c r="V1393" s="151">
        <f t="shared" si="155"/>
        <v>110</v>
      </c>
      <c r="W1393" s="908">
        <f>SUM(V1393:V1395)</f>
        <v>227.5</v>
      </c>
    </row>
    <row r="1394" spans="1:23" x14ac:dyDescent="0.25">
      <c r="A1394" s="871"/>
      <c r="B1394" s="871"/>
      <c r="C1394" s="100" t="s">
        <v>599</v>
      </c>
      <c r="D1394" s="270" t="s">
        <v>32</v>
      </c>
      <c r="E1394" s="96">
        <v>5</v>
      </c>
      <c r="F1394" s="270"/>
      <c r="G1394" s="270"/>
      <c r="H1394" s="270"/>
      <c r="I1394" s="155">
        <f t="shared" si="154"/>
        <v>5</v>
      </c>
      <c r="J1394" s="270"/>
      <c r="K1394" s="270"/>
      <c r="L1394" s="270"/>
      <c r="M1394" s="286"/>
      <c r="N1394" s="287"/>
      <c r="O1394" s="153">
        <f t="shared" si="158"/>
        <v>0</v>
      </c>
      <c r="P1394" s="154">
        <f t="shared" ref="P1394:P1412" si="159">I1394+O1394</f>
        <v>5</v>
      </c>
      <c r="Q1394" s="270">
        <v>4.5</v>
      </c>
      <c r="R1394" s="45">
        <f t="shared" si="157"/>
        <v>22.5</v>
      </c>
      <c r="S1394" s="906"/>
      <c r="T1394" s="49">
        <f t="shared" si="156"/>
        <v>0</v>
      </c>
      <c r="U1394" s="907"/>
      <c r="V1394" s="151">
        <f t="shared" si="155"/>
        <v>22.5</v>
      </c>
      <c r="W1394" s="908"/>
    </row>
    <row r="1395" spans="1:23" x14ac:dyDescent="0.25">
      <c r="A1395" s="871"/>
      <c r="B1395" s="871"/>
      <c r="C1395" s="100" t="s">
        <v>600</v>
      </c>
      <c r="D1395" s="270" t="s">
        <v>32</v>
      </c>
      <c r="E1395" s="96">
        <v>10</v>
      </c>
      <c r="F1395" s="270"/>
      <c r="G1395" s="270"/>
      <c r="H1395" s="270"/>
      <c r="I1395" s="155">
        <f t="shared" si="154"/>
        <v>10</v>
      </c>
      <c r="J1395" s="270"/>
      <c r="K1395" s="270"/>
      <c r="L1395" s="270"/>
      <c r="M1395" s="286"/>
      <c r="N1395" s="287"/>
      <c r="O1395" s="153">
        <f t="shared" si="158"/>
        <v>0</v>
      </c>
      <c r="P1395" s="154">
        <f t="shared" si="159"/>
        <v>10</v>
      </c>
      <c r="Q1395" s="270">
        <v>9.5</v>
      </c>
      <c r="R1395" s="45">
        <f t="shared" si="157"/>
        <v>95</v>
      </c>
      <c r="S1395" s="906"/>
      <c r="T1395" s="49">
        <f t="shared" si="156"/>
        <v>0</v>
      </c>
      <c r="U1395" s="907"/>
      <c r="V1395" s="151">
        <f t="shared" si="155"/>
        <v>95</v>
      </c>
      <c r="W1395" s="908"/>
    </row>
    <row r="1396" spans="1:23" ht="15.75" customHeight="1" x14ac:dyDescent="0.25">
      <c r="A1396" s="871">
        <v>99</v>
      </c>
      <c r="B1396" s="871" t="s">
        <v>6</v>
      </c>
      <c r="C1396" s="98" t="s">
        <v>953</v>
      </c>
      <c r="D1396" s="107" t="s">
        <v>954</v>
      </c>
      <c r="E1396" s="328">
        <v>0</v>
      </c>
      <c r="F1396" s="328">
        <v>24</v>
      </c>
      <c r="G1396" s="270"/>
      <c r="H1396" s="270"/>
      <c r="I1396" s="155">
        <f t="shared" si="154"/>
        <v>24</v>
      </c>
      <c r="J1396" s="270"/>
      <c r="K1396" s="270"/>
      <c r="L1396" s="270"/>
      <c r="M1396" s="286"/>
      <c r="N1396" s="287"/>
      <c r="O1396" s="153">
        <f t="shared" si="158"/>
        <v>0</v>
      </c>
      <c r="P1396" s="154">
        <f t="shared" si="159"/>
        <v>24</v>
      </c>
      <c r="Q1396" s="43">
        <v>10.93</v>
      </c>
      <c r="R1396" s="45">
        <f t="shared" si="157"/>
        <v>262.32</v>
      </c>
      <c r="S1396" s="906">
        <f>SUM(R1396:R1410)</f>
        <v>9773.119999999999</v>
      </c>
      <c r="T1396" s="49">
        <f t="shared" si="156"/>
        <v>0</v>
      </c>
      <c r="U1396" s="907">
        <f>SUM(T1396:T1410)</f>
        <v>0</v>
      </c>
      <c r="V1396" s="151">
        <f t="shared" si="155"/>
        <v>262.32</v>
      </c>
      <c r="W1396" s="908">
        <f>SUM(V1396:V1410)</f>
        <v>9773.119999999999</v>
      </c>
    </row>
    <row r="1397" spans="1:23" ht="15.75" customHeight="1" x14ac:dyDescent="0.25">
      <c r="A1397" s="871"/>
      <c r="B1397" s="871"/>
      <c r="C1397" s="92" t="s">
        <v>955</v>
      </c>
      <c r="D1397" s="107" t="s">
        <v>956</v>
      </c>
      <c r="E1397" s="328">
        <v>0</v>
      </c>
      <c r="F1397" s="328"/>
      <c r="G1397" s="270"/>
      <c r="H1397" s="270"/>
      <c r="I1397" s="155">
        <f t="shared" si="154"/>
        <v>0</v>
      </c>
      <c r="J1397" s="270"/>
      <c r="K1397" s="270"/>
      <c r="L1397" s="270"/>
      <c r="M1397" s="286"/>
      <c r="N1397" s="287"/>
      <c r="O1397" s="153">
        <f t="shared" si="158"/>
        <v>0</v>
      </c>
      <c r="P1397" s="154">
        <f t="shared" si="159"/>
        <v>0</v>
      </c>
      <c r="Q1397" s="274">
        <v>11.5</v>
      </c>
      <c r="R1397" s="45">
        <f t="shared" si="157"/>
        <v>0</v>
      </c>
      <c r="S1397" s="906"/>
      <c r="T1397" s="49">
        <f t="shared" si="156"/>
        <v>0</v>
      </c>
      <c r="U1397" s="907"/>
      <c r="V1397" s="151">
        <f t="shared" si="155"/>
        <v>0</v>
      </c>
      <c r="W1397" s="908"/>
    </row>
    <row r="1398" spans="1:23" x14ac:dyDescent="0.25">
      <c r="A1398" s="871"/>
      <c r="B1398" s="871"/>
      <c r="C1398" s="289" t="s">
        <v>1307</v>
      </c>
      <c r="D1398" s="329" t="s">
        <v>1319</v>
      </c>
      <c r="E1398" s="330">
        <v>10000</v>
      </c>
      <c r="F1398" s="270"/>
      <c r="G1398" s="270"/>
      <c r="H1398" s="270"/>
      <c r="I1398" s="155">
        <f t="shared" si="154"/>
        <v>10000</v>
      </c>
      <c r="J1398" s="270"/>
      <c r="K1398" s="270"/>
      <c r="L1398" s="270"/>
      <c r="M1398" s="286"/>
      <c r="N1398" s="287"/>
      <c r="O1398" s="153">
        <f t="shared" si="158"/>
        <v>0</v>
      </c>
      <c r="P1398" s="154">
        <f t="shared" si="159"/>
        <v>10000</v>
      </c>
      <c r="Q1398" s="328">
        <v>0.78</v>
      </c>
      <c r="R1398" s="45">
        <f t="shared" si="157"/>
        <v>7800</v>
      </c>
      <c r="S1398" s="906"/>
      <c r="T1398" s="49">
        <f t="shared" si="156"/>
        <v>0</v>
      </c>
      <c r="U1398" s="907"/>
      <c r="V1398" s="151">
        <f t="shared" si="155"/>
        <v>7800</v>
      </c>
      <c r="W1398" s="908"/>
    </row>
    <row r="1399" spans="1:23" x14ac:dyDescent="0.25">
      <c r="A1399" s="871"/>
      <c r="B1399" s="871"/>
      <c r="C1399" s="92" t="s">
        <v>1308</v>
      </c>
      <c r="D1399" s="107" t="s">
        <v>1309</v>
      </c>
      <c r="E1399" s="328">
        <v>50</v>
      </c>
      <c r="F1399" s="270">
        <v>60</v>
      </c>
      <c r="G1399" s="270"/>
      <c r="H1399" s="270"/>
      <c r="I1399" s="155">
        <f t="shared" si="154"/>
        <v>110</v>
      </c>
      <c r="J1399" s="270"/>
      <c r="K1399" s="270"/>
      <c r="L1399" s="270"/>
      <c r="M1399" s="286"/>
      <c r="N1399" s="287"/>
      <c r="O1399" s="153">
        <f t="shared" si="158"/>
        <v>0</v>
      </c>
      <c r="P1399" s="154">
        <f t="shared" si="159"/>
        <v>110</v>
      </c>
      <c r="Q1399" s="328">
        <v>3.1</v>
      </c>
      <c r="R1399" s="45">
        <f t="shared" si="157"/>
        <v>341</v>
      </c>
      <c r="S1399" s="906"/>
      <c r="T1399" s="49">
        <f t="shared" si="156"/>
        <v>0</v>
      </c>
      <c r="U1399" s="907"/>
      <c r="V1399" s="151">
        <f t="shared" si="155"/>
        <v>341</v>
      </c>
      <c r="W1399" s="908"/>
    </row>
    <row r="1400" spans="1:23" x14ac:dyDescent="0.25">
      <c r="A1400" s="871"/>
      <c r="B1400" s="871"/>
      <c r="C1400" s="92" t="s">
        <v>560</v>
      </c>
      <c r="D1400" s="107"/>
      <c r="E1400" s="328">
        <v>60</v>
      </c>
      <c r="F1400" s="270"/>
      <c r="G1400" s="270"/>
      <c r="H1400" s="270"/>
      <c r="I1400" s="155">
        <f t="shared" si="154"/>
        <v>60</v>
      </c>
      <c r="J1400" s="270"/>
      <c r="K1400" s="270"/>
      <c r="L1400" s="270"/>
      <c r="M1400" s="286"/>
      <c r="N1400" s="287"/>
      <c r="O1400" s="153">
        <f t="shared" si="158"/>
        <v>0</v>
      </c>
      <c r="P1400" s="154">
        <f t="shared" si="159"/>
        <v>60</v>
      </c>
      <c r="Q1400" s="328">
        <v>4.25</v>
      </c>
      <c r="R1400" s="45">
        <f t="shared" si="157"/>
        <v>255</v>
      </c>
      <c r="S1400" s="906"/>
      <c r="T1400" s="49">
        <f t="shared" si="156"/>
        <v>0</v>
      </c>
      <c r="U1400" s="907"/>
      <c r="V1400" s="151">
        <f t="shared" si="155"/>
        <v>255</v>
      </c>
      <c r="W1400" s="908"/>
    </row>
    <row r="1401" spans="1:23" x14ac:dyDescent="0.25">
      <c r="A1401" s="871"/>
      <c r="B1401" s="871"/>
      <c r="C1401" s="92" t="s">
        <v>1310</v>
      </c>
      <c r="D1401" s="107" t="s">
        <v>1311</v>
      </c>
      <c r="E1401" s="328">
        <v>100</v>
      </c>
      <c r="F1401" s="270"/>
      <c r="G1401" s="270"/>
      <c r="H1401" s="270"/>
      <c r="I1401" s="155">
        <f t="shared" si="154"/>
        <v>100</v>
      </c>
      <c r="J1401" s="270"/>
      <c r="K1401" s="270"/>
      <c r="L1401" s="270"/>
      <c r="M1401" s="286"/>
      <c r="N1401" s="287"/>
      <c r="O1401" s="153">
        <f t="shared" si="158"/>
        <v>0</v>
      </c>
      <c r="P1401" s="154">
        <f t="shared" si="159"/>
        <v>100</v>
      </c>
      <c r="Q1401" s="328">
        <v>1.82</v>
      </c>
      <c r="R1401" s="45">
        <f t="shared" si="157"/>
        <v>182</v>
      </c>
      <c r="S1401" s="906"/>
      <c r="T1401" s="49">
        <f t="shared" si="156"/>
        <v>0</v>
      </c>
      <c r="U1401" s="907"/>
      <c r="V1401" s="151">
        <f t="shared" si="155"/>
        <v>182</v>
      </c>
      <c r="W1401" s="908"/>
    </row>
    <row r="1402" spans="1:23" x14ac:dyDescent="0.25">
      <c r="A1402" s="871"/>
      <c r="B1402" s="871"/>
      <c r="C1402" s="92" t="s">
        <v>1312</v>
      </c>
      <c r="D1402" s="107" t="s">
        <v>1313</v>
      </c>
      <c r="E1402" s="328">
        <v>40</v>
      </c>
      <c r="F1402" s="270"/>
      <c r="G1402" s="270"/>
      <c r="H1402" s="270"/>
      <c r="I1402" s="155">
        <f t="shared" si="154"/>
        <v>40</v>
      </c>
      <c r="J1402" s="270"/>
      <c r="K1402" s="270"/>
      <c r="L1402" s="270"/>
      <c r="M1402" s="286"/>
      <c r="N1402" s="287"/>
      <c r="O1402" s="153">
        <f t="shared" si="158"/>
        <v>0</v>
      </c>
      <c r="P1402" s="154">
        <f t="shared" si="159"/>
        <v>40</v>
      </c>
      <c r="Q1402" s="328">
        <v>0.78</v>
      </c>
      <c r="R1402" s="45">
        <f t="shared" si="157"/>
        <v>31.200000000000003</v>
      </c>
      <c r="S1402" s="906"/>
      <c r="T1402" s="49">
        <f t="shared" si="156"/>
        <v>0</v>
      </c>
      <c r="U1402" s="907"/>
      <c r="V1402" s="151">
        <f t="shared" si="155"/>
        <v>31.200000000000003</v>
      </c>
      <c r="W1402" s="908"/>
    </row>
    <row r="1403" spans="1:23" x14ac:dyDescent="0.25">
      <c r="A1403" s="871"/>
      <c r="B1403" s="871"/>
      <c r="C1403" s="92" t="s">
        <v>1310</v>
      </c>
      <c r="D1403" s="107" t="s">
        <v>1314</v>
      </c>
      <c r="E1403" s="328"/>
      <c r="F1403" s="270">
        <v>20</v>
      </c>
      <c r="G1403" s="270"/>
      <c r="H1403" s="270"/>
      <c r="I1403" s="155">
        <f t="shared" si="154"/>
        <v>20</v>
      </c>
      <c r="J1403" s="270"/>
      <c r="K1403" s="270"/>
      <c r="L1403" s="270"/>
      <c r="M1403" s="286"/>
      <c r="N1403" s="287"/>
      <c r="O1403" s="153">
        <f t="shared" si="158"/>
        <v>0</v>
      </c>
      <c r="P1403" s="154">
        <f t="shared" si="159"/>
        <v>20</v>
      </c>
      <c r="Q1403" s="328">
        <v>3.92</v>
      </c>
      <c r="R1403" s="45">
        <f t="shared" si="157"/>
        <v>78.400000000000006</v>
      </c>
      <c r="S1403" s="906"/>
      <c r="T1403" s="49">
        <f t="shared" si="156"/>
        <v>0</v>
      </c>
      <c r="U1403" s="907"/>
      <c r="V1403" s="151">
        <f t="shared" si="155"/>
        <v>78.400000000000006</v>
      </c>
      <c r="W1403" s="908"/>
    </row>
    <row r="1404" spans="1:23" x14ac:dyDescent="0.25">
      <c r="A1404" s="871"/>
      <c r="B1404" s="871"/>
      <c r="C1404" s="92" t="s">
        <v>561</v>
      </c>
      <c r="D1404" s="107"/>
      <c r="E1404" s="328"/>
      <c r="F1404" s="270"/>
      <c r="G1404" s="270"/>
      <c r="H1404" s="270"/>
      <c r="I1404" s="155">
        <f t="shared" si="154"/>
        <v>0</v>
      </c>
      <c r="J1404" s="270"/>
      <c r="K1404" s="270"/>
      <c r="L1404" s="270"/>
      <c r="M1404" s="286"/>
      <c r="N1404" s="287"/>
      <c r="O1404" s="153">
        <f t="shared" si="158"/>
        <v>0</v>
      </c>
      <c r="P1404" s="154">
        <f t="shared" si="159"/>
        <v>0</v>
      </c>
      <c r="Q1404" s="328">
        <v>28.19</v>
      </c>
      <c r="R1404" s="45">
        <f t="shared" si="157"/>
        <v>0</v>
      </c>
      <c r="S1404" s="906"/>
      <c r="T1404" s="49">
        <f t="shared" si="156"/>
        <v>0</v>
      </c>
      <c r="U1404" s="907"/>
      <c r="V1404" s="151">
        <f t="shared" si="155"/>
        <v>0</v>
      </c>
      <c r="W1404" s="908"/>
    </row>
    <row r="1405" spans="1:23" x14ac:dyDescent="0.25">
      <c r="A1405" s="871"/>
      <c r="B1405" s="871"/>
      <c r="C1405" s="92" t="s">
        <v>1310</v>
      </c>
      <c r="D1405" s="107" t="s">
        <v>1315</v>
      </c>
      <c r="E1405" s="328"/>
      <c r="F1405" s="270"/>
      <c r="G1405" s="270"/>
      <c r="H1405" s="270"/>
      <c r="I1405" s="155">
        <f t="shared" ref="I1405:I1413" si="160">SUM(E1405:H1405)</f>
        <v>0</v>
      </c>
      <c r="J1405" s="270"/>
      <c r="K1405" s="270"/>
      <c r="L1405" s="270"/>
      <c r="M1405" s="286"/>
      <c r="N1405" s="287"/>
      <c r="O1405" s="153">
        <f t="shared" si="158"/>
        <v>0</v>
      </c>
      <c r="P1405" s="154">
        <f t="shared" si="159"/>
        <v>0</v>
      </c>
      <c r="Q1405" s="328">
        <v>3.97</v>
      </c>
      <c r="R1405" s="45">
        <f t="shared" si="157"/>
        <v>0</v>
      </c>
      <c r="S1405" s="906"/>
      <c r="T1405" s="49">
        <f t="shared" si="156"/>
        <v>0</v>
      </c>
      <c r="U1405" s="907"/>
      <c r="V1405" s="151">
        <f t="shared" si="155"/>
        <v>0</v>
      </c>
      <c r="W1405" s="908"/>
    </row>
    <row r="1406" spans="1:23" x14ac:dyDescent="0.25">
      <c r="A1406" s="871"/>
      <c r="B1406" s="871"/>
      <c r="C1406" s="92" t="s">
        <v>1310</v>
      </c>
      <c r="D1406" s="107" t="s">
        <v>1316</v>
      </c>
      <c r="E1406" s="328">
        <v>100</v>
      </c>
      <c r="F1406" s="270"/>
      <c r="G1406" s="270"/>
      <c r="H1406" s="270"/>
      <c r="I1406" s="155">
        <f t="shared" si="160"/>
        <v>100</v>
      </c>
      <c r="J1406" s="270"/>
      <c r="K1406" s="270"/>
      <c r="L1406" s="270"/>
      <c r="M1406" s="286"/>
      <c r="N1406" s="287"/>
      <c r="O1406" s="153">
        <f t="shared" si="158"/>
        <v>0</v>
      </c>
      <c r="P1406" s="154">
        <f t="shared" si="159"/>
        <v>100</v>
      </c>
      <c r="Q1406" s="328">
        <v>1.68</v>
      </c>
      <c r="R1406" s="45">
        <f t="shared" si="157"/>
        <v>168</v>
      </c>
      <c r="S1406" s="906"/>
      <c r="T1406" s="49">
        <f t="shared" si="156"/>
        <v>0</v>
      </c>
      <c r="U1406" s="907"/>
      <c r="V1406" s="151">
        <f t="shared" ref="V1406:V1413" si="161">R1406+T1406</f>
        <v>168</v>
      </c>
      <c r="W1406" s="908"/>
    </row>
    <row r="1407" spans="1:23" x14ac:dyDescent="0.25">
      <c r="A1407" s="871"/>
      <c r="B1407" s="871"/>
      <c r="C1407" s="92" t="s">
        <v>1317</v>
      </c>
      <c r="D1407" s="107" t="s">
        <v>1318</v>
      </c>
      <c r="E1407" s="328">
        <v>120</v>
      </c>
      <c r="F1407" s="270"/>
      <c r="G1407" s="270"/>
      <c r="H1407" s="270"/>
      <c r="I1407" s="155">
        <f t="shared" si="160"/>
        <v>120</v>
      </c>
      <c r="J1407" s="270"/>
      <c r="K1407" s="270"/>
      <c r="L1407" s="270"/>
      <c r="M1407" s="286"/>
      <c r="N1407" s="287"/>
      <c r="O1407" s="153">
        <f t="shared" si="158"/>
        <v>0</v>
      </c>
      <c r="P1407" s="154">
        <f t="shared" si="159"/>
        <v>120</v>
      </c>
      <c r="Q1407" s="328">
        <v>2.3199999999999998</v>
      </c>
      <c r="R1407" s="45">
        <f t="shared" si="157"/>
        <v>278.39999999999998</v>
      </c>
      <c r="S1407" s="906"/>
      <c r="T1407" s="49">
        <f t="shared" si="156"/>
        <v>0</v>
      </c>
      <c r="U1407" s="907"/>
      <c r="V1407" s="151">
        <f t="shared" si="161"/>
        <v>278.39999999999998</v>
      </c>
      <c r="W1407" s="908"/>
    </row>
    <row r="1408" spans="1:23" ht="15.75" customHeight="1" x14ac:dyDescent="0.25">
      <c r="A1408" s="871"/>
      <c r="B1408" s="871"/>
      <c r="C1408" s="92" t="s">
        <v>957</v>
      </c>
      <c r="D1408" s="107" t="s">
        <v>958</v>
      </c>
      <c r="E1408" s="328">
        <v>0</v>
      </c>
      <c r="F1408" s="328"/>
      <c r="G1408" s="270"/>
      <c r="H1408" s="270"/>
      <c r="I1408" s="155">
        <f t="shared" si="160"/>
        <v>0</v>
      </c>
      <c r="J1408" s="270"/>
      <c r="K1408" s="270"/>
      <c r="L1408" s="270"/>
      <c r="M1408" s="286"/>
      <c r="N1408" s="287"/>
      <c r="O1408" s="153">
        <f t="shared" si="158"/>
        <v>0</v>
      </c>
      <c r="P1408" s="154">
        <f t="shared" si="159"/>
        <v>0</v>
      </c>
      <c r="Q1408" s="96">
        <v>10.72</v>
      </c>
      <c r="R1408" s="45">
        <f t="shared" si="157"/>
        <v>0</v>
      </c>
      <c r="S1408" s="906"/>
      <c r="T1408" s="49">
        <f t="shared" si="156"/>
        <v>0</v>
      </c>
      <c r="U1408" s="907"/>
      <c r="V1408" s="151">
        <f t="shared" si="161"/>
        <v>0</v>
      </c>
      <c r="W1408" s="908"/>
    </row>
    <row r="1409" spans="1:23" ht="15.75" customHeight="1" x14ac:dyDescent="0.25">
      <c r="A1409" s="871"/>
      <c r="B1409" s="871"/>
      <c r="C1409" s="92" t="s">
        <v>959</v>
      </c>
      <c r="D1409" s="107" t="s">
        <v>960</v>
      </c>
      <c r="E1409" s="328">
        <v>20</v>
      </c>
      <c r="F1409" s="328"/>
      <c r="G1409" s="270"/>
      <c r="H1409" s="270"/>
      <c r="I1409" s="155">
        <f t="shared" si="160"/>
        <v>20</v>
      </c>
      <c r="J1409" s="270"/>
      <c r="K1409" s="270"/>
      <c r="L1409" s="270"/>
      <c r="M1409" s="286"/>
      <c r="N1409" s="287"/>
      <c r="O1409" s="153">
        <f t="shared" si="158"/>
        <v>0</v>
      </c>
      <c r="P1409" s="154">
        <f t="shared" si="159"/>
        <v>20</v>
      </c>
      <c r="Q1409" s="274">
        <v>6.44</v>
      </c>
      <c r="R1409" s="45">
        <f t="shared" si="157"/>
        <v>128.80000000000001</v>
      </c>
      <c r="S1409" s="906"/>
      <c r="T1409" s="49">
        <f t="shared" si="156"/>
        <v>0</v>
      </c>
      <c r="U1409" s="907"/>
      <c r="V1409" s="151">
        <f t="shared" si="161"/>
        <v>128.80000000000001</v>
      </c>
      <c r="W1409" s="908"/>
    </row>
    <row r="1410" spans="1:23" ht="15.75" customHeight="1" x14ac:dyDescent="0.25">
      <c r="A1410" s="871"/>
      <c r="B1410" s="871"/>
      <c r="C1410" s="92" t="s">
        <v>959</v>
      </c>
      <c r="D1410" s="107" t="s">
        <v>961</v>
      </c>
      <c r="E1410" s="328">
        <v>20</v>
      </c>
      <c r="F1410" s="328">
        <v>20</v>
      </c>
      <c r="G1410" s="270"/>
      <c r="H1410" s="270"/>
      <c r="I1410" s="155">
        <f t="shared" si="160"/>
        <v>40</v>
      </c>
      <c r="J1410" s="270"/>
      <c r="K1410" s="270"/>
      <c r="L1410" s="270"/>
      <c r="M1410" s="286"/>
      <c r="N1410" s="287"/>
      <c r="O1410" s="153">
        <f t="shared" si="158"/>
        <v>0</v>
      </c>
      <c r="P1410" s="154">
        <f t="shared" si="159"/>
        <v>40</v>
      </c>
      <c r="Q1410" s="43">
        <v>6.2</v>
      </c>
      <c r="R1410" s="45">
        <f t="shared" si="157"/>
        <v>248</v>
      </c>
      <c r="S1410" s="906"/>
      <c r="T1410" s="49">
        <f t="shared" si="156"/>
        <v>0</v>
      </c>
      <c r="U1410" s="907"/>
      <c r="V1410" s="151">
        <f t="shared" si="161"/>
        <v>248</v>
      </c>
      <c r="W1410" s="908"/>
    </row>
    <row r="1411" spans="1:23" ht="30" x14ac:dyDescent="0.25">
      <c r="A1411" s="871">
        <v>100</v>
      </c>
      <c r="B1411" s="872" t="s">
        <v>1929</v>
      </c>
      <c r="C1411" s="97" t="s">
        <v>1926</v>
      </c>
      <c r="D1411" s="331">
        <v>2</v>
      </c>
      <c r="E1411" s="270">
        <v>2</v>
      </c>
      <c r="F1411" s="270"/>
      <c r="G1411" s="270"/>
      <c r="H1411" s="270"/>
      <c r="I1411" s="155">
        <f t="shared" si="160"/>
        <v>2</v>
      </c>
      <c r="J1411" s="270"/>
      <c r="K1411" s="270"/>
      <c r="L1411" s="270"/>
      <c r="M1411" s="286"/>
      <c r="N1411" s="287"/>
      <c r="O1411" s="153">
        <f t="shared" si="158"/>
        <v>0</v>
      </c>
      <c r="P1411" s="154">
        <f t="shared" si="159"/>
        <v>2</v>
      </c>
      <c r="Q1411" s="270">
        <v>9050</v>
      </c>
      <c r="R1411" s="45">
        <f t="shared" si="157"/>
        <v>18100</v>
      </c>
      <c r="S1411" s="909">
        <f>SUM(R1411:R1413)</f>
        <v>29580</v>
      </c>
      <c r="T1411" s="49">
        <f>Q1411*O1411</f>
        <v>0</v>
      </c>
      <c r="U1411" s="912">
        <f>SUM(T1411:T1413)</f>
        <v>0</v>
      </c>
      <c r="V1411" s="151">
        <f t="shared" si="161"/>
        <v>18100</v>
      </c>
      <c r="W1411" s="915">
        <f>S1411+U1411</f>
        <v>29580</v>
      </c>
    </row>
    <row r="1412" spans="1:23" ht="30" x14ac:dyDescent="0.25">
      <c r="A1412" s="871"/>
      <c r="B1412" s="872"/>
      <c r="C1412" s="97" t="s">
        <v>1927</v>
      </c>
      <c r="D1412" s="331">
        <v>2</v>
      </c>
      <c r="E1412" s="270">
        <v>2</v>
      </c>
      <c r="F1412" s="270"/>
      <c r="G1412" s="270"/>
      <c r="H1412" s="270"/>
      <c r="I1412" s="155">
        <f t="shared" si="160"/>
        <v>2</v>
      </c>
      <c r="J1412" s="270"/>
      <c r="K1412" s="270"/>
      <c r="L1412" s="270"/>
      <c r="M1412" s="286"/>
      <c r="N1412" s="287"/>
      <c r="O1412" s="153">
        <f t="shared" si="158"/>
        <v>0</v>
      </c>
      <c r="P1412" s="154">
        <f t="shared" si="159"/>
        <v>2</v>
      </c>
      <c r="Q1412" s="270">
        <v>3670</v>
      </c>
      <c r="R1412" s="45">
        <f t="shared" si="157"/>
        <v>7340</v>
      </c>
      <c r="S1412" s="910"/>
      <c r="T1412" s="49">
        <f>Q1412*O1412</f>
        <v>0</v>
      </c>
      <c r="U1412" s="913"/>
      <c r="V1412" s="151">
        <f t="shared" si="161"/>
        <v>7340</v>
      </c>
      <c r="W1412" s="916"/>
    </row>
    <row r="1413" spans="1:23" ht="30" x14ac:dyDescent="0.25">
      <c r="A1413" s="871"/>
      <c r="B1413" s="872"/>
      <c r="C1413" s="97" t="s">
        <v>1928</v>
      </c>
      <c r="D1413" s="331">
        <v>6</v>
      </c>
      <c r="E1413" s="270">
        <v>6</v>
      </c>
      <c r="F1413" s="270"/>
      <c r="G1413" s="270"/>
      <c r="H1413" s="270"/>
      <c r="I1413" s="155">
        <f t="shared" si="160"/>
        <v>6</v>
      </c>
      <c r="J1413" s="270"/>
      <c r="K1413" s="270"/>
      <c r="L1413" s="270"/>
      <c r="M1413" s="286"/>
      <c r="N1413" s="287"/>
      <c r="O1413" s="153">
        <f>SUM(J1413:N1413)</f>
        <v>0</v>
      </c>
      <c r="P1413" s="154">
        <f>I1413+O1413</f>
        <v>6</v>
      </c>
      <c r="Q1413" s="270">
        <v>690</v>
      </c>
      <c r="R1413" s="45">
        <f t="shared" si="157"/>
        <v>4140</v>
      </c>
      <c r="S1413" s="911"/>
      <c r="T1413" s="49">
        <f>Q1413*O1413</f>
        <v>0</v>
      </c>
      <c r="U1413" s="914"/>
      <c r="V1413" s="151">
        <f t="shared" si="161"/>
        <v>4140</v>
      </c>
      <c r="W1413" s="917"/>
    </row>
    <row r="1414" spans="1:23" x14ac:dyDescent="0.25">
      <c r="N1414" s="332"/>
      <c r="S1414" s="80">
        <f>SUM(S5:S1413)</f>
        <v>1214144.0675000006</v>
      </c>
      <c r="U1414" s="81">
        <f>SUM(U5:U1413)</f>
        <v>1587683.2033999998</v>
      </c>
      <c r="W1414" s="48">
        <f>SUM(W5:W1413)</f>
        <v>2831877.2709000004</v>
      </c>
    </row>
    <row r="1415" spans="1:23" x14ac:dyDescent="0.25">
      <c r="A1415" s="958"/>
      <c r="B1415" s="959" t="s">
        <v>2240</v>
      </c>
      <c r="C1415" s="294" t="s">
        <v>2241</v>
      </c>
      <c r="D1415" s="191" t="s">
        <v>686</v>
      </c>
      <c r="E1415" s="151"/>
      <c r="F1415" s="270"/>
      <c r="G1415" s="270"/>
      <c r="H1415" s="270"/>
      <c r="I1415" s="155"/>
      <c r="J1415" s="270"/>
      <c r="K1415" s="270"/>
      <c r="L1415" s="270"/>
      <c r="M1415" s="292">
        <v>35</v>
      </c>
      <c r="N1415" s="293"/>
      <c r="O1415" s="153"/>
      <c r="P1415" s="154"/>
      <c r="Q1415" s="270"/>
    </row>
    <row r="1416" spans="1:23" x14ac:dyDescent="0.25">
      <c r="A1416" s="958"/>
      <c r="B1416" s="959"/>
      <c r="C1416" s="294" t="s">
        <v>2242</v>
      </c>
      <c r="D1416" s="191" t="s">
        <v>686</v>
      </c>
      <c r="E1416" s="151"/>
      <c r="F1416" s="270"/>
      <c r="G1416" s="270"/>
      <c r="H1416" s="270"/>
      <c r="I1416" s="155"/>
      <c r="J1416" s="270"/>
      <c r="K1416" s="270"/>
      <c r="L1416" s="270"/>
      <c r="M1416" s="292">
        <v>10</v>
      </c>
      <c r="N1416" s="293"/>
      <c r="O1416" s="153"/>
      <c r="P1416" s="154"/>
      <c r="Q1416" s="270"/>
    </row>
    <row r="1417" spans="1:23" x14ac:dyDescent="0.25">
      <c r="A1417" s="958"/>
      <c r="B1417" s="959"/>
      <c r="C1417" s="333" t="s">
        <v>2243</v>
      </c>
      <c r="D1417" s="191" t="s">
        <v>686</v>
      </c>
      <c r="E1417" s="151"/>
      <c r="F1417" s="270"/>
      <c r="G1417" s="270"/>
      <c r="H1417" s="270"/>
      <c r="I1417" s="155"/>
      <c r="J1417" s="270"/>
      <c r="K1417" s="270"/>
      <c r="L1417" s="270"/>
      <c r="M1417" s="292">
        <v>5</v>
      </c>
      <c r="N1417" s="293"/>
      <c r="O1417" s="153"/>
      <c r="P1417" s="154"/>
      <c r="Q1417" s="270"/>
    </row>
    <row r="1418" spans="1:23" x14ac:dyDescent="0.25">
      <c r="A1418" s="958"/>
      <c r="B1418" s="959"/>
      <c r="C1418" s="294" t="s">
        <v>2244</v>
      </c>
      <c r="D1418" s="191" t="s">
        <v>686</v>
      </c>
      <c r="E1418" s="151"/>
      <c r="F1418" s="270"/>
      <c r="G1418" s="270"/>
      <c r="H1418" s="270"/>
      <c r="I1418" s="155"/>
      <c r="J1418" s="270"/>
      <c r="K1418" s="270"/>
      <c r="L1418" s="270"/>
      <c r="M1418" s="292">
        <v>5</v>
      </c>
      <c r="N1418" s="293"/>
      <c r="O1418" s="153"/>
      <c r="P1418" s="154"/>
      <c r="Q1418" s="270"/>
    </row>
    <row r="1419" spans="1:23" x14ac:dyDescent="0.25">
      <c r="A1419" s="958"/>
      <c r="B1419" s="959"/>
      <c r="C1419" s="294" t="s">
        <v>2245</v>
      </c>
      <c r="D1419" s="191" t="s">
        <v>686</v>
      </c>
      <c r="E1419" s="151"/>
      <c r="F1419" s="270"/>
      <c r="G1419" s="270"/>
      <c r="H1419" s="270"/>
      <c r="I1419" s="155"/>
      <c r="J1419" s="270"/>
      <c r="K1419" s="270"/>
      <c r="L1419" s="270"/>
      <c r="M1419" s="292">
        <v>3</v>
      </c>
      <c r="N1419" s="293"/>
      <c r="O1419" s="153"/>
      <c r="P1419" s="154"/>
      <c r="Q1419" s="270"/>
    </row>
    <row r="1420" spans="1:23" x14ac:dyDescent="0.25">
      <c r="A1420" s="958"/>
      <c r="B1420" s="959"/>
      <c r="C1420" s="294" t="s">
        <v>2246</v>
      </c>
      <c r="D1420" s="191" t="s">
        <v>686</v>
      </c>
      <c r="E1420" s="151"/>
      <c r="F1420" s="270"/>
      <c r="G1420" s="270"/>
      <c r="H1420" s="270"/>
      <c r="I1420" s="155"/>
      <c r="J1420" s="270"/>
      <c r="K1420" s="270"/>
      <c r="L1420" s="270"/>
      <c r="M1420" s="292">
        <v>10</v>
      </c>
      <c r="N1420" s="293"/>
      <c r="O1420" s="153"/>
      <c r="P1420" s="154"/>
      <c r="Q1420" s="270"/>
    </row>
    <row r="1421" spans="1:23" x14ac:dyDescent="0.25">
      <c r="A1421" s="837"/>
      <c r="B1421" s="960"/>
      <c r="C1421" s="294" t="s">
        <v>2247</v>
      </c>
      <c r="D1421" s="191" t="s">
        <v>686</v>
      </c>
      <c r="E1421" s="151"/>
      <c r="F1421" s="270"/>
      <c r="G1421" s="270"/>
      <c r="H1421" s="270"/>
      <c r="I1421" s="155"/>
      <c r="J1421" s="270"/>
      <c r="K1421" s="270"/>
      <c r="L1421" s="270"/>
      <c r="M1421" s="292">
        <v>3</v>
      </c>
      <c r="N1421" s="293"/>
      <c r="O1421" s="153"/>
      <c r="P1421" s="154"/>
      <c r="Q1421" s="270"/>
    </row>
    <row r="1422" spans="1:23" x14ac:dyDescent="0.25">
      <c r="A1422" s="837"/>
      <c r="B1422" s="960"/>
      <c r="C1422" s="294" t="s">
        <v>2248</v>
      </c>
      <c r="D1422" s="191" t="s">
        <v>2249</v>
      </c>
      <c r="E1422" s="151"/>
      <c r="F1422" s="270"/>
      <c r="G1422" s="270"/>
      <c r="H1422" s="270"/>
      <c r="I1422" s="155"/>
      <c r="J1422" s="270"/>
      <c r="K1422" s="270"/>
      <c r="L1422" s="270"/>
      <c r="M1422" s="292">
        <v>5</v>
      </c>
      <c r="N1422" s="293"/>
      <c r="O1422" s="153"/>
      <c r="P1422" s="154"/>
      <c r="Q1422" s="270"/>
    </row>
    <row r="1423" spans="1:23" x14ac:dyDescent="0.25">
      <c r="A1423" s="837"/>
      <c r="B1423" s="960"/>
      <c r="C1423" s="294" t="s">
        <v>2250</v>
      </c>
      <c r="D1423" s="191" t="s">
        <v>2249</v>
      </c>
      <c r="E1423" s="151"/>
      <c r="F1423" s="270"/>
      <c r="G1423" s="270"/>
      <c r="H1423" s="270"/>
      <c r="I1423" s="155"/>
      <c r="J1423" s="270"/>
      <c r="K1423" s="270"/>
      <c r="L1423" s="270"/>
      <c r="M1423" s="292">
        <v>8</v>
      </c>
      <c r="N1423" s="293"/>
      <c r="O1423" s="153"/>
      <c r="P1423" s="154"/>
      <c r="Q1423" s="270"/>
    </row>
    <row r="1424" spans="1:23" x14ac:dyDescent="0.25">
      <c r="A1424" s="837"/>
      <c r="B1424" s="960"/>
      <c r="C1424" s="294" t="s">
        <v>2251</v>
      </c>
      <c r="D1424" s="191" t="s">
        <v>686</v>
      </c>
      <c r="E1424" s="151"/>
      <c r="F1424" s="270"/>
      <c r="G1424" s="270"/>
      <c r="H1424" s="270"/>
      <c r="I1424" s="155"/>
      <c r="J1424" s="270"/>
      <c r="K1424" s="270"/>
      <c r="L1424" s="270"/>
      <c r="M1424" s="292">
        <v>10</v>
      </c>
      <c r="N1424" s="293"/>
      <c r="O1424" s="153"/>
      <c r="P1424" s="154"/>
      <c r="Q1424" s="270"/>
    </row>
    <row r="1425" spans="1:17" x14ac:dyDescent="0.25">
      <c r="A1425" s="837"/>
      <c r="B1425" s="960"/>
      <c r="C1425" s="294" t="s">
        <v>2252</v>
      </c>
      <c r="D1425" s="191" t="s">
        <v>686</v>
      </c>
      <c r="E1425" s="151"/>
      <c r="F1425" s="270"/>
      <c r="G1425" s="270"/>
      <c r="H1425" s="270"/>
      <c r="I1425" s="155"/>
      <c r="J1425" s="270"/>
      <c r="K1425" s="270"/>
      <c r="L1425" s="270"/>
      <c r="M1425" s="292">
        <v>3</v>
      </c>
      <c r="N1425" s="293"/>
      <c r="O1425" s="153"/>
      <c r="P1425" s="154"/>
      <c r="Q1425" s="270"/>
    </row>
    <row r="1426" spans="1:17" x14ac:dyDescent="0.25">
      <c r="A1426" s="837"/>
      <c r="B1426" s="960"/>
      <c r="C1426" s="294" t="s">
        <v>2253</v>
      </c>
      <c r="D1426" s="191" t="s">
        <v>686</v>
      </c>
      <c r="E1426" s="151"/>
      <c r="F1426" s="270"/>
      <c r="G1426" s="270"/>
      <c r="H1426" s="270"/>
      <c r="I1426" s="155"/>
      <c r="J1426" s="270"/>
      <c r="K1426" s="270"/>
      <c r="L1426" s="270"/>
      <c r="M1426" s="292">
        <v>6</v>
      </c>
      <c r="N1426" s="293"/>
      <c r="O1426" s="153"/>
      <c r="P1426" s="154"/>
      <c r="Q1426" s="270"/>
    </row>
    <row r="1427" spans="1:17" x14ac:dyDescent="0.25">
      <c r="A1427" s="837"/>
      <c r="B1427" s="960"/>
      <c r="C1427" s="294" t="s">
        <v>2254</v>
      </c>
      <c r="D1427" s="191" t="s">
        <v>686</v>
      </c>
      <c r="E1427" s="151"/>
      <c r="F1427" s="270"/>
      <c r="G1427" s="270"/>
      <c r="H1427" s="270"/>
      <c r="I1427" s="155"/>
      <c r="J1427" s="270"/>
      <c r="K1427" s="270"/>
      <c r="L1427" s="270"/>
      <c r="M1427" s="292">
        <v>2</v>
      </c>
      <c r="N1427" s="293"/>
      <c r="O1427" s="153"/>
      <c r="P1427" s="154"/>
      <c r="Q1427" s="270"/>
    </row>
    <row r="1428" spans="1:17" x14ac:dyDescent="0.25">
      <c r="A1428" s="837"/>
      <c r="B1428" s="960"/>
      <c r="C1428" s="294" t="s">
        <v>2255</v>
      </c>
      <c r="D1428" s="191" t="s">
        <v>686</v>
      </c>
      <c r="E1428" s="151"/>
      <c r="F1428" s="270"/>
      <c r="G1428" s="270"/>
      <c r="H1428" s="270"/>
      <c r="I1428" s="155"/>
      <c r="J1428" s="270"/>
      <c r="K1428" s="270"/>
      <c r="L1428" s="270"/>
      <c r="M1428" s="292">
        <v>2</v>
      </c>
      <c r="N1428" s="293"/>
      <c r="O1428" s="153"/>
      <c r="P1428" s="154"/>
      <c r="Q1428" s="270"/>
    </row>
    <row r="1429" spans="1:17" x14ac:dyDescent="0.25">
      <c r="A1429" s="837"/>
      <c r="B1429" s="960"/>
      <c r="C1429" s="294" t="s">
        <v>2256</v>
      </c>
      <c r="D1429" s="191" t="s">
        <v>507</v>
      </c>
      <c r="E1429" s="151"/>
      <c r="F1429" s="270"/>
      <c r="G1429" s="270"/>
      <c r="H1429" s="270"/>
      <c r="I1429" s="155"/>
      <c r="J1429" s="270"/>
      <c r="K1429" s="270"/>
      <c r="L1429" s="270"/>
      <c r="M1429" s="292">
        <v>20</v>
      </c>
      <c r="N1429" s="293"/>
      <c r="O1429" s="153"/>
      <c r="P1429" s="154"/>
      <c r="Q1429" s="270"/>
    </row>
    <row r="1430" spans="1:17" x14ac:dyDescent="0.25">
      <c r="A1430" s="837"/>
      <c r="B1430" s="960"/>
      <c r="C1430" s="294" t="s">
        <v>2257</v>
      </c>
      <c r="D1430" s="191" t="s">
        <v>507</v>
      </c>
      <c r="E1430" s="151"/>
      <c r="F1430" s="270"/>
      <c r="G1430" s="270"/>
      <c r="H1430" s="270"/>
      <c r="I1430" s="155"/>
      <c r="J1430" s="270"/>
      <c r="K1430" s="270"/>
      <c r="L1430" s="270"/>
      <c r="M1430" s="292">
        <v>20</v>
      </c>
      <c r="N1430" s="293"/>
      <c r="O1430" s="153"/>
      <c r="P1430" s="154"/>
      <c r="Q1430" s="270"/>
    </row>
    <row r="1431" spans="1:17" x14ac:dyDescent="0.25">
      <c r="A1431" s="837"/>
      <c r="B1431" s="960"/>
      <c r="C1431" s="294" t="s">
        <v>2258</v>
      </c>
      <c r="D1431" s="191" t="s">
        <v>686</v>
      </c>
      <c r="E1431" s="151"/>
      <c r="F1431" s="270"/>
      <c r="G1431" s="270"/>
      <c r="H1431" s="270"/>
      <c r="I1431" s="155"/>
      <c r="J1431" s="270"/>
      <c r="K1431" s="270"/>
      <c r="L1431" s="270"/>
      <c r="M1431" s="292">
        <v>6</v>
      </c>
      <c r="N1431" s="293"/>
      <c r="O1431" s="153"/>
      <c r="P1431" s="154"/>
      <c r="Q1431" s="270"/>
    </row>
    <row r="1432" spans="1:17" x14ac:dyDescent="0.25">
      <c r="A1432" s="837"/>
      <c r="B1432" s="960"/>
      <c r="C1432" s="294" t="s">
        <v>2259</v>
      </c>
      <c r="D1432" s="191" t="s">
        <v>686</v>
      </c>
      <c r="E1432" s="151"/>
      <c r="F1432" s="270"/>
      <c r="G1432" s="270"/>
      <c r="H1432" s="270"/>
      <c r="I1432" s="155"/>
      <c r="J1432" s="270"/>
      <c r="K1432" s="270"/>
      <c r="L1432" s="270"/>
      <c r="M1432" s="292">
        <v>2</v>
      </c>
      <c r="N1432" s="293"/>
      <c r="O1432" s="153"/>
      <c r="P1432" s="154"/>
      <c r="Q1432" s="270"/>
    </row>
    <row r="1433" spans="1:17" x14ac:dyDescent="0.25">
      <c r="A1433" s="837"/>
      <c r="B1433" s="960"/>
      <c r="C1433" s="294" t="s">
        <v>2260</v>
      </c>
      <c r="D1433" s="191" t="s">
        <v>686</v>
      </c>
      <c r="E1433" s="151"/>
      <c r="F1433" s="270"/>
      <c r="G1433" s="270"/>
      <c r="H1433" s="270"/>
      <c r="I1433" s="155"/>
      <c r="J1433" s="270"/>
      <c r="K1433" s="270"/>
      <c r="L1433" s="270"/>
      <c r="M1433" s="292">
        <v>100</v>
      </c>
      <c r="N1433" s="293"/>
      <c r="O1433" s="153"/>
      <c r="P1433" s="154"/>
      <c r="Q1433" s="270"/>
    </row>
    <row r="1434" spans="1:17" x14ac:dyDescent="0.25">
      <c r="A1434" s="837"/>
      <c r="B1434" s="960"/>
      <c r="C1434" s="294" t="s">
        <v>2261</v>
      </c>
      <c r="D1434" s="191" t="s">
        <v>686</v>
      </c>
      <c r="E1434" s="151"/>
      <c r="F1434" s="270"/>
      <c r="G1434" s="270"/>
      <c r="H1434" s="270"/>
      <c r="I1434" s="155"/>
      <c r="J1434" s="270"/>
      <c r="K1434" s="270"/>
      <c r="L1434" s="270"/>
      <c r="M1434" s="292">
        <v>10</v>
      </c>
      <c r="N1434" s="293"/>
      <c r="O1434" s="153"/>
      <c r="P1434" s="154"/>
      <c r="Q1434" s="270"/>
    </row>
    <row r="1435" spans="1:17" x14ac:dyDescent="0.25">
      <c r="A1435" s="837"/>
      <c r="B1435" s="960"/>
      <c r="C1435" s="294" t="s">
        <v>2262</v>
      </c>
      <c r="D1435" s="191" t="s">
        <v>686</v>
      </c>
      <c r="E1435" s="151"/>
      <c r="F1435" s="270"/>
      <c r="G1435" s="270"/>
      <c r="H1435" s="270"/>
      <c r="I1435" s="155"/>
      <c r="J1435" s="270"/>
      <c r="K1435" s="270"/>
      <c r="L1435" s="270"/>
      <c r="M1435" s="292">
        <v>10</v>
      </c>
      <c r="N1435" s="293"/>
      <c r="O1435" s="153"/>
      <c r="P1435" s="154"/>
      <c r="Q1435" s="270"/>
    </row>
    <row r="1436" spans="1:17" x14ac:dyDescent="0.25">
      <c r="A1436" s="837"/>
      <c r="B1436" s="960"/>
      <c r="C1436" s="294" t="s">
        <v>2263</v>
      </c>
      <c r="D1436" s="191" t="s">
        <v>686</v>
      </c>
      <c r="E1436" s="151"/>
      <c r="F1436" s="270"/>
      <c r="G1436" s="270"/>
      <c r="H1436" s="270"/>
      <c r="I1436" s="155"/>
      <c r="J1436" s="270"/>
      <c r="K1436" s="270"/>
      <c r="L1436" s="270"/>
      <c r="M1436" s="292">
        <v>10</v>
      </c>
      <c r="N1436" s="293"/>
      <c r="O1436" s="153"/>
      <c r="P1436" s="154"/>
      <c r="Q1436" s="270"/>
    </row>
    <row r="1437" spans="1:17" x14ac:dyDescent="0.25">
      <c r="A1437" s="837"/>
      <c r="B1437" s="960"/>
      <c r="C1437" s="294" t="s">
        <v>2264</v>
      </c>
      <c r="D1437" s="191" t="s">
        <v>686</v>
      </c>
      <c r="E1437" s="151"/>
      <c r="F1437" s="270"/>
      <c r="G1437" s="270"/>
      <c r="H1437" s="270"/>
      <c r="I1437" s="155"/>
      <c r="J1437" s="270"/>
      <c r="K1437" s="270"/>
      <c r="L1437" s="270"/>
      <c r="M1437" s="292">
        <v>1</v>
      </c>
      <c r="N1437" s="293"/>
      <c r="O1437" s="153"/>
      <c r="P1437" s="154"/>
      <c r="Q1437" s="270"/>
    </row>
    <row r="1438" spans="1:17" x14ac:dyDescent="0.25">
      <c r="A1438" s="837"/>
      <c r="B1438" s="960"/>
      <c r="C1438" s="294" t="s">
        <v>2265</v>
      </c>
      <c r="D1438" s="191" t="s">
        <v>686</v>
      </c>
      <c r="E1438" s="151"/>
      <c r="F1438" s="270"/>
      <c r="G1438" s="270"/>
      <c r="H1438" s="270"/>
      <c r="I1438" s="155"/>
      <c r="J1438" s="270"/>
      <c r="K1438" s="270"/>
      <c r="L1438" s="270"/>
      <c r="M1438" s="292">
        <v>1</v>
      </c>
      <c r="N1438" s="293"/>
      <c r="O1438" s="153"/>
      <c r="P1438" s="154"/>
      <c r="Q1438" s="270"/>
    </row>
    <row r="1439" spans="1:17" x14ac:dyDescent="0.25">
      <c r="A1439" s="837"/>
      <c r="B1439" s="960"/>
      <c r="C1439" s="294" t="s">
        <v>2266</v>
      </c>
      <c r="D1439" s="191" t="s">
        <v>686</v>
      </c>
      <c r="E1439" s="151"/>
      <c r="F1439" s="270"/>
      <c r="G1439" s="270"/>
      <c r="H1439" s="270"/>
      <c r="I1439" s="155"/>
      <c r="J1439" s="270"/>
      <c r="K1439" s="270"/>
      <c r="L1439" s="270"/>
      <c r="M1439" s="292">
        <v>10</v>
      </c>
      <c r="N1439" s="293"/>
      <c r="O1439" s="153"/>
      <c r="P1439" s="154"/>
      <c r="Q1439" s="270"/>
    </row>
    <row r="1440" spans="1:17" x14ac:dyDescent="0.25">
      <c r="A1440" s="837"/>
      <c r="B1440" s="960"/>
      <c r="C1440" s="294" t="s">
        <v>524</v>
      </c>
      <c r="D1440" s="191" t="s">
        <v>686</v>
      </c>
      <c r="E1440" s="151"/>
      <c r="F1440" s="270"/>
      <c r="G1440" s="270"/>
      <c r="H1440" s="270"/>
      <c r="I1440" s="155"/>
      <c r="J1440" s="270"/>
      <c r="K1440" s="270"/>
      <c r="L1440" s="270"/>
      <c r="M1440" s="292">
        <v>30</v>
      </c>
      <c r="N1440" s="293"/>
      <c r="O1440" s="153"/>
      <c r="P1440" s="154"/>
      <c r="Q1440" s="270"/>
    </row>
    <row r="1441" spans="1:17" x14ac:dyDescent="0.25">
      <c r="A1441" s="837"/>
      <c r="B1441" s="960"/>
      <c r="C1441" s="294" t="s">
        <v>2267</v>
      </c>
      <c r="D1441" s="191" t="s">
        <v>686</v>
      </c>
      <c r="E1441" s="151"/>
      <c r="F1441" s="270"/>
      <c r="G1441" s="270"/>
      <c r="H1441" s="270"/>
      <c r="I1441" s="155"/>
      <c r="J1441" s="270"/>
      <c r="K1441" s="270"/>
      <c r="L1441" s="270"/>
      <c r="M1441" s="292">
        <v>1</v>
      </c>
      <c r="N1441" s="293"/>
      <c r="O1441" s="153"/>
      <c r="P1441" s="154"/>
      <c r="Q1441" s="270"/>
    </row>
    <row r="1442" spans="1:17" x14ac:dyDescent="0.25">
      <c r="A1442" s="837"/>
      <c r="B1442" s="960"/>
      <c r="C1442" s="294" t="s">
        <v>2268</v>
      </c>
      <c r="D1442" s="191" t="s">
        <v>507</v>
      </c>
      <c r="E1442" s="151"/>
      <c r="F1442" s="270"/>
      <c r="G1442" s="270"/>
      <c r="H1442" s="270"/>
      <c r="I1442" s="155"/>
      <c r="J1442" s="270"/>
      <c r="K1442" s="270"/>
      <c r="L1442" s="270"/>
      <c r="M1442" s="292">
        <v>20</v>
      </c>
      <c r="N1442" s="293"/>
      <c r="O1442" s="153"/>
      <c r="P1442" s="154"/>
      <c r="Q1442" s="270"/>
    </row>
    <row r="1443" spans="1:17" x14ac:dyDescent="0.25">
      <c r="A1443" s="837"/>
      <c r="B1443" s="960"/>
      <c r="C1443" s="294" t="s">
        <v>2269</v>
      </c>
      <c r="D1443" s="191" t="s">
        <v>507</v>
      </c>
      <c r="E1443" s="151"/>
      <c r="F1443" s="270"/>
      <c r="G1443" s="270"/>
      <c r="H1443" s="270"/>
      <c r="I1443" s="155"/>
      <c r="J1443" s="270"/>
      <c r="K1443" s="270"/>
      <c r="L1443" s="270"/>
      <c r="M1443" s="292">
        <v>20</v>
      </c>
      <c r="N1443" s="293"/>
      <c r="O1443" s="153"/>
      <c r="P1443" s="154"/>
      <c r="Q1443" s="270"/>
    </row>
    <row r="1444" spans="1:17" x14ac:dyDescent="0.25">
      <c r="A1444" s="837"/>
      <c r="B1444" s="960"/>
      <c r="C1444" s="294" t="s">
        <v>2270</v>
      </c>
      <c r="D1444" s="191" t="s">
        <v>686</v>
      </c>
      <c r="E1444" s="151"/>
      <c r="F1444" s="270"/>
      <c r="G1444" s="270"/>
      <c r="H1444" s="270"/>
      <c r="I1444" s="155"/>
      <c r="J1444" s="270"/>
      <c r="K1444" s="270"/>
      <c r="L1444" s="270"/>
      <c r="M1444" s="292">
        <v>8</v>
      </c>
      <c r="N1444" s="293"/>
      <c r="O1444" s="153"/>
      <c r="P1444" s="154"/>
      <c r="Q1444" s="270"/>
    </row>
    <row r="1445" spans="1:17" x14ac:dyDescent="0.25">
      <c r="A1445" s="837"/>
      <c r="B1445" s="960"/>
      <c r="C1445" s="294" t="s">
        <v>2271</v>
      </c>
      <c r="D1445" s="191" t="s">
        <v>686</v>
      </c>
      <c r="E1445" s="151"/>
      <c r="F1445" s="270"/>
      <c r="G1445" s="270"/>
      <c r="H1445" s="270"/>
      <c r="I1445" s="155"/>
      <c r="J1445" s="270"/>
      <c r="K1445" s="270"/>
      <c r="L1445" s="270"/>
      <c r="M1445" s="292">
        <v>3</v>
      </c>
      <c r="N1445" s="293"/>
      <c r="O1445" s="153"/>
      <c r="P1445" s="154"/>
      <c r="Q1445" s="270"/>
    </row>
    <row r="1446" spans="1:17" x14ac:dyDescent="0.25">
      <c r="A1446" s="837"/>
      <c r="B1446" s="960"/>
      <c r="C1446" s="294" t="s">
        <v>2272</v>
      </c>
      <c r="D1446" s="191" t="s">
        <v>686</v>
      </c>
      <c r="E1446" s="151"/>
      <c r="F1446" s="270"/>
      <c r="G1446" s="270"/>
      <c r="H1446" s="270"/>
      <c r="I1446" s="155"/>
      <c r="J1446" s="270"/>
      <c r="K1446" s="270"/>
      <c r="L1446" s="270"/>
      <c r="M1446" s="292">
        <v>3</v>
      </c>
      <c r="N1446" s="293"/>
      <c r="O1446" s="153"/>
      <c r="P1446" s="154"/>
      <c r="Q1446" s="270"/>
    </row>
    <row r="1447" spans="1:17" x14ac:dyDescent="0.25">
      <c r="A1447" s="837"/>
      <c r="B1447" s="960"/>
      <c r="C1447" s="294" t="s">
        <v>2273</v>
      </c>
      <c r="D1447" s="191" t="s">
        <v>686</v>
      </c>
      <c r="E1447" s="151"/>
      <c r="F1447" s="270"/>
      <c r="G1447" s="270"/>
      <c r="H1447" s="270"/>
      <c r="I1447" s="155"/>
      <c r="J1447" s="270"/>
      <c r="K1447" s="270"/>
      <c r="L1447" s="270"/>
      <c r="M1447" s="292">
        <v>250</v>
      </c>
      <c r="N1447" s="293"/>
      <c r="O1447" s="153"/>
      <c r="P1447" s="154"/>
      <c r="Q1447" s="270"/>
    </row>
    <row r="1448" spans="1:17" x14ac:dyDescent="0.25">
      <c r="A1448" s="837"/>
      <c r="B1448" s="960"/>
      <c r="C1448" s="294" t="s">
        <v>2274</v>
      </c>
      <c r="D1448" s="191" t="s">
        <v>647</v>
      </c>
      <c r="E1448" s="151"/>
      <c r="F1448" s="270"/>
      <c r="G1448" s="270"/>
      <c r="H1448" s="270"/>
      <c r="I1448" s="155"/>
      <c r="J1448" s="270"/>
      <c r="K1448" s="270"/>
      <c r="L1448" s="270"/>
      <c r="M1448" s="292">
        <v>100</v>
      </c>
      <c r="N1448" s="293"/>
      <c r="O1448" s="153"/>
      <c r="P1448" s="154"/>
      <c r="Q1448" s="270"/>
    </row>
    <row r="1449" spans="1:17" x14ac:dyDescent="0.25">
      <c r="A1449" s="837"/>
      <c r="B1449" s="960"/>
      <c r="C1449" s="294" t="s">
        <v>2275</v>
      </c>
      <c r="D1449" s="191" t="s">
        <v>686</v>
      </c>
      <c r="E1449" s="151"/>
      <c r="F1449" s="270"/>
      <c r="G1449" s="270"/>
      <c r="H1449" s="270"/>
      <c r="I1449" s="155"/>
      <c r="J1449" s="270"/>
      <c r="K1449" s="270"/>
      <c r="L1449" s="270"/>
      <c r="M1449" s="292">
        <v>4</v>
      </c>
      <c r="N1449" s="293"/>
      <c r="O1449" s="153"/>
      <c r="P1449" s="154"/>
      <c r="Q1449" s="270"/>
    </row>
    <row r="1450" spans="1:17" x14ac:dyDescent="0.25">
      <c r="A1450" s="837"/>
      <c r="B1450" s="960"/>
      <c r="C1450" s="294" t="s">
        <v>2276</v>
      </c>
      <c r="D1450" s="191" t="s">
        <v>686</v>
      </c>
      <c r="E1450" s="151"/>
      <c r="F1450" s="270"/>
      <c r="G1450" s="270"/>
      <c r="H1450" s="270"/>
      <c r="I1450" s="155"/>
      <c r="J1450" s="270"/>
      <c r="K1450" s="270"/>
      <c r="L1450" s="270"/>
      <c r="M1450" s="292">
        <v>10</v>
      </c>
      <c r="N1450" s="293"/>
      <c r="O1450" s="153"/>
      <c r="P1450" s="154"/>
      <c r="Q1450" s="270"/>
    </row>
    <row r="1451" spans="1:17" x14ac:dyDescent="0.25">
      <c r="A1451" s="837"/>
      <c r="B1451" s="960"/>
      <c r="C1451" s="294" t="s">
        <v>2277</v>
      </c>
      <c r="D1451" s="191" t="s">
        <v>686</v>
      </c>
      <c r="E1451" s="151"/>
      <c r="F1451" s="270"/>
      <c r="G1451" s="270"/>
      <c r="H1451" s="270"/>
      <c r="I1451" s="155"/>
      <c r="J1451" s="270"/>
      <c r="K1451" s="270"/>
      <c r="L1451" s="270"/>
      <c r="M1451" s="292">
        <v>2</v>
      </c>
      <c r="N1451" s="293"/>
      <c r="O1451" s="153"/>
      <c r="P1451" s="154"/>
      <c r="Q1451" s="270"/>
    </row>
    <row r="1452" spans="1:17" x14ac:dyDescent="0.25">
      <c r="A1452" s="837"/>
      <c r="B1452" s="960"/>
      <c r="C1452" s="294" t="s">
        <v>2278</v>
      </c>
      <c r="D1452" s="191" t="s">
        <v>647</v>
      </c>
      <c r="E1452" s="151"/>
      <c r="F1452" s="270"/>
      <c r="G1452" s="270"/>
      <c r="H1452" s="270"/>
      <c r="I1452" s="155"/>
      <c r="J1452" s="270"/>
      <c r="K1452" s="270"/>
      <c r="L1452" s="270"/>
      <c r="M1452" s="292">
        <v>15</v>
      </c>
      <c r="N1452" s="293"/>
      <c r="O1452" s="153"/>
      <c r="P1452" s="154"/>
      <c r="Q1452" s="270"/>
    </row>
    <row r="1453" spans="1:17" x14ac:dyDescent="0.25">
      <c r="A1453" s="837"/>
      <c r="B1453" s="960"/>
      <c r="C1453" s="294" t="s">
        <v>2279</v>
      </c>
      <c r="D1453" s="191" t="s">
        <v>647</v>
      </c>
      <c r="E1453" s="151"/>
      <c r="F1453" s="270"/>
      <c r="G1453" s="270"/>
      <c r="H1453" s="270"/>
      <c r="I1453" s="155"/>
      <c r="J1453" s="270"/>
      <c r="K1453" s="270"/>
      <c r="L1453" s="270"/>
      <c r="M1453" s="292">
        <v>15</v>
      </c>
      <c r="N1453" s="293"/>
      <c r="O1453" s="153"/>
      <c r="P1453" s="154"/>
      <c r="Q1453" s="270"/>
    </row>
    <row r="1454" spans="1:17" x14ac:dyDescent="0.25">
      <c r="A1454" s="837"/>
      <c r="B1454" s="960"/>
      <c r="C1454" s="294" t="s">
        <v>2280</v>
      </c>
      <c r="D1454" s="191" t="s">
        <v>686</v>
      </c>
      <c r="E1454" s="151"/>
      <c r="F1454" s="270"/>
      <c r="G1454" s="270"/>
      <c r="H1454" s="270"/>
      <c r="I1454" s="155"/>
      <c r="J1454" s="270"/>
      <c r="K1454" s="270"/>
      <c r="L1454" s="270"/>
      <c r="M1454" s="292">
        <v>4</v>
      </c>
      <c r="N1454" s="293"/>
      <c r="O1454" s="153"/>
      <c r="P1454" s="154"/>
      <c r="Q1454" s="270"/>
    </row>
    <row r="1455" spans="1:17" x14ac:dyDescent="0.25">
      <c r="A1455" s="837"/>
      <c r="B1455" s="960"/>
      <c r="C1455" s="294" t="s">
        <v>2281</v>
      </c>
      <c r="D1455" s="191" t="s">
        <v>686</v>
      </c>
      <c r="E1455" s="151"/>
      <c r="F1455" s="270"/>
      <c r="G1455" s="270"/>
      <c r="H1455" s="270"/>
      <c r="I1455" s="155"/>
      <c r="J1455" s="270"/>
      <c r="K1455" s="270"/>
      <c r="L1455" s="270"/>
      <c r="M1455" s="292">
        <v>2</v>
      </c>
      <c r="N1455" s="293"/>
      <c r="O1455" s="153"/>
      <c r="P1455" s="154"/>
      <c r="Q1455" s="270"/>
    </row>
    <row r="1456" spans="1:17" x14ac:dyDescent="0.25">
      <c r="A1456" s="837"/>
      <c r="B1456" s="960"/>
      <c r="C1456" s="294" t="s">
        <v>2282</v>
      </c>
      <c r="D1456" s="191" t="s">
        <v>112</v>
      </c>
      <c r="E1456" s="151"/>
      <c r="F1456" s="270"/>
      <c r="G1456" s="270"/>
      <c r="H1456" s="270"/>
      <c r="I1456" s="155"/>
      <c r="J1456" s="270"/>
      <c r="K1456" s="270"/>
      <c r="L1456" s="270"/>
      <c r="M1456" s="292">
        <v>500</v>
      </c>
      <c r="N1456" s="293"/>
      <c r="O1456" s="153"/>
      <c r="P1456" s="154"/>
      <c r="Q1456" s="270"/>
    </row>
    <row r="1457" spans="1:17" x14ac:dyDescent="0.25">
      <c r="A1457" s="837"/>
      <c r="B1457" s="960"/>
      <c r="C1457" s="294" t="s">
        <v>2283</v>
      </c>
      <c r="D1457" s="191" t="s">
        <v>686</v>
      </c>
      <c r="E1457" s="151"/>
      <c r="F1457" s="270"/>
      <c r="G1457" s="270"/>
      <c r="H1457" s="270"/>
      <c r="I1457" s="155"/>
      <c r="J1457" s="270"/>
      <c r="K1457" s="270"/>
      <c r="L1457" s="270"/>
      <c r="M1457" s="292">
        <v>2</v>
      </c>
      <c r="N1457" s="293"/>
      <c r="O1457" s="153"/>
      <c r="P1457" s="154"/>
      <c r="Q1457" s="270"/>
    </row>
    <row r="1458" spans="1:17" x14ac:dyDescent="0.25">
      <c r="A1458" s="837"/>
      <c r="B1458" s="960"/>
      <c r="C1458" s="294" t="s">
        <v>2284</v>
      </c>
      <c r="D1458" s="191" t="s">
        <v>686</v>
      </c>
      <c r="E1458" s="151"/>
      <c r="F1458" s="270"/>
      <c r="G1458" s="270"/>
      <c r="H1458" s="270"/>
      <c r="I1458" s="155"/>
      <c r="J1458" s="270"/>
      <c r="K1458" s="270"/>
      <c r="L1458" s="270"/>
      <c r="M1458" s="292">
        <v>10</v>
      </c>
      <c r="N1458" s="293"/>
      <c r="O1458" s="153"/>
      <c r="P1458" s="154"/>
      <c r="Q1458" s="270"/>
    </row>
    <row r="1459" spans="1:17" x14ac:dyDescent="0.25">
      <c r="A1459" s="837"/>
      <c r="B1459" s="960"/>
      <c r="C1459" s="294" t="s">
        <v>2285</v>
      </c>
      <c r="D1459" s="191" t="s">
        <v>686</v>
      </c>
      <c r="E1459" s="151"/>
      <c r="F1459" s="270"/>
      <c r="G1459" s="270"/>
      <c r="H1459" s="270"/>
      <c r="I1459" s="155"/>
      <c r="J1459" s="270"/>
      <c r="K1459" s="270"/>
      <c r="L1459" s="270"/>
      <c r="M1459" s="292">
        <v>10</v>
      </c>
      <c r="N1459" s="293"/>
      <c r="O1459" s="153"/>
      <c r="P1459" s="154"/>
      <c r="Q1459" s="270"/>
    </row>
    <row r="1460" spans="1:17" x14ac:dyDescent="0.25">
      <c r="A1460" s="837"/>
      <c r="B1460" s="960"/>
      <c r="C1460" s="294" t="s">
        <v>2286</v>
      </c>
      <c r="D1460" s="191" t="s">
        <v>686</v>
      </c>
      <c r="E1460" s="151"/>
      <c r="F1460" s="270"/>
      <c r="G1460" s="270"/>
      <c r="H1460" s="270"/>
      <c r="I1460" s="155"/>
      <c r="J1460" s="270"/>
      <c r="K1460" s="270"/>
      <c r="L1460" s="270"/>
      <c r="M1460" s="292">
        <v>10</v>
      </c>
      <c r="N1460" s="293"/>
      <c r="O1460" s="153"/>
      <c r="P1460" s="154"/>
      <c r="Q1460" s="270"/>
    </row>
    <row r="1461" spans="1:17" x14ac:dyDescent="0.25">
      <c r="A1461" s="837"/>
      <c r="B1461" s="960"/>
      <c r="C1461" s="294" t="s">
        <v>2287</v>
      </c>
      <c r="D1461" s="191" t="s">
        <v>112</v>
      </c>
      <c r="E1461" s="151"/>
      <c r="F1461" s="270"/>
      <c r="G1461" s="270"/>
      <c r="H1461" s="270"/>
      <c r="I1461" s="155"/>
      <c r="J1461" s="270"/>
      <c r="K1461" s="270"/>
      <c r="L1461" s="270"/>
      <c r="M1461" s="292">
        <v>30</v>
      </c>
      <c r="N1461" s="293"/>
      <c r="O1461" s="153"/>
      <c r="P1461" s="154"/>
      <c r="Q1461" s="270"/>
    </row>
    <row r="1462" spans="1:17" x14ac:dyDescent="0.25">
      <c r="A1462" s="837"/>
      <c r="B1462" s="960"/>
      <c r="C1462" s="294" t="s">
        <v>2288</v>
      </c>
      <c r="D1462" s="191" t="s">
        <v>831</v>
      </c>
      <c r="E1462" s="151"/>
      <c r="F1462" s="270"/>
      <c r="G1462" s="270"/>
      <c r="H1462" s="270"/>
      <c r="I1462" s="155"/>
      <c r="J1462" s="270"/>
      <c r="K1462" s="270"/>
      <c r="L1462" s="270"/>
      <c r="M1462" s="292">
        <v>10</v>
      </c>
      <c r="N1462" s="293"/>
      <c r="O1462" s="153"/>
      <c r="P1462" s="154"/>
      <c r="Q1462" s="270"/>
    </row>
    <row r="1463" spans="1:17" x14ac:dyDescent="0.25">
      <c r="A1463" s="837"/>
      <c r="B1463" s="960"/>
      <c r="C1463" s="294" t="s">
        <v>2289</v>
      </c>
      <c r="D1463" s="191" t="s">
        <v>686</v>
      </c>
      <c r="E1463" s="151"/>
      <c r="F1463" s="270"/>
      <c r="G1463" s="270"/>
      <c r="H1463" s="270"/>
      <c r="I1463" s="155"/>
      <c r="J1463" s="270"/>
      <c r="K1463" s="270"/>
      <c r="L1463" s="270"/>
      <c r="M1463" s="292">
        <v>2</v>
      </c>
      <c r="N1463" s="293"/>
      <c r="O1463" s="153"/>
      <c r="P1463" s="154"/>
      <c r="Q1463" s="270"/>
    </row>
    <row r="1464" spans="1:17" x14ac:dyDescent="0.25">
      <c r="A1464" s="837"/>
      <c r="B1464" s="960"/>
      <c r="C1464" s="294" t="s">
        <v>2290</v>
      </c>
      <c r="D1464" s="191" t="s">
        <v>686</v>
      </c>
      <c r="E1464" s="151"/>
      <c r="F1464" s="270"/>
      <c r="G1464" s="270"/>
      <c r="H1464" s="270"/>
      <c r="I1464" s="155"/>
      <c r="J1464" s="270"/>
      <c r="K1464" s="270"/>
      <c r="L1464" s="270"/>
      <c r="M1464" s="292">
        <v>10</v>
      </c>
      <c r="N1464" s="293"/>
      <c r="O1464" s="153"/>
      <c r="P1464" s="154"/>
      <c r="Q1464" s="270"/>
    </row>
    <row r="1465" spans="1:17" x14ac:dyDescent="0.25">
      <c r="A1465" s="837"/>
      <c r="B1465" s="960"/>
      <c r="C1465" s="294" t="s">
        <v>2291</v>
      </c>
      <c r="D1465" s="191" t="s">
        <v>831</v>
      </c>
      <c r="E1465" s="151"/>
      <c r="F1465" s="270"/>
      <c r="G1465" s="270"/>
      <c r="H1465" s="270"/>
      <c r="I1465" s="155"/>
      <c r="J1465" s="270"/>
      <c r="K1465" s="270"/>
      <c r="L1465" s="270"/>
      <c r="M1465" s="292">
        <v>10</v>
      </c>
      <c r="N1465" s="293"/>
      <c r="O1465" s="153"/>
      <c r="P1465" s="154"/>
      <c r="Q1465" s="270"/>
    </row>
    <row r="1466" spans="1:17" x14ac:dyDescent="0.25">
      <c r="A1466" s="837"/>
      <c r="B1466" s="960"/>
      <c r="C1466" s="294" t="s">
        <v>2292</v>
      </c>
      <c r="D1466" s="191" t="s">
        <v>686</v>
      </c>
      <c r="E1466" s="151"/>
      <c r="F1466" s="270"/>
      <c r="G1466" s="270"/>
      <c r="H1466" s="270"/>
      <c r="I1466" s="155"/>
      <c r="J1466" s="270"/>
      <c r="K1466" s="270"/>
      <c r="L1466" s="270"/>
      <c r="M1466" s="292">
        <v>17</v>
      </c>
      <c r="N1466" s="293"/>
      <c r="O1466" s="153"/>
      <c r="P1466" s="154"/>
      <c r="Q1466" s="270"/>
    </row>
    <row r="1467" spans="1:17" x14ac:dyDescent="0.25">
      <c r="A1467" s="837"/>
      <c r="B1467" s="960"/>
      <c r="C1467" s="294" t="s">
        <v>2293</v>
      </c>
      <c r="D1467" s="191" t="s">
        <v>686</v>
      </c>
      <c r="E1467" s="151"/>
      <c r="F1467" s="270"/>
      <c r="G1467" s="270"/>
      <c r="H1467" s="270"/>
      <c r="I1467" s="155"/>
      <c r="J1467" s="270"/>
      <c r="K1467" s="270"/>
      <c r="L1467" s="270"/>
      <c r="M1467" s="292">
        <v>50</v>
      </c>
      <c r="N1467" s="293"/>
      <c r="O1467" s="153"/>
      <c r="P1467" s="154"/>
      <c r="Q1467" s="270"/>
    </row>
    <row r="1468" spans="1:17" x14ac:dyDescent="0.25">
      <c r="A1468" s="837"/>
      <c r="B1468" s="960"/>
      <c r="C1468" s="294" t="s">
        <v>2294</v>
      </c>
      <c r="D1468" s="191" t="s">
        <v>686</v>
      </c>
      <c r="E1468" s="151"/>
      <c r="F1468" s="270"/>
      <c r="G1468" s="270"/>
      <c r="H1468" s="270"/>
      <c r="I1468" s="155"/>
      <c r="J1468" s="270"/>
      <c r="K1468" s="270"/>
      <c r="L1468" s="270"/>
      <c r="M1468" s="292">
        <v>8</v>
      </c>
      <c r="N1468" s="293"/>
      <c r="O1468" s="153"/>
      <c r="P1468" s="154"/>
      <c r="Q1468" s="270"/>
    </row>
    <row r="1469" spans="1:17" x14ac:dyDescent="0.25">
      <c r="A1469" s="837"/>
      <c r="B1469" s="960"/>
      <c r="C1469" s="294" t="s">
        <v>2295</v>
      </c>
      <c r="D1469" s="191" t="s">
        <v>686</v>
      </c>
      <c r="E1469" s="151"/>
      <c r="F1469" s="270"/>
      <c r="G1469" s="270"/>
      <c r="H1469" s="270"/>
      <c r="I1469" s="155"/>
      <c r="J1469" s="270"/>
      <c r="K1469" s="270"/>
      <c r="L1469" s="270"/>
      <c r="M1469" s="292">
        <v>4</v>
      </c>
      <c r="N1469" s="293"/>
      <c r="O1469" s="153"/>
      <c r="P1469" s="154"/>
      <c r="Q1469" s="270"/>
    </row>
    <row r="1470" spans="1:17" x14ac:dyDescent="0.25">
      <c r="A1470" s="837"/>
      <c r="B1470" s="960"/>
      <c r="C1470" s="294" t="s">
        <v>2296</v>
      </c>
      <c r="D1470" s="191" t="s">
        <v>686</v>
      </c>
      <c r="E1470" s="151"/>
      <c r="F1470" s="270"/>
      <c r="G1470" s="270"/>
      <c r="H1470" s="270"/>
      <c r="I1470" s="155"/>
      <c r="J1470" s="270"/>
      <c r="K1470" s="270"/>
      <c r="L1470" s="270"/>
      <c r="M1470" s="292">
        <v>10</v>
      </c>
      <c r="N1470" s="293"/>
      <c r="O1470" s="153"/>
      <c r="P1470" s="154"/>
      <c r="Q1470" s="270"/>
    </row>
    <row r="1471" spans="1:17" x14ac:dyDescent="0.25">
      <c r="A1471" s="837"/>
      <c r="B1471" s="960"/>
      <c r="C1471" s="294" t="s">
        <v>2297</v>
      </c>
      <c r="D1471" s="191" t="s">
        <v>686</v>
      </c>
      <c r="E1471" s="151"/>
      <c r="F1471" s="270"/>
      <c r="G1471" s="270"/>
      <c r="H1471" s="270"/>
      <c r="I1471" s="155"/>
      <c r="J1471" s="270"/>
      <c r="K1471" s="270"/>
      <c r="L1471" s="270"/>
      <c r="M1471" s="292">
        <v>10</v>
      </c>
      <c r="N1471" s="293"/>
      <c r="O1471" s="153"/>
      <c r="P1471" s="154"/>
      <c r="Q1471" s="270"/>
    </row>
    <row r="1472" spans="1:17" x14ac:dyDescent="0.25">
      <c r="A1472" s="837"/>
      <c r="B1472" s="960"/>
      <c r="C1472" s="294" t="s">
        <v>2298</v>
      </c>
      <c r="D1472" s="191" t="s">
        <v>686</v>
      </c>
      <c r="E1472" s="151"/>
      <c r="F1472" s="270"/>
      <c r="G1472" s="270"/>
      <c r="H1472" s="270"/>
      <c r="I1472" s="155"/>
      <c r="J1472" s="270"/>
      <c r="K1472" s="270"/>
      <c r="L1472" s="270"/>
      <c r="M1472" s="292">
        <v>10</v>
      </c>
      <c r="N1472" s="293"/>
      <c r="O1472" s="153"/>
      <c r="P1472" s="154"/>
      <c r="Q1472" s="270"/>
    </row>
    <row r="1473" spans="1:17" x14ac:dyDescent="0.25">
      <c r="A1473" s="837"/>
      <c r="B1473" s="960"/>
      <c r="C1473" s="294" t="s">
        <v>2299</v>
      </c>
      <c r="D1473" s="191" t="s">
        <v>686</v>
      </c>
      <c r="E1473" s="151"/>
      <c r="F1473" s="270"/>
      <c r="G1473" s="270"/>
      <c r="H1473" s="270"/>
      <c r="I1473" s="155"/>
      <c r="J1473" s="270"/>
      <c r="K1473" s="270"/>
      <c r="L1473" s="270"/>
      <c r="M1473" s="292">
        <v>8</v>
      </c>
      <c r="N1473" s="293"/>
      <c r="O1473" s="153"/>
      <c r="P1473" s="154"/>
      <c r="Q1473" s="270"/>
    </row>
    <row r="1474" spans="1:17" x14ac:dyDescent="0.25">
      <c r="A1474" s="837"/>
      <c r="B1474" s="960"/>
      <c r="C1474" s="294" t="s">
        <v>2300</v>
      </c>
      <c r="D1474" s="191" t="s">
        <v>686</v>
      </c>
      <c r="E1474" s="151"/>
      <c r="F1474" s="270"/>
      <c r="G1474" s="270"/>
      <c r="H1474" s="270"/>
      <c r="I1474" s="155"/>
      <c r="J1474" s="270"/>
      <c r="K1474" s="270"/>
      <c r="L1474" s="270"/>
      <c r="M1474" s="292">
        <v>2</v>
      </c>
      <c r="N1474" s="293"/>
      <c r="O1474" s="153"/>
      <c r="P1474" s="154"/>
      <c r="Q1474" s="270"/>
    </row>
    <row r="1475" spans="1:17" x14ac:dyDescent="0.25">
      <c r="A1475" s="837"/>
      <c r="B1475" s="960"/>
      <c r="C1475" s="294" t="s">
        <v>2301</v>
      </c>
      <c r="D1475" s="191" t="s">
        <v>686</v>
      </c>
      <c r="E1475" s="151"/>
      <c r="F1475" s="270"/>
      <c r="G1475" s="270"/>
      <c r="H1475" s="270"/>
      <c r="I1475" s="155"/>
      <c r="J1475" s="270"/>
      <c r="K1475" s="270"/>
      <c r="L1475" s="270"/>
      <c r="M1475" s="292">
        <v>3</v>
      </c>
      <c r="N1475" s="293"/>
      <c r="O1475" s="153"/>
      <c r="P1475" s="154"/>
      <c r="Q1475" s="270"/>
    </row>
    <row r="1476" spans="1:17" x14ac:dyDescent="0.25">
      <c r="A1476" s="837"/>
      <c r="B1476" s="960"/>
      <c r="C1476" s="294" t="s">
        <v>2302</v>
      </c>
      <c r="D1476" s="191" t="s">
        <v>647</v>
      </c>
      <c r="E1476" s="151"/>
      <c r="F1476" s="270"/>
      <c r="G1476" s="270"/>
      <c r="H1476" s="270"/>
      <c r="I1476" s="155"/>
      <c r="J1476" s="270"/>
      <c r="K1476" s="270"/>
      <c r="L1476" s="270"/>
      <c r="M1476" s="292">
        <v>30</v>
      </c>
      <c r="N1476" s="293"/>
      <c r="O1476" s="153"/>
      <c r="P1476" s="154"/>
      <c r="Q1476" s="270"/>
    </row>
    <row r="1477" spans="1:17" x14ac:dyDescent="0.25">
      <c r="A1477" s="837"/>
      <c r="B1477" s="960"/>
      <c r="C1477" s="294" t="s">
        <v>2303</v>
      </c>
      <c r="D1477" s="191" t="s">
        <v>686</v>
      </c>
      <c r="E1477" s="151"/>
      <c r="F1477" s="270"/>
      <c r="G1477" s="270"/>
      <c r="H1477" s="270"/>
      <c r="I1477" s="155"/>
      <c r="J1477" s="270"/>
      <c r="K1477" s="270"/>
      <c r="L1477" s="270"/>
      <c r="M1477" s="292">
        <v>10</v>
      </c>
      <c r="N1477" s="293"/>
      <c r="O1477" s="153"/>
      <c r="P1477" s="154"/>
      <c r="Q1477" s="270"/>
    </row>
    <row r="1478" spans="1:17" x14ac:dyDescent="0.25">
      <c r="A1478" s="837"/>
      <c r="B1478" s="960"/>
      <c r="C1478" s="294" t="s">
        <v>2304</v>
      </c>
      <c r="D1478" s="191" t="s">
        <v>686</v>
      </c>
      <c r="E1478" s="151"/>
      <c r="F1478" s="270"/>
      <c r="G1478" s="270"/>
      <c r="H1478" s="270"/>
      <c r="I1478" s="155"/>
      <c r="J1478" s="270"/>
      <c r="K1478" s="270"/>
      <c r="L1478" s="270"/>
      <c r="M1478" s="292">
        <v>10</v>
      </c>
      <c r="N1478" s="293"/>
      <c r="O1478" s="153"/>
      <c r="P1478" s="154"/>
      <c r="Q1478" s="270"/>
    </row>
    <row r="1479" spans="1:17" x14ac:dyDescent="0.25">
      <c r="A1479" s="837"/>
      <c r="B1479" s="960"/>
      <c r="C1479" s="294" t="s">
        <v>2305</v>
      </c>
      <c r="D1479" s="191" t="s">
        <v>686</v>
      </c>
      <c r="E1479" s="151"/>
      <c r="F1479" s="270"/>
      <c r="G1479" s="270"/>
      <c r="H1479" s="270"/>
      <c r="I1479" s="155"/>
      <c r="J1479" s="270"/>
      <c r="K1479" s="270"/>
      <c r="L1479" s="270"/>
      <c r="M1479" s="292">
        <v>10</v>
      </c>
      <c r="N1479" s="293"/>
      <c r="O1479" s="153"/>
      <c r="P1479" s="154"/>
      <c r="Q1479" s="270"/>
    </row>
    <row r="1480" spans="1:17" x14ac:dyDescent="0.25">
      <c r="A1480" s="837"/>
      <c r="B1480" s="960"/>
      <c r="C1480" s="294" t="s">
        <v>2306</v>
      </c>
      <c r="D1480" s="191" t="s">
        <v>686</v>
      </c>
      <c r="E1480" s="151"/>
      <c r="F1480" s="270"/>
      <c r="G1480" s="270"/>
      <c r="H1480" s="270"/>
      <c r="I1480" s="155"/>
      <c r="J1480" s="270"/>
      <c r="K1480" s="270"/>
      <c r="L1480" s="270"/>
      <c r="M1480" s="292">
        <v>4</v>
      </c>
      <c r="N1480" s="293"/>
      <c r="O1480" s="153"/>
      <c r="P1480" s="154"/>
      <c r="Q1480" s="270"/>
    </row>
    <row r="1481" spans="1:17" x14ac:dyDescent="0.25">
      <c r="A1481" s="837"/>
      <c r="B1481" s="960"/>
      <c r="C1481" s="294" t="s">
        <v>2307</v>
      </c>
      <c r="D1481" s="191" t="s">
        <v>686</v>
      </c>
      <c r="E1481" s="151"/>
      <c r="F1481" s="270"/>
      <c r="G1481" s="270"/>
      <c r="H1481" s="270"/>
      <c r="I1481" s="155"/>
      <c r="J1481" s="270"/>
      <c r="K1481" s="270"/>
      <c r="L1481" s="270"/>
      <c r="M1481" s="292">
        <v>8</v>
      </c>
      <c r="N1481" s="293"/>
      <c r="O1481" s="153"/>
      <c r="P1481" s="154"/>
      <c r="Q1481" s="270"/>
    </row>
    <row r="1482" spans="1:17" x14ac:dyDescent="0.25">
      <c r="A1482" s="837"/>
      <c r="B1482" s="960"/>
      <c r="C1482" s="294" t="s">
        <v>2308</v>
      </c>
      <c r="D1482" s="191" t="s">
        <v>686</v>
      </c>
      <c r="E1482" s="151"/>
      <c r="F1482" s="270"/>
      <c r="G1482" s="270"/>
      <c r="H1482" s="270"/>
      <c r="I1482" s="155"/>
      <c r="J1482" s="270"/>
      <c r="K1482" s="270"/>
      <c r="L1482" s="270"/>
      <c r="M1482" s="292">
        <v>15</v>
      </c>
      <c r="N1482" s="293"/>
      <c r="O1482" s="153"/>
      <c r="P1482" s="154"/>
      <c r="Q1482" s="270"/>
    </row>
    <row r="1483" spans="1:17" x14ac:dyDescent="0.25">
      <c r="A1483" s="837"/>
      <c r="B1483" s="960"/>
      <c r="C1483" s="294" t="s">
        <v>2309</v>
      </c>
      <c r="D1483" s="191" t="s">
        <v>686</v>
      </c>
      <c r="E1483" s="151"/>
      <c r="F1483" s="270"/>
      <c r="G1483" s="270"/>
      <c r="H1483" s="270"/>
      <c r="I1483" s="155"/>
      <c r="J1483" s="270"/>
      <c r="K1483" s="270"/>
      <c r="L1483" s="270"/>
      <c r="M1483" s="292">
        <v>2</v>
      </c>
      <c r="N1483" s="293"/>
      <c r="O1483" s="153"/>
      <c r="P1483" s="154"/>
      <c r="Q1483" s="270"/>
    </row>
    <row r="1484" spans="1:17" x14ac:dyDescent="0.25">
      <c r="A1484" s="837"/>
      <c r="B1484" s="960"/>
      <c r="C1484" s="294" t="s">
        <v>2310</v>
      </c>
      <c r="D1484" s="191" t="s">
        <v>686</v>
      </c>
      <c r="E1484" s="151"/>
      <c r="F1484" s="270"/>
      <c r="G1484" s="270"/>
      <c r="H1484" s="270"/>
      <c r="I1484" s="155"/>
      <c r="J1484" s="270"/>
      <c r="K1484" s="270"/>
      <c r="L1484" s="270"/>
      <c r="M1484" s="292">
        <v>5</v>
      </c>
      <c r="N1484" s="293"/>
      <c r="O1484" s="153"/>
      <c r="P1484" s="154"/>
      <c r="Q1484" s="270"/>
    </row>
    <row r="1485" spans="1:17" x14ac:dyDescent="0.25">
      <c r="A1485" s="837"/>
      <c r="B1485" s="960"/>
      <c r="C1485" s="294" t="s">
        <v>2311</v>
      </c>
      <c r="D1485" s="191" t="s">
        <v>647</v>
      </c>
      <c r="E1485" s="151"/>
      <c r="F1485" s="270"/>
      <c r="G1485" s="270"/>
      <c r="H1485" s="270"/>
      <c r="I1485" s="155"/>
      <c r="J1485" s="270"/>
      <c r="K1485" s="270"/>
      <c r="L1485" s="270"/>
      <c r="M1485" s="292">
        <v>30</v>
      </c>
      <c r="N1485" s="293"/>
      <c r="O1485" s="153"/>
      <c r="P1485" s="154"/>
      <c r="Q1485" s="270"/>
    </row>
  </sheetData>
  <mergeCells count="493">
    <mergeCell ref="V3:V4"/>
    <mergeCell ref="W3:W4"/>
    <mergeCell ref="A5:A43"/>
    <mergeCell ref="B5:B43"/>
    <mergeCell ref="S5:S43"/>
    <mergeCell ref="U5:U43"/>
    <mergeCell ref="W5:W43"/>
    <mergeCell ref="P3:P4"/>
    <mergeCell ref="Q3:Q4"/>
    <mergeCell ref="R3:R4"/>
    <mergeCell ref="S3:S4"/>
    <mergeCell ref="T3:T4"/>
    <mergeCell ref="U3:U4"/>
    <mergeCell ref="A3:A4"/>
    <mergeCell ref="B3:B4"/>
    <mergeCell ref="C3:C4"/>
    <mergeCell ref="D3:D4"/>
    <mergeCell ref="E3:I3"/>
    <mergeCell ref="J3:O3"/>
    <mergeCell ref="A44:A54"/>
    <mergeCell ref="B44:B54"/>
    <mergeCell ref="S44:S54"/>
    <mergeCell ref="U44:U54"/>
    <mergeCell ref="W44:W54"/>
    <mergeCell ref="A55:A67"/>
    <mergeCell ref="B55:B67"/>
    <mergeCell ref="S55:S67"/>
    <mergeCell ref="U55:U67"/>
    <mergeCell ref="W55:W67"/>
    <mergeCell ref="A68:A69"/>
    <mergeCell ref="B68:B69"/>
    <mergeCell ref="S68:S69"/>
    <mergeCell ref="U68:U69"/>
    <mergeCell ref="W68:W69"/>
    <mergeCell ref="A70:A87"/>
    <mergeCell ref="B70:B87"/>
    <mergeCell ref="S70:S87"/>
    <mergeCell ref="U70:U87"/>
    <mergeCell ref="W70:W87"/>
    <mergeCell ref="A88:A96"/>
    <mergeCell ref="B88:B96"/>
    <mergeCell ref="S88:S96"/>
    <mergeCell ref="U88:U96"/>
    <mergeCell ref="W88:W96"/>
    <mergeCell ref="A97:A103"/>
    <mergeCell ref="B97:B103"/>
    <mergeCell ref="S97:S103"/>
    <mergeCell ref="U97:U103"/>
    <mergeCell ref="W97:W103"/>
    <mergeCell ref="A161:A165"/>
    <mergeCell ref="B161:B165"/>
    <mergeCell ref="A104:A160"/>
    <mergeCell ref="B104:B160"/>
    <mergeCell ref="S161:S165"/>
    <mergeCell ref="U161:U165"/>
    <mergeCell ref="W161:W165"/>
    <mergeCell ref="A166:A183"/>
    <mergeCell ref="B166:B183"/>
    <mergeCell ref="S166:S183"/>
    <mergeCell ref="U166:U183"/>
    <mergeCell ref="W166:W183"/>
    <mergeCell ref="S104:S160"/>
    <mergeCell ref="U104:U160"/>
    <mergeCell ref="W104:W160"/>
    <mergeCell ref="D106:D107"/>
    <mergeCell ref="I106:I107"/>
    <mergeCell ref="O106:O107"/>
    <mergeCell ref="P106:P107"/>
    <mergeCell ref="Q106:Q107"/>
    <mergeCell ref="D136:D137"/>
    <mergeCell ref="I136:I137"/>
    <mergeCell ref="O136:O137"/>
    <mergeCell ref="Q136:Q137"/>
    <mergeCell ref="A184:A186"/>
    <mergeCell ref="B184:B186"/>
    <mergeCell ref="S184:S186"/>
    <mergeCell ref="U184:U186"/>
    <mergeCell ref="W184:W186"/>
    <mergeCell ref="A187:A190"/>
    <mergeCell ref="B187:B190"/>
    <mergeCell ref="S187:S190"/>
    <mergeCell ref="U187:U190"/>
    <mergeCell ref="W187:W190"/>
    <mergeCell ref="A191:A204"/>
    <mergeCell ref="B191:B204"/>
    <mergeCell ref="S191:S204"/>
    <mergeCell ref="U191:U204"/>
    <mergeCell ref="W191:W204"/>
    <mergeCell ref="A205:A206"/>
    <mergeCell ref="B205:B206"/>
    <mergeCell ref="S205:S206"/>
    <mergeCell ref="U205:U206"/>
    <mergeCell ref="W205:W206"/>
    <mergeCell ref="A207:A235"/>
    <mergeCell ref="B207:B235"/>
    <mergeCell ref="S207:S235"/>
    <mergeCell ref="U207:U235"/>
    <mergeCell ref="W207:W235"/>
    <mergeCell ref="A236:A249"/>
    <mergeCell ref="B236:B249"/>
    <mergeCell ref="S236:S249"/>
    <mergeCell ref="U236:U249"/>
    <mergeCell ref="W236:W249"/>
    <mergeCell ref="A250:A259"/>
    <mergeCell ref="B250:B259"/>
    <mergeCell ref="S250:S259"/>
    <mergeCell ref="U250:U259"/>
    <mergeCell ref="W250:W259"/>
    <mergeCell ref="A260:A268"/>
    <mergeCell ref="B260:B268"/>
    <mergeCell ref="S260:S268"/>
    <mergeCell ref="U260:U268"/>
    <mergeCell ref="W260:W268"/>
    <mergeCell ref="A269:A311"/>
    <mergeCell ref="B269:B311"/>
    <mergeCell ref="S269:S311"/>
    <mergeCell ref="U269:U311"/>
    <mergeCell ref="W269:W311"/>
    <mergeCell ref="C312:P312"/>
    <mergeCell ref="A313:A324"/>
    <mergeCell ref="B313:B324"/>
    <mergeCell ref="S313:S324"/>
    <mergeCell ref="U313:U324"/>
    <mergeCell ref="W313:W324"/>
    <mergeCell ref="A325:A394"/>
    <mergeCell ref="B325:B394"/>
    <mergeCell ref="S325:S394"/>
    <mergeCell ref="U325:U394"/>
    <mergeCell ref="W325:W394"/>
    <mergeCell ref="A395:A403"/>
    <mergeCell ref="B395:B403"/>
    <mergeCell ref="S395:S403"/>
    <mergeCell ref="U395:U403"/>
    <mergeCell ref="W395:W403"/>
    <mergeCell ref="A404:A431"/>
    <mergeCell ref="B404:B431"/>
    <mergeCell ref="S404:S431"/>
    <mergeCell ref="U404:U431"/>
    <mergeCell ref="W404:W431"/>
    <mergeCell ref="A432:A438"/>
    <mergeCell ref="B432:B438"/>
    <mergeCell ref="S432:S438"/>
    <mergeCell ref="U432:U438"/>
    <mergeCell ref="W432:W438"/>
    <mergeCell ref="A439:A450"/>
    <mergeCell ref="B439:B450"/>
    <mergeCell ref="S439:S450"/>
    <mergeCell ref="U439:U450"/>
    <mergeCell ref="W439:W450"/>
    <mergeCell ref="A452:A516"/>
    <mergeCell ref="B452:B516"/>
    <mergeCell ref="S452:S516"/>
    <mergeCell ref="U452:U516"/>
    <mergeCell ref="W452:W516"/>
    <mergeCell ref="A517:A540"/>
    <mergeCell ref="B517:B540"/>
    <mergeCell ref="S517:S540"/>
    <mergeCell ref="U517:U540"/>
    <mergeCell ref="W517:W540"/>
    <mergeCell ref="A541:A556"/>
    <mergeCell ref="B541:B556"/>
    <mergeCell ref="S541:S554"/>
    <mergeCell ref="U541:U554"/>
    <mergeCell ref="W541:W554"/>
    <mergeCell ref="A557:A560"/>
    <mergeCell ref="B557:B560"/>
    <mergeCell ref="S557:S560"/>
    <mergeCell ref="U557:U560"/>
    <mergeCell ref="W557:W560"/>
    <mergeCell ref="A561:A578"/>
    <mergeCell ref="B561:B578"/>
    <mergeCell ref="S561:S578"/>
    <mergeCell ref="U561:U578"/>
    <mergeCell ref="W561:W578"/>
    <mergeCell ref="A579:A584"/>
    <mergeCell ref="B579:B584"/>
    <mergeCell ref="S579:S584"/>
    <mergeCell ref="U579:U584"/>
    <mergeCell ref="W579:W584"/>
    <mergeCell ref="A585:A610"/>
    <mergeCell ref="B585:B610"/>
    <mergeCell ref="S585:S610"/>
    <mergeCell ref="U585:U610"/>
    <mergeCell ref="W585:W610"/>
    <mergeCell ref="A611:A618"/>
    <mergeCell ref="B611:B618"/>
    <mergeCell ref="S611:S618"/>
    <mergeCell ref="U611:U618"/>
    <mergeCell ref="W611:W618"/>
    <mergeCell ref="A619:A649"/>
    <mergeCell ref="B619:B649"/>
    <mergeCell ref="S619:S649"/>
    <mergeCell ref="U619:U649"/>
    <mergeCell ref="W619:W649"/>
    <mergeCell ref="A650:A682"/>
    <mergeCell ref="B650:B682"/>
    <mergeCell ref="S650:S682"/>
    <mergeCell ref="U650:U682"/>
    <mergeCell ref="W650:W682"/>
    <mergeCell ref="A683:A692"/>
    <mergeCell ref="B683:B692"/>
    <mergeCell ref="S683:S692"/>
    <mergeCell ref="U683:U692"/>
    <mergeCell ref="W683:W692"/>
    <mergeCell ref="A693:A694"/>
    <mergeCell ref="B693:B694"/>
    <mergeCell ref="S693:S694"/>
    <mergeCell ref="U693:U694"/>
    <mergeCell ref="W693:W694"/>
    <mergeCell ref="A695:A703"/>
    <mergeCell ref="B695:B703"/>
    <mergeCell ref="S695:S703"/>
    <mergeCell ref="U695:U703"/>
    <mergeCell ref="W695:W703"/>
    <mergeCell ref="A704:A812"/>
    <mergeCell ref="B704:B812"/>
    <mergeCell ref="W704:W812"/>
    <mergeCell ref="C813:P813"/>
    <mergeCell ref="A814:A815"/>
    <mergeCell ref="B814:B815"/>
    <mergeCell ref="S814:S815"/>
    <mergeCell ref="U814:U815"/>
    <mergeCell ref="W814:W815"/>
    <mergeCell ref="A816:A845"/>
    <mergeCell ref="B816:B845"/>
    <mergeCell ref="S816:S845"/>
    <mergeCell ref="U816:U845"/>
    <mergeCell ref="W816:W845"/>
    <mergeCell ref="A846:A858"/>
    <mergeCell ref="B846:B858"/>
    <mergeCell ref="S846:S858"/>
    <mergeCell ref="U846:U858"/>
    <mergeCell ref="W846:W858"/>
    <mergeCell ref="A859:A860"/>
    <mergeCell ref="B859:C860"/>
    <mergeCell ref="D859:P859"/>
    <mergeCell ref="W859:W860"/>
    <mergeCell ref="D860:P860"/>
    <mergeCell ref="A861:A866"/>
    <mergeCell ref="B861:B866"/>
    <mergeCell ref="S861:S866"/>
    <mergeCell ref="U861:U866"/>
    <mergeCell ref="W861:W866"/>
    <mergeCell ref="A867:A930"/>
    <mergeCell ref="B867:B930"/>
    <mergeCell ref="S867:S930"/>
    <mergeCell ref="U867:U930"/>
    <mergeCell ref="W867:W930"/>
    <mergeCell ref="A931:A935"/>
    <mergeCell ref="B931:B935"/>
    <mergeCell ref="S931:S935"/>
    <mergeCell ref="U931:U935"/>
    <mergeCell ref="W931:W935"/>
    <mergeCell ref="A936:A941"/>
    <mergeCell ref="B936:B941"/>
    <mergeCell ref="S936:S941"/>
    <mergeCell ref="U936:U941"/>
    <mergeCell ref="W936:W941"/>
    <mergeCell ref="A942:A945"/>
    <mergeCell ref="B942:B945"/>
    <mergeCell ref="S942:S945"/>
    <mergeCell ref="U942:U945"/>
    <mergeCell ref="W942:W945"/>
    <mergeCell ref="A946:A948"/>
    <mergeCell ref="B946:B948"/>
    <mergeCell ref="S946:S948"/>
    <mergeCell ref="U946:U948"/>
    <mergeCell ref="W946:W948"/>
    <mergeCell ref="A950:A951"/>
    <mergeCell ref="B950:B951"/>
    <mergeCell ref="S950:S951"/>
    <mergeCell ref="U950:U951"/>
    <mergeCell ref="W950:W951"/>
    <mergeCell ref="A952:A954"/>
    <mergeCell ref="B952:B954"/>
    <mergeCell ref="S952:S954"/>
    <mergeCell ref="U952:U954"/>
    <mergeCell ref="W952:W954"/>
    <mergeCell ref="A955:A957"/>
    <mergeCell ref="B955:B957"/>
    <mergeCell ref="S955:S957"/>
    <mergeCell ref="U955:U957"/>
    <mergeCell ref="W955:W957"/>
    <mergeCell ref="A958:A966"/>
    <mergeCell ref="B958:B966"/>
    <mergeCell ref="S958:S966"/>
    <mergeCell ref="U958:U966"/>
    <mergeCell ref="W958:W966"/>
    <mergeCell ref="A967:A968"/>
    <mergeCell ref="B967:B968"/>
    <mergeCell ref="C967:O967"/>
    <mergeCell ref="S967:S968"/>
    <mergeCell ref="U967:U968"/>
    <mergeCell ref="W967:W968"/>
    <mergeCell ref="C968:O968"/>
    <mergeCell ref="A969:A984"/>
    <mergeCell ref="B969:B984"/>
    <mergeCell ref="Q969:Q984"/>
    <mergeCell ref="S969:S984"/>
    <mergeCell ref="U969:U984"/>
    <mergeCell ref="W969:W984"/>
    <mergeCell ref="A985:A1076"/>
    <mergeCell ref="B985:B1076"/>
    <mergeCell ref="S985:S1076"/>
    <mergeCell ref="U985:U1076"/>
    <mergeCell ref="W985:W1076"/>
    <mergeCell ref="A1077:A1090"/>
    <mergeCell ref="B1077:B1090"/>
    <mergeCell ref="S1077:S1090"/>
    <mergeCell ref="U1077:U1090"/>
    <mergeCell ref="W1077:W1090"/>
    <mergeCell ref="A1091:A1113"/>
    <mergeCell ref="B1091:B1113"/>
    <mergeCell ref="S1091:S1113"/>
    <mergeCell ref="U1091:U1113"/>
    <mergeCell ref="W1091:W1113"/>
    <mergeCell ref="A1114:A1121"/>
    <mergeCell ref="B1114:B1121"/>
    <mergeCell ref="S1114:S1121"/>
    <mergeCell ref="U1114:U1121"/>
    <mergeCell ref="W1114:W1121"/>
    <mergeCell ref="A1123:A1124"/>
    <mergeCell ref="B1123:B1124"/>
    <mergeCell ref="S1123:S1124"/>
    <mergeCell ref="U1123:U1124"/>
    <mergeCell ref="W1123:W1124"/>
    <mergeCell ref="A1125:A1126"/>
    <mergeCell ref="B1125:B1126"/>
    <mergeCell ref="S1125:S1126"/>
    <mergeCell ref="U1125:U1126"/>
    <mergeCell ref="W1125:W1126"/>
    <mergeCell ref="A1127:A1139"/>
    <mergeCell ref="B1127:B1139"/>
    <mergeCell ref="S1127:S1139"/>
    <mergeCell ref="U1127:U1139"/>
    <mergeCell ref="W1127:W1139"/>
    <mergeCell ref="A1140:A1166"/>
    <mergeCell ref="B1140:B1166"/>
    <mergeCell ref="S1140:S1166"/>
    <mergeCell ref="U1140:U1166"/>
    <mergeCell ref="W1140:W1166"/>
    <mergeCell ref="A1167:A1177"/>
    <mergeCell ref="B1167:B1177"/>
    <mergeCell ref="S1167:S1177"/>
    <mergeCell ref="U1167:U1177"/>
    <mergeCell ref="W1167:W1177"/>
    <mergeCell ref="A1178:A1184"/>
    <mergeCell ref="B1178:B1184"/>
    <mergeCell ref="S1178:S1184"/>
    <mergeCell ref="U1178:U1184"/>
    <mergeCell ref="W1178:W1184"/>
    <mergeCell ref="A1185:A1201"/>
    <mergeCell ref="B1185:B1201"/>
    <mergeCell ref="S1185:S1201"/>
    <mergeCell ref="U1185:U1201"/>
    <mergeCell ref="W1185:W1201"/>
    <mergeCell ref="A1202:A1207"/>
    <mergeCell ref="B1202:B1207"/>
    <mergeCell ref="S1202:S1207"/>
    <mergeCell ref="U1202:U1207"/>
    <mergeCell ref="W1202:W1207"/>
    <mergeCell ref="A1208:A1217"/>
    <mergeCell ref="B1208:B1217"/>
    <mergeCell ref="S1208:S1217"/>
    <mergeCell ref="U1208:U1217"/>
    <mergeCell ref="W1208:W1217"/>
    <mergeCell ref="A1219:A1221"/>
    <mergeCell ref="B1219:B1221"/>
    <mergeCell ref="S1219:S1221"/>
    <mergeCell ref="U1219:U1221"/>
    <mergeCell ref="W1219:W1221"/>
    <mergeCell ref="A1222:A1224"/>
    <mergeCell ref="B1222:B1224"/>
    <mergeCell ref="S1222:S1224"/>
    <mergeCell ref="U1222:U1224"/>
    <mergeCell ref="W1222:W1224"/>
    <mergeCell ref="A1225:A1228"/>
    <mergeCell ref="B1225:B1228"/>
    <mergeCell ref="S1225:S1228"/>
    <mergeCell ref="U1225:U1228"/>
    <mergeCell ref="W1225:W1228"/>
    <mergeCell ref="A1229:A1230"/>
    <mergeCell ref="B1229:B1230"/>
    <mergeCell ref="S1229:S1230"/>
    <mergeCell ref="U1229:U1230"/>
    <mergeCell ref="W1229:W1230"/>
    <mergeCell ref="A1231:A1240"/>
    <mergeCell ref="B1231:B1240"/>
    <mergeCell ref="S1231:S1240"/>
    <mergeCell ref="U1231:U1240"/>
    <mergeCell ref="W1231:W1240"/>
    <mergeCell ref="A1241:A1251"/>
    <mergeCell ref="B1241:B1251"/>
    <mergeCell ref="S1241:S1251"/>
    <mergeCell ref="U1241:U1251"/>
    <mergeCell ref="W1241:W1251"/>
    <mergeCell ref="A1252:A1254"/>
    <mergeCell ref="B1252:B1254"/>
    <mergeCell ref="S1252:S1254"/>
    <mergeCell ref="U1252:U1254"/>
    <mergeCell ref="W1252:W1254"/>
    <mergeCell ref="A1255:A1270"/>
    <mergeCell ref="B1255:B1270"/>
    <mergeCell ref="S1255:S1270"/>
    <mergeCell ref="U1255:U1270"/>
    <mergeCell ref="W1255:W1270"/>
    <mergeCell ref="A1271:A1273"/>
    <mergeCell ref="B1271:B1273"/>
    <mergeCell ref="S1271:S1273"/>
    <mergeCell ref="U1271:U1273"/>
    <mergeCell ref="W1271:W1273"/>
    <mergeCell ref="A1274:A1275"/>
    <mergeCell ref="B1274:B1275"/>
    <mergeCell ref="S1274:S1275"/>
    <mergeCell ref="U1274:U1275"/>
    <mergeCell ref="W1274:W1275"/>
    <mergeCell ref="A1276:A1296"/>
    <mergeCell ref="B1276:B1296"/>
    <mergeCell ref="S1276:S1296"/>
    <mergeCell ref="U1276:U1296"/>
    <mergeCell ref="W1276:W1296"/>
    <mergeCell ref="A1297:A1312"/>
    <mergeCell ref="B1297:B1312"/>
    <mergeCell ref="S1297:S1312"/>
    <mergeCell ref="U1297:U1312"/>
    <mergeCell ref="W1297:W1312"/>
    <mergeCell ref="A1313:A1318"/>
    <mergeCell ref="B1313:B1318"/>
    <mergeCell ref="S1313:S1318"/>
    <mergeCell ref="U1313:U1318"/>
    <mergeCell ref="W1313:W1318"/>
    <mergeCell ref="A1319:A1326"/>
    <mergeCell ref="B1319:B1326"/>
    <mergeCell ref="S1319:S1326"/>
    <mergeCell ref="U1319:U1326"/>
    <mergeCell ref="W1319:W1326"/>
    <mergeCell ref="A1327:A1334"/>
    <mergeCell ref="B1327:B1334"/>
    <mergeCell ref="S1327:S1334"/>
    <mergeCell ref="U1327:U1334"/>
    <mergeCell ref="W1327:W1334"/>
    <mergeCell ref="A1335:A1349"/>
    <mergeCell ref="B1335:B1349"/>
    <mergeCell ref="S1335:S1349"/>
    <mergeCell ref="U1335:U1349"/>
    <mergeCell ref="W1335:W1349"/>
    <mergeCell ref="A1350:A1354"/>
    <mergeCell ref="B1350:B1354"/>
    <mergeCell ref="S1350:S1354"/>
    <mergeCell ref="U1350:U1354"/>
    <mergeCell ref="W1350:W1354"/>
    <mergeCell ref="A1355:A1357"/>
    <mergeCell ref="B1355:B1357"/>
    <mergeCell ref="S1355:S1357"/>
    <mergeCell ref="U1355:U1357"/>
    <mergeCell ref="W1355:W1357"/>
    <mergeCell ref="A1358:A1359"/>
    <mergeCell ref="B1358:B1359"/>
    <mergeCell ref="S1358:S1359"/>
    <mergeCell ref="U1358:U1359"/>
    <mergeCell ref="W1358:W1359"/>
    <mergeCell ref="A1360:A1365"/>
    <mergeCell ref="B1360:B1365"/>
    <mergeCell ref="S1360:S1365"/>
    <mergeCell ref="U1360:U1365"/>
    <mergeCell ref="W1360:W1365"/>
    <mergeCell ref="W1393:W1395"/>
    <mergeCell ref="W1396:W1410"/>
    <mergeCell ref="A1411:A1413"/>
    <mergeCell ref="B1411:B1413"/>
    <mergeCell ref="S1411:S1413"/>
    <mergeCell ref="U1411:U1413"/>
    <mergeCell ref="W1411:W1413"/>
    <mergeCell ref="A1366:A1371"/>
    <mergeCell ref="B1366:B1371"/>
    <mergeCell ref="S1366:S1371"/>
    <mergeCell ref="U1366:U1371"/>
    <mergeCell ref="W1366:W1371"/>
    <mergeCell ref="A1373:A1392"/>
    <mergeCell ref="B1373:B1392"/>
    <mergeCell ref="S1373:S1392"/>
    <mergeCell ref="U1373:U1392"/>
    <mergeCell ref="W1373:W1392"/>
    <mergeCell ref="A1415:A1485"/>
    <mergeCell ref="B1415:B1485"/>
    <mergeCell ref="A1396:A1410"/>
    <mergeCell ref="B1396:B1410"/>
    <mergeCell ref="S1396:S1410"/>
    <mergeCell ref="U1396:U1410"/>
    <mergeCell ref="A1393:A1395"/>
    <mergeCell ref="B1393:B1395"/>
    <mergeCell ref="S1393:S1395"/>
    <mergeCell ref="U1393:U1395"/>
  </mergeCells>
  <pageMargins left="0.7" right="0.7" top="0.75" bottom="0.75" header="0.3" footer="0.3"/>
  <pageSetup paperSize="9" scale="65"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99"/>
  <sheetViews>
    <sheetView workbookViewId="0">
      <selection activeCell="B5" sqref="B5"/>
    </sheetView>
  </sheetViews>
  <sheetFormatPr defaultRowHeight="15" x14ac:dyDescent="0.25"/>
  <cols>
    <col min="2" max="2" width="46.140625" customWidth="1"/>
    <col min="3" max="3" width="34.7109375" customWidth="1"/>
    <col min="4" max="4" width="33" customWidth="1"/>
    <col min="5" max="5" width="12.28515625" customWidth="1"/>
    <col min="6" max="6" width="13.7109375" customWidth="1"/>
    <col min="7" max="8" width="12.7109375" customWidth="1"/>
    <col min="9" max="9" width="11.5703125" customWidth="1"/>
    <col min="10" max="10" width="13" customWidth="1"/>
    <col min="11" max="11" width="14.85546875" customWidth="1"/>
  </cols>
  <sheetData>
    <row r="1" spans="1:12" x14ac:dyDescent="0.25">
      <c r="A1" s="426" t="s">
        <v>1320</v>
      </c>
      <c r="B1" s="358"/>
      <c r="C1" s="187"/>
      <c r="D1" s="106"/>
      <c r="E1" s="109"/>
      <c r="F1" s="46"/>
      <c r="G1" s="47"/>
      <c r="H1" s="106"/>
      <c r="I1" s="80"/>
      <c r="J1" s="81"/>
      <c r="K1" s="48"/>
      <c r="L1" s="150"/>
    </row>
    <row r="2" spans="1:12" ht="15.75" thickBot="1" x14ac:dyDescent="0.3">
      <c r="A2" s="106"/>
      <c r="B2" s="358"/>
      <c r="C2" s="187"/>
      <c r="D2" s="106"/>
      <c r="E2" s="109"/>
      <c r="F2" s="46"/>
      <c r="G2" s="47"/>
      <c r="H2" s="106"/>
      <c r="I2" s="80"/>
      <c r="J2" s="81"/>
      <c r="K2" s="48"/>
      <c r="L2" s="150"/>
    </row>
    <row r="3" spans="1:12" ht="60.75" thickBot="1" x14ac:dyDescent="0.3">
      <c r="A3" s="486" t="s">
        <v>0</v>
      </c>
      <c r="B3" s="489" t="s">
        <v>1321</v>
      </c>
      <c r="C3" s="489" t="s">
        <v>1629</v>
      </c>
      <c r="D3" s="489" t="s">
        <v>2351</v>
      </c>
      <c r="E3" s="487" t="s">
        <v>2348</v>
      </c>
      <c r="F3" s="488" t="s">
        <v>2349</v>
      </c>
      <c r="G3" s="489" t="s">
        <v>1325</v>
      </c>
      <c r="H3" s="489" t="s">
        <v>2350</v>
      </c>
      <c r="I3" s="490" t="s">
        <v>2315</v>
      </c>
      <c r="J3" s="491" t="s">
        <v>2316</v>
      </c>
      <c r="K3" s="492" t="s">
        <v>2347</v>
      </c>
      <c r="L3" s="150"/>
    </row>
    <row r="4" spans="1:12" x14ac:dyDescent="0.25">
      <c r="A4" s="478">
        <v>1</v>
      </c>
      <c r="B4" s="479" t="s">
        <v>1332</v>
      </c>
      <c r="C4" s="480" t="s">
        <v>275</v>
      </c>
      <c r="D4" s="399" t="s">
        <v>112</v>
      </c>
      <c r="E4" s="481">
        <v>0</v>
      </c>
      <c r="F4" s="482">
        <v>0</v>
      </c>
      <c r="G4" s="483">
        <v>0</v>
      </c>
      <c r="H4" s="484">
        <v>5.86</v>
      </c>
      <c r="I4" s="380">
        <v>8513.2000000000007</v>
      </c>
      <c r="J4" s="380">
        <v>17500.822</v>
      </c>
      <c r="K4" s="485">
        <v>26014.022000000001</v>
      </c>
      <c r="L4" s="150"/>
    </row>
    <row r="5" spans="1:12" ht="45" x14ac:dyDescent="0.25">
      <c r="A5" s="456">
        <v>2</v>
      </c>
      <c r="B5" s="427" t="s">
        <v>1</v>
      </c>
      <c r="C5" s="366" t="s">
        <v>471</v>
      </c>
      <c r="D5" s="215" t="s">
        <v>37</v>
      </c>
      <c r="E5" s="428">
        <v>400</v>
      </c>
      <c r="F5" s="429">
        <v>1650</v>
      </c>
      <c r="G5" s="218">
        <v>2050</v>
      </c>
      <c r="H5" s="368">
        <v>2.42</v>
      </c>
      <c r="I5" s="430">
        <v>4204.3600000000006</v>
      </c>
      <c r="J5" s="430">
        <v>13333.35</v>
      </c>
      <c r="K5" s="457">
        <v>17537.71</v>
      </c>
      <c r="L5" s="150"/>
    </row>
    <row r="6" spans="1:12" x14ac:dyDescent="0.25">
      <c r="A6" s="456">
        <v>3</v>
      </c>
      <c r="B6" s="387" t="s">
        <v>1459</v>
      </c>
      <c r="C6" s="366" t="s">
        <v>572</v>
      </c>
      <c r="D6" s="215" t="s">
        <v>37</v>
      </c>
      <c r="E6" s="428">
        <v>20</v>
      </c>
      <c r="F6" s="429">
        <v>50</v>
      </c>
      <c r="G6" s="218">
        <v>70</v>
      </c>
      <c r="H6" s="368">
        <v>10.8</v>
      </c>
      <c r="I6" s="430">
        <v>5947.71</v>
      </c>
      <c r="J6" s="430">
        <v>23267.749999999996</v>
      </c>
      <c r="K6" s="457">
        <v>29215.460000000003</v>
      </c>
      <c r="L6" s="150"/>
    </row>
    <row r="7" spans="1:12" x14ac:dyDescent="0.25">
      <c r="A7" s="456">
        <v>4</v>
      </c>
      <c r="B7" s="427" t="s">
        <v>2</v>
      </c>
      <c r="C7" s="366" t="s">
        <v>235</v>
      </c>
      <c r="D7" s="215" t="s">
        <v>37</v>
      </c>
      <c r="E7" s="428">
        <v>0</v>
      </c>
      <c r="F7" s="429">
        <v>15</v>
      </c>
      <c r="G7" s="218">
        <v>15</v>
      </c>
      <c r="H7" s="368">
        <v>2680</v>
      </c>
      <c r="I7" s="430">
        <v>2052</v>
      </c>
      <c r="J7" s="430">
        <v>50460</v>
      </c>
      <c r="K7" s="457">
        <v>52512</v>
      </c>
      <c r="L7" s="150"/>
    </row>
    <row r="8" spans="1:12" ht="30" x14ac:dyDescent="0.25">
      <c r="A8" s="456">
        <v>5</v>
      </c>
      <c r="B8" s="387" t="s">
        <v>1333</v>
      </c>
      <c r="C8" s="386" t="s">
        <v>224</v>
      </c>
      <c r="D8" s="214" t="s">
        <v>37</v>
      </c>
      <c r="E8" s="428">
        <v>4</v>
      </c>
      <c r="F8" s="429">
        <v>30</v>
      </c>
      <c r="G8" s="218">
        <v>34</v>
      </c>
      <c r="H8" s="368">
        <v>78</v>
      </c>
      <c r="I8" s="430">
        <v>9454.6</v>
      </c>
      <c r="J8" s="430">
        <v>29412.590000000004</v>
      </c>
      <c r="K8" s="457">
        <v>38867.189999999995</v>
      </c>
      <c r="L8" s="150"/>
    </row>
    <row r="9" spans="1:12" ht="30" x14ac:dyDescent="0.25">
      <c r="A9" s="456">
        <v>6</v>
      </c>
      <c r="B9" s="387" t="s">
        <v>1346</v>
      </c>
      <c r="C9" s="386" t="s">
        <v>1347</v>
      </c>
      <c r="D9" s="214" t="s">
        <v>78</v>
      </c>
      <c r="E9" s="428">
        <v>2</v>
      </c>
      <c r="F9" s="429">
        <v>16</v>
      </c>
      <c r="G9" s="218">
        <v>18</v>
      </c>
      <c r="H9" s="368">
        <v>310</v>
      </c>
      <c r="I9" s="430">
        <v>17920</v>
      </c>
      <c r="J9" s="430">
        <v>68300</v>
      </c>
      <c r="K9" s="457">
        <v>86220</v>
      </c>
      <c r="L9" s="150"/>
    </row>
    <row r="10" spans="1:12" ht="30" x14ac:dyDescent="0.25">
      <c r="A10" s="456">
        <v>7</v>
      </c>
      <c r="B10" s="387" t="s">
        <v>1352</v>
      </c>
      <c r="C10" s="366" t="s">
        <v>1353</v>
      </c>
      <c r="D10" s="214" t="s">
        <v>78</v>
      </c>
      <c r="E10" s="428">
        <v>1</v>
      </c>
      <c r="F10" s="429">
        <v>8</v>
      </c>
      <c r="G10" s="218">
        <v>9</v>
      </c>
      <c r="H10" s="368">
        <v>250</v>
      </c>
      <c r="I10" s="430">
        <v>6844.2</v>
      </c>
      <c r="J10" s="430">
        <v>20761.699999999997</v>
      </c>
      <c r="K10" s="457">
        <v>27605.9</v>
      </c>
      <c r="L10" s="150"/>
    </row>
    <row r="11" spans="1:12" x14ac:dyDescent="0.25">
      <c r="A11" s="456">
        <v>11</v>
      </c>
      <c r="B11" s="387" t="s">
        <v>4</v>
      </c>
      <c r="C11" s="366" t="s">
        <v>1608</v>
      </c>
      <c r="D11" s="431" t="s">
        <v>78</v>
      </c>
      <c r="E11" s="428">
        <v>4</v>
      </c>
      <c r="F11" s="429">
        <v>4</v>
      </c>
      <c r="G11" s="218">
        <v>8</v>
      </c>
      <c r="H11" s="383">
        <v>1728.92</v>
      </c>
      <c r="I11" s="430">
        <v>33966.080000000002</v>
      </c>
      <c r="J11" s="430">
        <v>44736.480000000003</v>
      </c>
      <c r="K11" s="457">
        <v>78702.559999999998</v>
      </c>
      <c r="L11" s="90"/>
    </row>
    <row r="12" spans="1:12" ht="45" x14ac:dyDescent="0.25">
      <c r="A12" s="456">
        <v>12</v>
      </c>
      <c r="B12" s="387" t="s">
        <v>2063</v>
      </c>
      <c r="C12" s="386" t="s">
        <v>237</v>
      </c>
      <c r="D12" s="214" t="s">
        <v>37</v>
      </c>
      <c r="E12" s="428">
        <v>75</v>
      </c>
      <c r="F12" s="429">
        <v>110</v>
      </c>
      <c r="G12" s="218">
        <v>185</v>
      </c>
      <c r="H12" s="215">
        <v>26.89</v>
      </c>
      <c r="I12" s="430">
        <v>27396.579999999998</v>
      </c>
      <c r="J12" s="430">
        <v>49300.26</v>
      </c>
      <c r="K12" s="457">
        <v>76696.84</v>
      </c>
      <c r="L12" s="150"/>
    </row>
    <row r="13" spans="1:12" ht="30" x14ac:dyDescent="0.25">
      <c r="A13" s="456">
        <v>15</v>
      </c>
      <c r="B13" s="387" t="s">
        <v>5</v>
      </c>
      <c r="C13" s="366" t="s">
        <v>2073</v>
      </c>
      <c r="D13" s="214" t="s">
        <v>37</v>
      </c>
      <c r="E13" s="428" t="e">
        <v>#N/A</v>
      </c>
      <c r="F13" s="429" t="e">
        <v>#N/A</v>
      </c>
      <c r="G13" s="218" t="e">
        <v>#N/A</v>
      </c>
      <c r="H13" s="215">
        <v>27.49</v>
      </c>
      <c r="I13" s="430">
        <v>2162.5300000000002</v>
      </c>
      <c r="J13" s="430">
        <v>3453.7000000000003</v>
      </c>
      <c r="K13" s="457">
        <v>5616.2300000000005</v>
      </c>
      <c r="L13" s="150"/>
    </row>
    <row r="14" spans="1:12" ht="30" x14ac:dyDescent="0.25">
      <c r="A14" s="456">
        <v>16</v>
      </c>
      <c r="B14" s="387" t="s">
        <v>2064</v>
      </c>
      <c r="C14" s="369" t="s">
        <v>167</v>
      </c>
      <c r="D14" s="215" t="s">
        <v>37</v>
      </c>
      <c r="E14" s="428">
        <v>20</v>
      </c>
      <c r="F14" s="429">
        <v>80</v>
      </c>
      <c r="G14" s="218">
        <v>100</v>
      </c>
      <c r="H14" s="215">
        <v>18</v>
      </c>
      <c r="I14" s="430">
        <v>10706.2</v>
      </c>
      <c r="J14" s="430">
        <v>33398.839999999997</v>
      </c>
      <c r="K14" s="457">
        <v>44015.040000000001</v>
      </c>
      <c r="L14" s="150"/>
    </row>
    <row r="15" spans="1:12" ht="30" x14ac:dyDescent="0.25">
      <c r="A15" s="456">
        <v>17</v>
      </c>
      <c r="B15" s="387" t="s">
        <v>1480</v>
      </c>
      <c r="C15" s="369" t="s">
        <v>556</v>
      </c>
      <c r="D15" s="214" t="s">
        <v>37</v>
      </c>
      <c r="E15" s="428">
        <v>13</v>
      </c>
      <c r="F15" s="429">
        <v>50</v>
      </c>
      <c r="G15" s="218">
        <v>63</v>
      </c>
      <c r="H15" s="368">
        <v>123</v>
      </c>
      <c r="I15" s="430">
        <v>3564.17</v>
      </c>
      <c r="J15" s="430">
        <v>14814.339999999998</v>
      </c>
      <c r="K15" s="457">
        <v>18378.509999999998</v>
      </c>
      <c r="L15" s="150"/>
    </row>
    <row r="16" spans="1:12" x14ac:dyDescent="0.25">
      <c r="A16" s="456">
        <v>18</v>
      </c>
      <c r="B16" s="387" t="s">
        <v>878</v>
      </c>
      <c r="C16" s="384" t="s">
        <v>811</v>
      </c>
      <c r="D16" s="214" t="s">
        <v>37</v>
      </c>
      <c r="E16" s="428">
        <v>320</v>
      </c>
      <c r="F16" s="429">
        <v>800</v>
      </c>
      <c r="G16" s="218">
        <v>1120</v>
      </c>
      <c r="H16" s="215">
        <v>1.36</v>
      </c>
      <c r="I16" s="430">
        <v>752.85000000000014</v>
      </c>
      <c r="J16" s="430">
        <v>1796.2000000000003</v>
      </c>
      <c r="K16" s="457">
        <v>2549.0499999999997</v>
      </c>
      <c r="L16" s="150"/>
    </row>
    <row r="17" spans="1:12" x14ac:dyDescent="0.25">
      <c r="A17" s="456">
        <v>19</v>
      </c>
      <c r="B17" s="387" t="s">
        <v>7</v>
      </c>
      <c r="C17" s="369" t="s">
        <v>46</v>
      </c>
      <c r="D17" s="215" t="s">
        <v>37</v>
      </c>
      <c r="E17" s="428">
        <v>250</v>
      </c>
      <c r="F17" s="429">
        <v>950</v>
      </c>
      <c r="G17" s="218">
        <v>1200</v>
      </c>
      <c r="H17" s="215">
        <v>0.45</v>
      </c>
      <c r="I17" s="430">
        <v>6646.4800000000005</v>
      </c>
      <c r="J17" s="430">
        <v>16137.4</v>
      </c>
      <c r="K17" s="457">
        <v>22783.880000000005</v>
      </c>
      <c r="L17" s="150"/>
    </row>
    <row r="18" spans="1:12" x14ac:dyDescent="0.25">
      <c r="A18" s="456">
        <v>20</v>
      </c>
      <c r="B18" s="390" t="s">
        <v>8</v>
      </c>
      <c r="C18" s="390" t="s">
        <v>1362</v>
      </c>
      <c r="D18" s="432"/>
      <c r="E18" s="428">
        <v>0</v>
      </c>
      <c r="F18" s="429">
        <v>0</v>
      </c>
      <c r="G18" s="218">
        <v>0</v>
      </c>
      <c r="H18" s="215">
        <v>70769.429999999993</v>
      </c>
      <c r="I18" s="378">
        <v>69866.83</v>
      </c>
      <c r="J18" s="378">
        <v>0</v>
      </c>
      <c r="K18" s="458">
        <v>69866.83</v>
      </c>
      <c r="L18" s="150"/>
    </row>
    <row r="19" spans="1:12" ht="30" x14ac:dyDescent="0.25">
      <c r="A19" s="456">
        <v>21</v>
      </c>
      <c r="B19" s="387" t="s">
        <v>1363</v>
      </c>
      <c r="C19" s="366" t="s">
        <v>1364</v>
      </c>
      <c r="D19" s="215"/>
      <c r="E19" s="428">
        <v>0</v>
      </c>
      <c r="F19" s="429">
        <v>0</v>
      </c>
      <c r="G19" s="218">
        <v>0</v>
      </c>
      <c r="H19" s="367">
        <v>1420</v>
      </c>
      <c r="I19" s="430">
        <v>2000</v>
      </c>
      <c r="J19" s="430">
        <v>28000</v>
      </c>
      <c r="K19" s="459">
        <v>30000</v>
      </c>
      <c r="L19" s="150"/>
    </row>
    <row r="20" spans="1:12" x14ac:dyDescent="0.25">
      <c r="A20" s="456">
        <v>22</v>
      </c>
      <c r="B20" s="387" t="s">
        <v>9</v>
      </c>
      <c r="C20" s="366" t="s">
        <v>58</v>
      </c>
      <c r="D20" s="215" t="s">
        <v>62</v>
      </c>
      <c r="E20" s="428">
        <v>30</v>
      </c>
      <c r="F20" s="429">
        <v>143</v>
      </c>
      <c r="G20" s="218">
        <v>173</v>
      </c>
      <c r="H20" s="215">
        <v>3.78</v>
      </c>
      <c r="I20" s="430">
        <v>58799.579999999994</v>
      </c>
      <c r="J20" s="430">
        <v>390246.72</v>
      </c>
      <c r="K20" s="457">
        <v>449046.29999999993</v>
      </c>
      <c r="L20" s="150"/>
    </row>
    <row r="21" spans="1:12" x14ac:dyDescent="0.25">
      <c r="A21" s="137">
        <v>23</v>
      </c>
      <c r="B21" s="361" t="s">
        <v>10</v>
      </c>
      <c r="C21" s="188" t="s">
        <v>468</v>
      </c>
      <c r="D21" s="421" t="s">
        <v>37</v>
      </c>
      <c r="E21" s="155">
        <v>20</v>
      </c>
      <c r="F21" s="153">
        <v>20</v>
      </c>
      <c r="G21" s="425">
        <v>40</v>
      </c>
      <c r="H21" s="421">
        <v>2.33</v>
      </c>
      <c r="I21" s="418">
        <v>1624.04</v>
      </c>
      <c r="J21" s="419">
        <v>3259.77</v>
      </c>
      <c r="K21" s="373">
        <v>4883.8099999999995</v>
      </c>
      <c r="L21" s="150"/>
    </row>
    <row r="22" spans="1:12" x14ac:dyDescent="0.25">
      <c r="A22" s="137">
        <v>24</v>
      </c>
      <c r="B22" s="361" t="s">
        <v>11</v>
      </c>
      <c r="C22" s="188" t="s">
        <v>1581</v>
      </c>
      <c r="D22" s="422" t="s">
        <v>37</v>
      </c>
      <c r="E22" s="155">
        <v>8</v>
      </c>
      <c r="F22" s="153">
        <v>14</v>
      </c>
      <c r="G22" s="425">
        <v>22</v>
      </c>
      <c r="H22" s="422">
        <v>231.8</v>
      </c>
      <c r="I22" s="418">
        <v>31176.05</v>
      </c>
      <c r="J22" s="419">
        <v>51035.26</v>
      </c>
      <c r="K22" s="373">
        <v>82211.309999999983</v>
      </c>
      <c r="L22" s="150"/>
    </row>
    <row r="23" spans="1:12" x14ac:dyDescent="0.25">
      <c r="A23" s="456">
        <v>25</v>
      </c>
      <c r="B23" s="387" t="s">
        <v>892</v>
      </c>
      <c r="C23" s="369" t="s">
        <v>165</v>
      </c>
      <c r="D23" s="215" t="s">
        <v>37</v>
      </c>
      <c r="E23" s="428">
        <v>20</v>
      </c>
      <c r="F23" s="429">
        <v>136</v>
      </c>
      <c r="G23" s="218">
        <v>156</v>
      </c>
      <c r="H23" s="215">
        <v>46.54</v>
      </c>
      <c r="I23" s="430">
        <v>7045.42</v>
      </c>
      <c r="J23" s="430">
        <v>23863.43</v>
      </c>
      <c r="K23" s="457">
        <v>30908.85</v>
      </c>
      <c r="L23" s="150"/>
    </row>
    <row r="24" spans="1:12" x14ac:dyDescent="0.25">
      <c r="A24" s="456">
        <v>26</v>
      </c>
      <c r="B24" s="387" t="s">
        <v>1606</v>
      </c>
      <c r="C24" s="386" t="s">
        <v>245</v>
      </c>
      <c r="D24" s="215" t="s">
        <v>37</v>
      </c>
      <c r="E24" s="428">
        <v>150</v>
      </c>
      <c r="F24" s="429">
        <v>600</v>
      </c>
      <c r="G24" s="218">
        <v>750</v>
      </c>
      <c r="H24" s="215">
        <v>12.19</v>
      </c>
      <c r="I24" s="430">
        <v>11059.500000000002</v>
      </c>
      <c r="J24" s="430">
        <v>28136</v>
      </c>
      <c r="K24" s="457">
        <v>39195.5</v>
      </c>
      <c r="L24" s="150"/>
    </row>
    <row r="25" spans="1:12" x14ac:dyDescent="0.25">
      <c r="A25" s="456">
        <v>27</v>
      </c>
      <c r="B25" s="387" t="s">
        <v>1609</v>
      </c>
      <c r="C25" s="366" t="s">
        <v>256</v>
      </c>
      <c r="D25" s="215" t="s">
        <v>37</v>
      </c>
      <c r="E25" s="428">
        <v>40</v>
      </c>
      <c r="F25" s="429">
        <v>90</v>
      </c>
      <c r="G25" s="218">
        <v>130</v>
      </c>
      <c r="H25" s="215">
        <v>30</v>
      </c>
      <c r="I25" s="378">
        <v>1200</v>
      </c>
      <c r="J25" s="378">
        <v>2700</v>
      </c>
      <c r="K25" s="458">
        <v>3900</v>
      </c>
      <c r="L25" s="150"/>
    </row>
    <row r="26" spans="1:12" x14ac:dyDescent="0.25">
      <c r="A26" s="456">
        <v>28</v>
      </c>
      <c r="B26" s="427" t="s">
        <v>12</v>
      </c>
      <c r="C26" s="366" t="s">
        <v>1390</v>
      </c>
      <c r="D26" s="215" t="s">
        <v>669</v>
      </c>
      <c r="E26" s="428">
        <v>210</v>
      </c>
      <c r="F26" s="429">
        <v>1120</v>
      </c>
      <c r="G26" s="218">
        <v>1330</v>
      </c>
      <c r="H26" s="368">
        <v>1</v>
      </c>
      <c r="I26" s="430">
        <v>13391</v>
      </c>
      <c r="J26" s="430">
        <v>60303</v>
      </c>
      <c r="K26" s="457">
        <v>73694</v>
      </c>
      <c r="L26" s="150"/>
    </row>
    <row r="27" spans="1:12" x14ac:dyDescent="0.25">
      <c r="A27" s="456">
        <v>29</v>
      </c>
      <c r="B27" s="387" t="s">
        <v>1610</v>
      </c>
      <c r="C27" s="369" t="s">
        <v>97</v>
      </c>
      <c r="D27" s="215" t="s">
        <v>32</v>
      </c>
      <c r="E27" s="428">
        <v>35</v>
      </c>
      <c r="F27" s="429">
        <v>100</v>
      </c>
      <c r="G27" s="218">
        <v>135</v>
      </c>
      <c r="H27" s="215">
        <v>2.2000000000000002</v>
      </c>
      <c r="I27" s="430">
        <v>2486.3000000000002</v>
      </c>
      <c r="J27" s="430">
        <v>7188.6</v>
      </c>
      <c r="K27" s="457">
        <v>9674.9</v>
      </c>
      <c r="L27" s="150"/>
    </row>
    <row r="28" spans="1:12" x14ac:dyDescent="0.25">
      <c r="A28" s="456">
        <v>30</v>
      </c>
      <c r="B28" s="387" t="s">
        <v>13</v>
      </c>
      <c r="C28" s="366" t="s">
        <v>425</v>
      </c>
      <c r="D28" s="215" t="s">
        <v>37</v>
      </c>
      <c r="E28" s="428">
        <v>80</v>
      </c>
      <c r="F28" s="429">
        <v>400</v>
      </c>
      <c r="G28" s="218">
        <v>480</v>
      </c>
      <c r="H28" s="215">
        <v>2.1</v>
      </c>
      <c r="I28" s="430">
        <v>9918.7800000000007</v>
      </c>
      <c r="J28" s="430">
        <v>40704.519999999997</v>
      </c>
      <c r="K28" s="457">
        <v>50623.299999999996</v>
      </c>
      <c r="L28" s="150"/>
    </row>
    <row r="29" spans="1:12" ht="30" x14ac:dyDescent="0.25">
      <c r="A29" s="456">
        <v>31</v>
      </c>
      <c r="B29" s="387" t="s">
        <v>1444</v>
      </c>
      <c r="C29" s="369" t="s">
        <v>64</v>
      </c>
      <c r="D29" s="215" t="s">
        <v>37</v>
      </c>
      <c r="E29" s="428">
        <v>20</v>
      </c>
      <c r="F29" s="429">
        <v>50</v>
      </c>
      <c r="G29" s="218">
        <v>70</v>
      </c>
      <c r="H29" s="215">
        <v>198.65</v>
      </c>
      <c r="I29" s="430">
        <v>12035.94</v>
      </c>
      <c r="J29" s="430">
        <v>41532.54</v>
      </c>
      <c r="K29" s="457">
        <v>53568.479999999996</v>
      </c>
      <c r="L29" s="150"/>
    </row>
    <row r="30" spans="1:12" x14ac:dyDescent="0.25">
      <c r="A30" s="456">
        <v>32</v>
      </c>
      <c r="B30" s="387" t="s">
        <v>14</v>
      </c>
      <c r="C30" s="369" t="s">
        <v>87</v>
      </c>
      <c r="D30" s="215" t="s">
        <v>37</v>
      </c>
      <c r="E30" s="428">
        <v>45</v>
      </c>
      <c r="F30" s="429">
        <v>100</v>
      </c>
      <c r="G30" s="218">
        <v>145</v>
      </c>
      <c r="H30" s="215">
        <v>17.5</v>
      </c>
      <c r="I30" s="430">
        <v>8646.2799999999988</v>
      </c>
      <c r="J30" s="430">
        <v>15580.150000000001</v>
      </c>
      <c r="K30" s="457">
        <v>24226.43</v>
      </c>
      <c r="L30" s="150"/>
    </row>
    <row r="31" spans="1:12" x14ac:dyDescent="0.25">
      <c r="A31" s="456">
        <v>33</v>
      </c>
      <c r="B31" s="387" t="s">
        <v>1622</v>
      </c>
      <c r="C31" s="366" t="s">
        <v>551</v>
      </c>
      <c r="D31" s="215" t="s">
        <v>37</v>
      </c>
      <c r="E31" s="428">
        <v>15</v>
      </c>
      <c r="F31" s="429">
        <v>40</v>
      </c>
      <c r="G31" s="218">
        <v>55</v>
      </c>
      <c r="H31" s="215">
        <v>6.39</v>
      </c>
      <c r="I31" s="430">
        <v>896.39999999999986</v>
      </c>
      <c r="J31" s="430">
        <v>1920.6</v>
      </c>
      <c r="K31" s="457">
        <v>2817</v>
      </c>
      <c r="L31" s="150"/>
    </row>
    <row r="32" spans="1:12" x14ac:dyDescent="0.25">
      <c r="A32" s="137">
        <v>34</v>
      </c>
      <c r="B32" s="361" t="s">
        <v>606</v>
      </c>
      <c r="C32" s="190" t="s">
        <v>617</v>
      </c>
      <c r="D32" s="421" t="s">
        <v>112</v>
      </c>
      <c r="E32" s="155">
        <v>0</v>
      </c>
      <c r="F32" s="153">
        <v>0</v>
      </c>
      <c r="G32" s="425">
        <v>0</v>
      </c>
      <c r="H32" s="421">
        <v>1.8360000000000001</v>
      </c>
      <c r="I32" s="418">
        <v>7276.5699999999988</v>
      </c>
      <c r="J32" s="419">
        <v>19938.669999999998</v>
      </c>
      <c r="K32" s="373">
        <v>27215.24</v>
      </c>
      <c r="L32" s="150"/>
    </row>
    <row r="33" spans="1:12" ht="30" x14ac:dyDescent="0.25">
      <c r="A33" s="456">
        <v>35</v>
      </c>
      <c r="B33" s="387" t="s">
        <v>15</v>
      </c>
      <c r="C33" s="369" t="s">
        <v>258</v>
      </c>
      <c r="D33" s="215" t="s">
        <v>37</v>
      </c>
      <c r="E33" s="428">
        <v>3</v>
      </c>
      <c r="F33" s="429">
        <v>3</v>
      </c>
      <c r="G33" s="218">
        <v>6</v>
      </c>
      <c r="H33" s="368">
        <v>280</v>
      </c>
      <c r="I33" s="430">
        <v>5334.8</v>
      </c>
      <c r="J33" s="430">
        <v>4224</v>
      </c>
      <c r="K33" s="457">
        <v>9558.7999999999993</v>
      </c>
      <c r="L33" s="150"/>
    </row>
    <row r="34" spans="1:12" ht="30" x14ac:dyDescent="0.25">
      <c r="A34" s="456">
        <v>36</v>
      </c>
      <c r="B34" s="387" t="s">
        <v>2325</v>
      </c>
      <c r="C34" s="369" t="s">
        <v>1626</v>
      </c>
      <c r="D34" s="215" t="s">
        <v>37</v>
      </c>
      <c r="E34" s="428">
        <v>5</v>
      </c>
      <c r="F34" s="429">
        <v>20</v>
      </c>
      <c r="G34" s="218">
        <v>25</v>
      </c>
      <c r="H34" s="368">
        <v>9.27</v>
      </c>
      <c r="I34" s="430">
        <v>7674.31</v>
      </c>
      <c r="J34" s="430">
        <v>55974.040000000008</v>
      </c>
      <c r="K34" s="457">
        <v>63648.350000000006</v>
      </c>
      <c r="L34" s="150"/>
    </row>
    <row r="35" spans="1:12" x14ac:dyDescent="0.25">
      <c r="A35" s="456">
        <v>37</v>
      </c>
      <c r="B35" s="387" t="s">
        <v>16</v>
      </c>
      <c r="C35" s="366" t="s">
        <v>343</v>
      </c>
      <c r="D35" s="215" t="s">
        <v>37</v>
      </c>
      <c r="E35" s="428">
        <v>10</v>
      </c>
      <c r="F35" s="429">
        <v>20</v>
      </c>
      <c r="G35" s="218">
        <v>30</v>
      </c>
      <c r="H35" s="215">
        <v>2.5</v>
      </c>
      <c r="I35" s="430">
        <v>710</v>
      </c>
      <c r="J35" s="430">
        <v>1572</v>
      </c>
      <c r="K35" s="457">
        <v>2282</v>
      </c>
      <c r="L35" s="150"/>
    </row>
    <row r="36" spans="1:12" ht="45" x14ac:dyDescent="0.25">
      <c r="A36" s="456">
        <v>38</v>
      </c>
      <c r="B36" s="387" t="s">
        <v>1624</v>
      </c>
      <c r="C36" s="366" t="s">
        <v>431</v>
      </c>
      <c r="D36" s="215" t="s">
        <v>37</v>
      </c>
      <c r="E36" s="428">
        <v>20</v>
      </c>
      <c r="F36" s="429">
        <v>30</v>
      </c>
      <c r="G36" s="218">
        <v>50</v>
      </c>
      <c r="H36" s="215">
        <v>4.68</v>
      </c>
      <c r="I36" s="430">
        <v>4950.0599999999995</v>
      </c>
      <c r="J36" s="430">
        <v>10495.199999999999</v>
      </c>
      <c r="K36" s="457">
        <v>15445.260000000002</v>
      </c>
      <c r="L36" s="150"/>
    </row>
    <row r="37" spans="1:12" x14ac:dyDescent="0.25">
      <c r="A37" s="456">
        <v>39</v>
      </c>
      <c r="B37" s="387" t="s">
        <v>17</v>
      </c>
      <c r="C37" s="366" t="s">
        <v>1891</v>
      </c>
      <c r="D37" s="215"/>
      <c r="E37" s="428" t="e">
        <v>#N/A</v>
      </c>
      <c r="F37" s="429" t="e">
        <v>#N/A</v>
      </c>
      <c r="G37" s="218" t="e">
        <v>#N/A</v>
      </c>
      <c r="H37" s="215"/>
      <c r="I37" s="430">
        <v>15000</v>
      </c>
      <c r="J37" s="430"/>
      <c r="K37" s="457">
        <v>15000</v>
      </c>
      <c r="L37" s="150"/>
    </row>
    <row r="38" spans="1:12" x14ac:dyDescent="0.25">
      <c r="A38" s="137">
        <v>40</v>
      </c>
      <c r="B38" s="361" t="s">
        <v>1625</v>
      </c>
      <c r="C38" s="188" t="s">
        <v>750</v>
      </c>
      <c r="D38" s="421" t="s">
        <v>686</v>
      </c>
      <c r="E38" s="155">
        <v>10</v>
      </c>
      <c r="F38" s="153">
        <v>35</v>
      </c>
      <c r="G38" s="425">
        <v>45</v>
      </c>
      <c r="H38" s="421">
        <v>35</v>
      </c>
      <c r="I38" s="418">
        <v>3838</v>
      </c>
      <c r="J38" s="419">
        <v>6545</v>
      </c>
      <c r="K38" s="373">
        <v>10383</v>
      </c>
      <c r="L38" s="150"/>
    </row>
    <row r="39" spans="1:12" x14ac:dyDescent="0.25">
      <c r="A39" s="456">
        <v>41</v>
      </c>
      <c r="B39" s="387" t="s">
        <v>1655</v>
      </c>
      <c r="C39" s="377" t="s">
        <v>1656</v>
      </c>
      <c r="D39" s="433" t="s">
        <v>647</v>
      </c>
      <c r="E39" s="428">
        <v>30</v>
      </c>
      <c r="F39" s="429">
        <v>30</v>
      </c>
      <c r="G39" s="218">
        <v>60</v>
      </c>
      <c r="H39" s="215"/>
      <c r="I39" s="378">
        <v>9000</v>
      </c>
      <c r="J39" s="378"/>
      <c r="K39" s="457">
        <v>9000</v>
      </c>
      <c r="L39" s="150"/>
    </row>
    <row r="40" spans="1:12" ht="30" x14ac:dyDescent="0.25">
      <c r="A40" s="137">
        <v>42</v>
      </c>
      <c r="B40" s="361" t="s">
        <v>1446</v>
      </c>
      <c r="C40" s="434" t="s">
        <v>1447</v>
      </c>
      <c r="D40" s="435"/>
      <c r="E40" s="155">
        <v>0</v>
      </c>
      <c r="F40" s="153">
        <v>0</v>
      </c>
      <c r="G40" s="425">
        <v>0</v>
      </c>
      <c r="H40" s="421"/>
      <c r="I40" s="423">
        <v>181551.74</v>
      </c>
      <c r="J40" s="424">
        <v>591586.93999999994</v>
      </c>
      <c r="K40" s="389">
        <v>773138.67999999993</v>
      </c>
      <c r="L40" s="150"/>
    </row>
    <row r="41" spans="1:12" ht="30" x14ac:dyDescent="0.25">
      <c r="A41" s="456">
        <v>43</v>
      </c>
      <c r="B41" s="387" t="s">
        <v>1448</v>
      </c>
      <c r="C41" s="366" t="s">
        <v>1449</v>
      </c>
      <c r="D41" s="214" t="s">
        <v>37</v>
      </c>
      <c r="E41" s="428">
        <v>0</v>
      </c>
      <c r="F41" s="429">
        <v>0</v>
      </c>
      <c r="G41" s="218">
        <v>0</v>
      </c>
      <c r="H41" s="368">
        <v>0</v>
      </c>
      <c r="I41" s="430">
        <v>0</v>
      </c>
      <c r="J41" s="430">
        <v>0</v>
      </c>
      <c r="K41" s="457">
        <v>0</v>
      </c>
      <c r="L41" s="150"/>
    </row>
    <row r="42" spans="1:12" x14ac:dyDescent="0.25">
      <c r="A42" s="456">
        <v>44</v>
      </c>
      <c r="B42" s="387" t="s">
        <v>1919</v>
      </c>
      <c r="C42" s="379" t="s">
        <v>1762</v>
      </c>
      <c r="D42" s="214" t="s">
        <v>37</v>
      </c>
      <c r="E42" s="428">
        <v>15</v>
      </c>
      <c r="F42" s="429">
        <v>15</v>
      </c>
      <c r="G42" s="218">
        <v>30</v>
      </c>
      <c r="H42" s="368">
        <v>2.5</v>
      </c>
      <c r="I42" s="430">
        <v>2265.5</v>
      </c>
      <c r="J42" s="430">
        <v>4836</v>
      </c>
      <c r="K42" s="457">
        <v>7101.5</v>
      </c>
      <c r="L42" s="150"/>
    </row>
    <row r="43" spans="1:12" x14ac:dyDescent="0.25">
      <c r="A43" s="137">
        <v>45</v>
      </c>
      <c r="B43" s="361" t="s">
        <v>18</v>
      </c>
      <c r="C43" s="190" t="s">
        <v>42</v>
      </c>
      <c r="D43" s="421" t="s">
        <v>37</v>
      </c>
      <c r="E43" s="155">
        <v>10</v>
      </c>
      <c r="F43" s="153">
        <v>42</v>
      </c>
      <c r="G43" s="425">
        <v>52</v>
      </c>
      <c r="H43" s="421">
        <v>35</v>
      </c>
      <c r="I43" s="418">
        <v>5705.33</v>
      </c>
      <c r="J43" s="419">
        <v>20172</v>
      </c>
      <c r="K43" s="373">
        <v>25877.33</v>
      </c>
      <c r="L43" s="150"/>
    </row>
    <row r="44" spans="1:12" ht="30" x14ac:dyDescent="0.25">
      <c r="A44" s="137">
        <v>46</v>
      </c>
      <c r="B44" s="189" t="s">
        <v>19</v>
      </c>
      <c r="C44" s="189"/>
      <c r="D44" s="436" t="s">
        <v>759</v>
      </c>
      <c r="E44" s="155" t="e">
        <v>#N/A</v>
      </c>
      <c r="F44" s="153" t="e">
        <v>#N/A</v>
      </c>
      <c r="G44" s="425"/>
      <c r="H44" s="421">
        <v>14350</v>
      </c>
      <c r="I44" s="423"/>
      <c r="J44" s="424"/>
      <c r="K44" s="373">
        <v>19800</v>
      </c>
      <c r="L44" s="150"/>
    </row>
    <row r="45" spans="1:12" x14ac:dyDescent="0.25">
      <c r="A45" s="460">
        <v>47</v>
      </c>
      <c r="B45" s="437" t="s">
        <v>20</v>
      </c>
      <c r="C45" s="396" t="s">
        <v>38</v>
      </c>
      <c r="D45" s="397" t="s">
        <v>37</v>
      </c>
      <c r="E45" s="438">
        <v>230</v>
      </c>
      <c r="F45" s="439">
        <v>550</v>
      </c>
      <c r="G45" s="440">
        <v>780</v>
      </c>
      <c r="H45" s="397">
        <v>0.8</v>
      </c>
      <c r="I45" s="441">
        <v>818.75</v>
      </c>
      <c r="J45" s="441">
        <v>2546.3000000000002</v>
      </c>
      <c r="K45" s="461">
        <v>3365.05</v>
      </c>
      <c r="L45" s="150" t="s">
        <v>2334</v>
      </c>
    </row>
    <row r="46" spans="1:12" x14ac:dyDescent="0.25">
      <c r="A46" s="456">
        <v>48</v>
      </c>
      <c r="B46" s="387" t="s">
        <v>1451</v>
      </c>
      <c r="C46" s="386" t="s">
        <v>282</v>
      </c>
      <c r="D46" s="214" t="s">
        <v>37</v>
      </c>
      <c r="E46" s="428">
        <v>3</v>
      </c>
      <c r="F46" s="429">
        <v>10</v>
      </c>
      <c r="G46" s="218">
        <v>13</v>
      </c>
      <c r="H46" s="368">
        <v>252</v>
      </c>
      <c r="I46" s="430">
        <v>25480.14</v>
      </c>
      <c r="J46" s="430">
        <v>108811.25000000004</v>
      </c>
      <c r="K46" s="457">
        <v>134291.39000000001</v>
      </c>
      <c r="L46" s="150"/>
    </row>
    <row r="47" spans="1:12" x14ac:dyDescent="0.25">
      <c r="A47" s="456">
        <v>49</v>
      </c>
      <c r="B47" s="387" t="s">
        <v>1920</v>
      </c>
      <c r="C47" s="386" t="s">
        <v>497</v>
      </c>
      <c r="D47" s="214" t="s">
        <v>37</v>
      </c>
      <c r="E47" s="428">
        <v>0</v>
      </c>
      <c r="F47" s="429">
        <v>3</v>
      </c>
      <c r="G47" s="218">
        <v>3</v>
      </c>
      <c r="H47" s="368">
        <v>40000</v>
      </c>
      <c r="I47" s="430">
        <v>3500</v>
      </c>
      <c r="J47" s="430">
        <v>146814.24</v>
      </c>
      <c r="K47" s="457">
        <v>150314.23999999999</v>
      </c>
      <c r="L47" s="150"/>
    </row>
    <row r="48" spans="1:12" x14ac:dyDescent="0.25">
      <c r="A48" s="456">
        <v>50</v>
      </c>
      <c r="B48" s="387" t="s">
        <v>21</v>
      </c>
      <c r="C48" s="369" t="s">
        <v>150</v>
      </c>
      <c r="D48" s="214" t="s">
        <v>37</v>
      </c>
      <c r="E48" s="428">
        <v>11</v>
      </c>
      <c r="F48" s="429">
        <v>32</v>
      </c>
      <c r="G48" s="218">
        <v>43</v>
      </c>
      <c r="H48" s="215">
        <v>94</v>
      </c>
      <c r="I48" s="430">
        <v>5160.12</v>
      </c>
      <c r="J48" s="430">
        <v>11936.24</v>
      </c>
      <c r="K48" s="457">
        <v>17096.36</v>
      </c>
      <c r="L48" s="150"/>
    </row>
    <row r="49" spans="1:12" x14ac:dyDescent="0.25">
      <c r="A49" s="456">
        <v>51</v>
      </c>
      <c r="B49" s="387" t="s">
        <v>22</v>
      </c>
      <c r="C49" s="366" t="s">
        <v>603</v>
      </c>
      <c r="D49" s="214" t="s">
        <v>37</v>
      </c>
      <c r="E49" s="428">
        <v>5</v>
      </c>
      <c r="F49" s="429">
        <v>21</v>
      </c>
      <c r="G49" s="218">
        <v>26</v>
      </c>
      <c r="H49" s="215">
        <v>40</v>
      </c>
      <c r="I49" s="430">
        <v>2240</v>
      </c>
      <c r="J49" s="430">
        <v>7040</v>
      </c>
      <c r="K49" s="457">
        <v>9280</v>
      </c>
      <c r="L49" s="150"/>
    </row>
    <row r="50" spans="1:12" x14ac:dyDescent="0.25">
      <c r="A50" s="456">
        <v>52</v>
      </c>
      <c r="B50" s="387" t="s">
        <v>2336</v>
      </c>
      <c r="C50" s="370" t="s">
        <v>761</v>
      </c>
      <c r="D50" s="214" t="s">
        <v>37</v>
      </c>
      <c r="E50" s="428">
        <v>80</v>
      </c>
      <c r="F50" s="429">
        <v>200</v>
      </c>
      <c r="G50" s="218">
        <v>280</v>
      </c>
      <c r="H50" s="215">
        <v>11</v>
      </c>
      <c r="I50" s="430">
        <v>5360</v>
      </c>
      <c r="J50" s="430">
        <v>9800</v>
      </c>
      <c r="K50" s="457">
        <v>15160</v>
      </c>
      <c r="L50" s="150"/>
    </row>
    <row r="51" spans="1:12" x14ac:dyDescent="0.25">
      <c r="A51" s="462">
        <v>53</v>
      </c>
      <c r="B51" s="400" t="s">
        <v>1630</v>
      </c>
      <c r="C51" s="401" t="s">
        <v>36</v>
      </c>
      <c r="D51" s="290" t="s">
        <v>37</v>
      </c>
      <c r="E51" s="442">
        <v>7500</v>
      </c>
      <c r="F51" s="443">
        <v>24000</v>
      </c>
      <c r="G51" s="444">
        <v>31500</v>
      </c>
      <c r="H51" s="402">
        <v>7.62</v>
      </c>
      <c r="I51" s="403">
        <v>57150</v>
      </c>
      <c r="J51" s="403">
        <v>182880</v>
      </c>
      <c r="K51" s="463">
        <v>240030</v>
      </c>
      <c r="L51" s="150" t="s">
        <v>2337</v>
      </c>
    </row>
    <row r="52" spans="1:12" ht="30" x14ac:dyDescent="0.25">
      <c r="A52" s="460">
        <v>54</v>
      </c>
      <c r="B52" s="437" t="s">
        <v>24</v>
      </c>
      <c r="C52" s="398" t="s">
        <v>280</v>
      </c>
      <c r="D52" s="169" t="s">
        <v>112</v>
      </c>
      <c r="E52" s="438">
        <v>0</v>
      </c>
      <c r="F52" s="439">
        <v>0</v>
      </c>
      <c r="G52" s="440">
        <v>0</v>
      </c>
      <c r="H52" s="397">
        <v>0.45</v>
      </c>
      <c r="I52" s="441">
        <v>1274</v>
      </c>
      <c r="J52" s="441">
        <v>3430.0000000000005</v>
      </c>
      <c r="K52" s="461">
        <v>4704</v>
      </c>
      <c r="L52" s="150" t="s">
        <v>2334</v>
      </c>
    </row>
    <row r="53" spans="1:12" x14ac:dyDescent="0.25">
      <c r="A53" s="460">
        <v>55</v>
      </c>
      <c r="B53" s="437" t="s">
        <v>25</v>
      </c>
      <c r="C53" s="398" t="s">
        <v>508</v>
      </c>
      <c r="D53" s="397" t="s">
        <v>37</v>
      </c>
      <c r="E53" s="438">
        <v>10</v>
      </c>
      <c r="F53" s="439">
        <v>10</v>
      </c>
      <c r="G53" s="440">
        <v>20</v>
      </c>
      <c r="H53" s="404">
        <v>23.75</v>
      </c>
      <c r="I53" s="441">
        <v>3132</v>
      </c>
      <c r="J53" s="441">
        <v>3932</v>
      </c>
      <c r="K53" s="461">
        <v>7064</v>
      </c>
      <c r="L53" s="150" t="s">
        <v>2334</v>
      </c>
    </row>
    <row r="54" spans="1:12" ht="30" x14ac:dyDescent="0.25">
      <c r="A54" s="460">
        <v>56</v>
      </c>
      <c r="B54" s="437" t="s">
        <v>2068</v>
      </c>
      <c r="C54" s="405" t="s">
        <v>2065</v>
      </c>
      <c r="D54" s="397" t="s">
        <v>37</v>
      </c>
      <c r="E54" s="438">
        <v>80</v>
      </c>
      <c r="F54" s="439">
        <v>320</v>
      </c>
      <c r="G54" s="440">
        <v>400</v>
      </c>
      <c r="H54" s="397">
        <v>4.21</v>
      </c>
      <c r="I54" s="441">
        <v>1336.8</v>
      </c>
      <c r="J54" s="441">
        <v>1497.2</v>
      </c>
      <c r="K54" s="461">
        <v>2834</v>
      </c>
      <c r="L54" s="150" t="s">
        <v>2334</v>
      </c>
    </row>
    <row r="55" spans="1:12" x14ac:dyDescent="0.25">
      <c r="A55" s="456">
        <v>57</v>
      </c>
      <c r="B55" s="387" t="s">
        <v>26</v>
      </c>
      <c r="C55" s="369" t="s">
        <v>65</v>
      </c>
      <c r="D55" s="215" t="s">
        <v>37</v>
      </c>
      <c r="E55" s="428">
        <v>260</v>
      </c>
      <c r="F55" s="429">
        <v>1285</v>
      </c>
      <c r="G55" s="218">
        <v>1545</v>
      </c>
      <c r="H55" s="215">
        <v>0.63</v>
      </c>
      <c r="I55" s="430">
        <v>2908.4180000000001</v>
      </c>
      <c r="J55" s="430">
        <v>8733.23</v>
      </c>
      <c r="K55" s="457">
        <v>11641.648000000001</v>
      </c>
      <c r="L55" s="90"/>
    </row>
    <row r="56" spans="1:12" ht="30" x14ac:dyDescent="0.25">
      <c r="A56" s="460">
        <v>58</v>
      </c>
      <c r="B56" s="437" t="s">
        <v>1633</v>
      </c>
      <c r="C56" s="445" t="s">
        <v>2086</v>
      </c>
      <c r="D56" s="446"/>
      <c r="E56" s="438"/>
      <c r="F56" s="439"/>
      <c r="G56" s="440">
        <v>0</v>
      </c>
      <c r="H56" s="397">
        <v>9250</v>
      </c>
      <c r="I56" s="441"/>
      <c r="J56" s="441"/>
      <c r="K56" s="461">
        <v>10250</v>
      </c>
      <c r="L56" s="150" t="s">
        <v>2334</v>
      </c>
    </row>
    <row r="57" spans="1:12" x14ac:dyDescent="0.25">
      <c r="A57" s="460">
        <v>59</v>
      </c>
      <c r="B57" s="437" t="s">
        <v>1634</v>
      </c>
      <c r="C57" s="405" t="s">
        <v>118</v>
      </c>
      <c r="D57" s="397" t="s">
        <v>37</v>
      </c>
      <c r="E57" s="438">
        <v>0</v>
      </c>
      <c r="F57" s="439">
        <v>0</v>
      </c>
      <c r="G57" s="440">
        <v>0</v>
      </c>
      <c r="H57" s="447">
        <v>6000</v>
      </c>
      <c r="I57" s="441">
        <v>1200</v>
      </c>
      <c r="J57" s="441">
        <v>4800</v>
      </c>
      <c r="K57" s="461">
        <v>6000</v>
      </c>
      <c r="L57" s="150" t="s">
        <v>2334</v>
      </c>
    </row>
    <row r="58" spans="1:12" x14ac:dyDescent="0.25">
      <c r="A58" s="460">
        <v>60</v>
      </c>
      <c r="B58" s="437" t="s">
        <v>27</v>
      </c>
      <c r="C58" s="406" t="s">
        <v>791</v>
      </c>
      <c r="D58" s="397" t="s">
        <v>37</v>
      </c>
      <c r="E58" s="438">
        <v>15</v>
      </c>
      <c r="F58" s="439">
        <v>30</v>
      </c>
      <c r="G58" s="440">
        <v>45</v>
      </c>
      <c r="H58" s="397">
        <v>0.19</v>
      </c>
      <c r="I58" s="441">
        <v>2586.6200000000003</v>
      </c>
      <c r="J58" s="441">
        <v>7506.5599999999986</v>
      </c>
      <c r="K58" s="461">
        <v>10093.179999999997</v>
      </c>
      <c r="L58" s="150" t="s">
        <v>2334</v>
      </c>
    </row>
    <row r="59" spans="1:12" x14ac:dyDescent="0.25">
      <c r="A59" s="460">
        <v>61</v>
      </c>
      <c r="B59" s="437" t="s">
        <v>1635</v>
      </c>
      <c r="C59" s="396" t="s">
        <v>69</v>
      </c>
      <c r="D59" s="397" t="s">
        <v>37</v>
      </c>
      <c r="E59" s="438">
        <v>20</v>
      </c>
      <c r="F59" s="439">
        <v>100</v>
      </c>
      <c r="G59" s="440">
        <v>120</v>
      </c>
      <c r="H59" s="397">
        <v>30</v>
      </c>
      <c r="I59" s="441">
        <v>4059</v>
      </c>
      <c r="J59" s="441">
        <v>23548</v>
      </c>
      <c r="K59" s="461">
        <v>27607</v>
      </c>
      <c r="L59" s="90" t="s">
        <v>2339</v>
      </c>
    </row>
    <row r="60" spans="1:12" x14ac:dyDescent="0.25">
      <c r="A60" s="462">
        <v>62</v>
      </c>
      <c r="B60" s="448" t="s">
        <v>28</v>
      </c>
      <c r="C60" s="407" t="s">
        <v>80</v>
      </c>
      <c r="D60" s="220"/>
      <c r="E60" s="442">
        <v>0</v>
      </c>
      <c r="F60" s="443">
        <v>150</v>
      </c>
      <c r="G60" s="444">
        <v>150</v>
      </c>
      <c r="H60" s="220">
        <v>2</v>
      </c>
      <c r="I60" s="449">
        <v>438.4</v>
      </c>
      <c r="J60" s="449">
        <v>7963.4</v>
      </c>
      <c r="K60" s="464">
        <v>8401.7999999999993</v>
      </c>
      <c r="L60" s="150" t="s">
        <v>2340</v>
      </c>
    </row>
    <row r="61" spans="1:12" x14ac:dyDescent="0.25">
      <c r="A61" s="460">
        <v>63</v>
      </c>
      <c r="B61" s="450" t="s">
        <v>1636</v>
      </c>
      <c r="C61" s="405" t="s">
        <v>82</v>
      </c>
      <c r="D61" s="397" t="s">
        <v>37</v>
      </c>
      <c r="E61" s="438">
        <v>340</v>
      </c>
      <c r="F61" s="439">
        <v>594</v>
      </c>
      <c r="G61" s="440">
        <v>934</v>
      </c>
      <c r="H61" s="397">
        <v>15.75</v>
      </c>
      <c r="I61" s="441">
        <v>7566.0599999999995</v>
      </c>
      <c r="J61" s="441">
        <v>13093.52</v>
      </c>
      <c r="K61" s="461">
        <v>20659.579999999998</v>
      </c>
      <c r="L61" s="150" t="s">
        <v>2338</v>
      </c>
    </row>
    <row r="62" spans="1:12" ht="30" x14ac:dyDescent="0.25">
      <c r="A62" s="465">
        <v>64</v>
      </c>
      <c r="B62" s="408" t="s">
        <v>29</v>
      </c>
      <c r="C62" s="405" t="s">
        <v>518</v>
      </c>
      <c r="D62" s="397" t="s">
        <v>37</v>
      </c>
      <c r="E62" s="438">
        <v>16</v>
      </c>
      <c r="F62" s="439">
        <v>9</v>
      </c>
      <c r="G62" s="440">
        <v>25</v>
      </c>
      <c r="H62" s="397">
        <v>1037</v>
      </c>
      <c r="I62" s="409">
        <v>16592</v>
      </c>
      <c r="J62" s="409">
        <v>9333</v>
      </c>
      <c r="K62" s="466">
        <v>25925</v>
      </c>
      <c r="L62" s="150" t="s">
        <v>2338</v>
      </c>
    </row>
    <row r="63" spans="1:12" ht="30" x14ac:dyDescent="0.25">
      <c r="A63" s="460">
        <v>65</v>
      </c>
      <c r="B63" s="437" t="s">
        <v>1637</v>
      </c>
      <c r="C63" s="396" t="s">
        <v>79</v>
      </c>
      <c r="D63" s="397" t="s">
        <v>37</v>
      </c>
      <c r="E63" s="438">
        <v>30</v>
      </c>
      <c r="F63" s="439">
        <v>100</v>
      </c>
      <c r="G63" s="440">
        <v>130</v>
      </c>
      <c r="H63" s="397">
        <v>60</v>
      </c>
      <c r="I63" s="441">
        <v>2280</v>
      </c>
      <c r="J63" s="441">
        <v>6000</v>
      </c>
      <c r="K63" s="461">
        <v>8280</v>
      </c>
      <c r="L63" s="150" t="s">
        <v>2338</v>
      </c>
    </row>
    <row r="64" spans="1:12" x14ac:dyDescent="0.25">
      <c r="A64" s="460">
        <v>66</v>
      </c>
      <c r="B64" s="450" t="s">
        <v>30</v>
      </c>
      <c r="C64" s="405" t="s">
        <v>1893</v>
      </c>
      <c r="D64" s="397" t="s">
        <v>1638</v>
      </c>
      <c r="E64" s="438">
        <v>0</v>
      </c>
      <c r="F64" s="439">
        <v>0</v>
      </c>
      <c r="G64" s="440">
        <v>0</v>
      </c>
      <c r="H64" s="397">
        <v>7.03</v>
      </c>
      <c r="I64" s="441">
        <v>0</v>
      </c>
      <c r="J64" s="441"/>
      <c r="K64" s="461">
        <v>0</v>
      </c>
      <c r="L64" s="150" t="s">
        <v>2338</v>
      </c>
    </row>
    <row r="65" spans="1:12" x14ac:dyDescent="0.25">
      <c r="A65" s="456">
        <v>67</v>
      </c>
      <c r="B65" s="387" t="s">
        <v>1639</v>
      </c>
      <c r="C65" s="366" t="s">
        <v>133</v>
      </c>
      <c r="D65" s="215" t="s">
        <v>37</v>
      </c>
      <c r="E65" s="428">
        <v>10</v>
      </c>
      <c r="F65" s="429">
        <v>40</v>
      </c>
      <c r="G65" s="218">
        <v>50</v>
      </c>
      <c r="H65" s="215">
        <v>55</v>
      </c>
      <c r="I65" s="430">
        <v>8105</v>
      </c>
      <c r="J65" s="430">
        <v>31900</v>
      </c>
      <c r="K65" s="457">
        <v>40005</v>
      </c>
      <c r="L65" s="150"/>
    </row>
    <row r="66" spans="1:12" x14ac:dyDescent="0.25">
      <c r="A66" s="456">
        <v>68</v>
      </c>
      <c r="B66" s="387" t="s">
        <v>220</v>
      </c>
      <c r="C66" s="369" t="s">
        <v>218</v>
      </c>
      <c r="D66" s="215" t="s">
        <v>37</v>
      </c>
      <c r="E66" s="428">
        <v>558</v>
      </c>
      <c r="F66" s="429">
        <v>1920</v>
      </c>
      <c r="G66" s="218">
        <v>2478</v>
      </c>
      <c r="H66" s="215">
        <v>2.69</v>
      </c>
      <c r="I66" s="430">
        <v>9264.2100000000009</v>
      </c>
      <c r="J66" s="430">
        <v>24970.89</v>
      </c>
      <c r="K66" s="457">
        <v>34235.1</v>
      </c>
      <c r="L66" s="150" t="s">
        <v>2341</v>
      </c>
    </row>
    <row r="67" spans="1:12" x14ac:dyDescent="0.25">
      <c r="A67" s="456">
        <v>69</v>
      </c>
      <c r="B67" s="387" t="s">
        <v>1640</v>
      </c>
      <c r="C67" s="369" t="s">
        <v>179</v>
      </c>
      <c r="D67" s="215" t="s">
        <v>37</v>
      </c>
      <c r="E67" s="428">
        <v>7</v>
      </c>
      <c r="F67" s="429">
        <v>147</v>
      </c>
      <c r="G67" s="218">
        <v>154</v>
      </c>
      <c r="H67" s="215">
        <v>0.88</v>
      </c>
      <c r="I67" s="430">
        <v>1166.8320000000001</v>
      </c>
      <c r="J67" s="430">
        <v>4053.7420000000002</v>
      </c>
      <c r="K67" s="457">
        <v>5220.5739999999996</v>
      </c>
      <c r="L67" s="410"/>
    </row>
    <row r="68" spans="1:12" ht="30" x14ac:dyDescent="0.25">
      <c r="A68" s="460">
        <v>70</v>
      </c>
      <c r="B68" s="437" t="s">
        <v>1455</v>
      </c>
      <c r="C68" s="398" t="s">
        <v>1895</v>
      </c>
      <c r="D68" s="397"/>
      <c r="E68" s="438">
        <v>0</v>
      </c>
      <c r="F68" s="439">
        <v>0</v>
      </c>
      <c r="G68" s="440">
        <v>0</v>
      </c>
      <c r="H68" s="397">
        <v>32.880000000000003</v>
      </c>
      <c r="I68" s="441">
        <v>0</v>
      </c>
      <c r="J68" s="441">
        <v>0</v>
      </c>
      <c r="K68" s="461">
        <v>0</v>
      </c>
      <c r="L68" s="150" t="s">
        <v>2343</v>
      </c>
    </row>
    <row r="69" spans="1:12" x14ac:dyDescent="0.25">
      <c r="A69" s="460">
        <v>71</v>
      </c>
      <c r="B69" s="437" t="s">
        <v>1456</v>
      </c>
      <c r="C69" s="398" t="s">
        <v>1902</v>
      </c>
      <c r="D69" s="397"/>
      <c r="E69" s="438">
        <v>0</v>
      </c>
      <c r="F69" s="439">
        <v>0</v>
      </c>
      <c r="G69" s="440">
        <v>0</v>
      </c>
      <c r="H69" s="397">
        <v>34.5</v>
      </c>
      <c r="I69" s="441">
        <v>0</v>
      </c>
      <c r="J69" s="441">
        <v>0</v>
      </c>
      <c r="K69" s="461">
        <v>0</v>
      </c>
      <c r="L69" s="150" t="s">
        <v>2343</v>
      </c>
    </row>
    <row r="70" spans="1:12" x14ac:dyDescent="0.25">
      <c r="A70" s="460">
        <v>72</v>
      </c>
      <c r="B70" s="437" t="s">
        <v>1641</v>
      </c>
      <c r="C70" s="398" t="s">
        <v>620</v>
      </c>
      <c r="D70" s="397" t="s">
        <v>37</v>
      </c>
      <c r="E70" s="438">
        <v>1</v>
      </c>
      <c r="F70" s="439">
        <v>10</v>
      </c>
      <c r="G70" s="440">
        <v>11</v>
      </c>
      <c r="H70" s="397">
        <v>81.91</v>
      </c>
      <c r="I70" s="441">
        <v>163.82</v>
      </c>
      <c r="J70" s="441">
        <v>2277.7999999999997</v>
      </c>
      <c r="K70" s="461">
        <v>2441.62</v>
      </c>
      <c r="L70" s="150" t="s">
        <v>2343</v>
      </c>
    </row>
    <row r="71" spans="1:12" x14ac:dyDescent="0.25">
      <c r="A71" s="456">
        <v>73</v>
      </c>
      <c r="B71" s="387" t="s">
        <v>537</v>
      </c>
      <c r="C71" s="370" t="s">
        <v>538</v>
      </c>
      <c r="D71" s="215" t="s">
        <v>112</v>
      </c>
      <c r="E71" s="428">
        <v>300</v>
      </c>
      <c r="F71" s="429">
        <v>600</v>
      </c>
      <c r="G71" s="218">
        <v>900</v>
      </c>
      <c r="H71" s="215">
        <v>5.69</v>
      </c>
      <c r="I71" s="430">
        <v>8346.02</v>
      </c>
      <c r="J71" s="430">
        <v>19050.000000000004</v>
      </c>
      <c r="K71" s="457">
        <v>27396.019999999997</v>
      </c>
      <c r="L71" s="150"/>
    </row>
    <row r="72" spans="1:12" x14ac:dyDescent="0.25">
      <c r="A72" s="467">
        <v>74</v>
      </c>
      <c r="B72" s="412" t="s">
        <v>1642</v>
      </c>
      <c r="C72" s="413"/>
      <c r="D72" s="411" t="s">
        <v>1889</v>
      </c>
      <c r="E72" s="451">
        <v>0</v>
      </c>
      <c r="F72" s="452">
        <v>0</v>
      </c>
      <c r="G72" s="453">
        <v>0</v>
      </c>
      <c r="H72" s="414">
        <v>22</v>
      </c>
      <c r="I72" s="415">
        <v>0</v>
      </c>
      <c r="J72" s="415">
        <v>0</v>
      </c>
      <c r="K72" s="468">
        <v>0</v>
      </c>
      <c r="L72" s="150" t="s">
        <v>2345</v>
      </c>
    </row>
    <row r="73" spans="1:12" x14ac:dyDescent="0.25">
      <c r="A73" s="456">
        <v>75</v>
      </c>
      <c r="B73" s="387" t="s">
        <v>881</v>
      </c>
      <c r="C73" s="366" t="s">
        <v>414</v>
      </c>
      <c r="D73" s="215" t="s">
        <v>32</v>
      </c>
      <c r="E73" s="428">
        <v>2400</v>
      </c>
      <c r="F73" s="429">
        <v>8400</v>
      </c>
      <c r="G73" s="218">
        <v>10800</v>
      </c>
      <c r="H73" s="368">
        <v>0.44</v>
      </c>
      <c r="I73" s="430">
        <v>2518.5</v>
      </c>
      <c r="J73" s="430">
        <v>7533.5</v>
      </c>
      <c r="K73" s="457">
        <v>10052</v>
      </c>
      <c r="L73" s="150"/>
    </row>
    <row r="74" spans="1:12" x14ac:dyDescent="0.25">
      <c r="A74" s="456">
        <v>76</v>
      </c>
      <c r="B74" s="387" t="s">
        <v>882</v>
      </c>
      <c r="C74" s="369" t="s">
        <v>664</v>
      </c>
      <c r="D74" s="215" t="s">
        <v>32</v>
      </c>
      <c r="E74" s="428">
        <v>0</v>
      </c>
      <c r="F74" s="429">
        <v>5</v>
      </c>
      <c r="G74" s="218">
        <v>5</v>
      </c>
      <c r="H74" s="368">
        <v>30</v>
      </c>
      <c r="I74" s="430">
        <v>0</v>
      </c>
      <c r="J74" s="430">
        <v>2040</v>
      </c>
      <c r="K74" s="457">
        <v>2040</v>
      </c>
      <c r="L74" s="90"/>
    </row>
    <row r="75" spans="1:12" x14ac:dyDescent="0.25">
      <c r="A75" s="456">
        <v>77</v>
      </c>
      <c r="B75" s="387" t="s">
        <v>883</v>
      </c>
      <c r="C75" s="369" t="s">
        <v>1643</v>
      </c>
      <c r="D75" s="215" t="s">
        <v>37</v>
      </c>
      <c r="E75" s="428">
        <v>0</v>
      </c>
      <c r="F75" s="429">
        <v>50</v>
      </c>
      <c r="G75" s="218">
        <v>50</v>
      </c>
      <c r="H75" s="368">
        <v>6.5</v>
      </c>
      <c r="I75" s="430">
        <v>21</v>
      </c>
      <c r="J75" s="430">
        <v>451</v>
      </c>
      <c r="K75" s="457">
        <v>472</v>
      </c>
      <c r="L75" s="150"/>
    </row>
    <row r="76" spans="1:12" x14ac:dyDescent="0.25">
      <c r="A76" s="456">
        <v>78</v>
      </c>
      <c r="B76" s="366" t="s">
        <v>884</v>
      </c>
      <c r="C76" s="370" t="s">
        <v>2202</v>
      </c>
      <c r="D76" s="215" t="s">
        <v>37</v>
      </c>
      <c r="E76" s="428">
        <v>0</v>
      </c>
      <c r="F76" s="429">
        <v>0</v>
      </c>
      <c r="G76" s="218">
        <v>0</v>
      </c>
      <c r="H76" s="368">
        <v>36</v>
      </c>
      <c r="I76" s="430">
        <v>864</v>
      </c>
      <c r="J76" s="430">
        <v>1296</v>
      </c>
      <c r="K76" s="457">
        <v>2160</v>
      </c>
      <c r="L76" s="150"/>
    </row>
    <row r="77" spans="1:12" x14ac:dyDescent="0.25">
      <c r="A77" s="456">
        <v>79</v>
      </c>
      <c r="B77" s="427" t="s">
        <v>1644</v>
      </c>
      <c r="C77" s="369" t="s">
        <v>166</v>
      </c>
      <c r="D77" s="215" t="s">
        <v>37</v>
      </c>
      <c r="E77" s="428">
        <v>45</v>
      </c>
      <c r="F77" s="429">
        <v>316</v>
      </c>
      <c r="G77" s="218">
        <v>361</v>
      </c>
      <c r="H77" s="368">
        <v>18.2</v>
      </c>
      <c r="I77" s="430">
        <v>4538.9399999999996</v>
      </c>
      <c r="J77" s="430">
        <v>24826.719999999998</v>
      </c>
      <c r="K77" s="457">
        <v>29365.66</v>
      </c>
      <c r="L77" s="150"/>
    </row>
    <row r="78" spans="1:12" x14ac:dyDescent="0.25">
      <c r="A78" s="456">
        <v>80</v>
      </c>
      <c r="B78" s="427" t="s">
        <v>1645</v>
      </c>
      <c r="C78" s="370" t="s">
        <v>584</v>
      </c>
      <c r="D78" s="215" t="s">
        <v>37</v>
      </c>
      <c r="E78" s="428">
        <v>150</v>
      </c>
      <c r="F78" s="429">
        <v>350</v>
      </c>
      <c r="G78" s="218">
        <v>500</v>
      </c>
      <c r="H78" s="215">
        <v>0.3</v>
      </c>
      <c r="I78" s="430">
        <v>791.06000000000006</v>
      </c>
      <c r="J78" s="430">
        <v>2539.8500000000004</v>
      </c>
      <c r="K78" s="457">
        <v>3330.9100000000003</v>
      </c>
      <c r="L78" s="150"/>
    </row>
    <row r="79" spans="1:12" x14ac:dyDescent="0.25">
      <c r="A79" s="456">
        <v>81</v>
      </c>
      <c r="B79" s="387" t="s">
        <v>1921</v>
      </c>
      <c r="C79" s="370" t="s">
        <v>594</v>
      </c>
      <c r="D79" s="215" t="s">
        <v>37</v>
      </c>
      <c r="E79" s="428">
        <v>3</v>
      </c>
      <c r="F79" s="429">
        <v>5</v>
      </c>
      <c r="G79" s="218">
        <v>8</v>
      </c>
      <c r="H79" s="215">
        <v>55.38</v>
      </c>
      <c r="I79" s="430">
        <v>1732.28</v>
      </c>
      <c r="J79" s="430">
        <v>3353.8</v>
      </c>
      <c r="K79" s="457">
        <v>5086.08</v>
      </c>
      <c r="L79" s="150"/>
    </row>
    <row r="80" spans="1:12" x14ac:dyDescent="0.25">
      <c r="A80" s="456">
        <v>82</v>
      </c>
      <c r="B80" s="387" t="s">
        <v>885</v>
      </c>
      <c r="C80" s="370" t="s">
        <v>490</v>
      </c>
      <c r="D80" s="215" t="s">
        <v>37</v>
      </c>
      <c r="E80" s="428">
        <v>100</v>
      </c>
      <c r="F80" s="429">
        <v>300</v>
      </c>
      <c r="G80" s="218">
        <v>400</v>
      </c>
      <c r="H80" s="215">
        <v>7</v>
      </c>
      <c r="I80" s="430">
        <v>6790.0099999999993</v>
      </c>
      <c r="J80" s="430">
        <v>19896.580000000002</v>
      </c>
      <c r="K80" s="457">
        <v>26686.590000000004</v>
      </c>
      <c r="L80" s="150"/>
    </row>
    <row r="81" spans="1:12" x14ac:dyDescent="0.25">
      <c r="A81" s="456">
        <v>83</v>
      </c>
      <c r="B81" s="427" t="s">
        <v>2319</v>
      </c>
      <c r="C81" s="370" t="s">
        <v>685</v>
      </c>
      <c r="D81" s="215" t="s">
        <v>37</v>
      </c>
      <c r="E81" s="428">
        <v>10</v>
      </c>
      <c r="F81" s="429">
        <v>0</v>
      </c>
      <c r="G81" s="218">
        <v>10</v>
      </c>
      <c r="H81" s="215">
        <v>5</v>
      </c>
      <c r="I81" s="430">
        <v>687</v>
      </c>
      <c r="J81" s="430">
        <v>0</v>
      </c>
      <c r="K81" s="457">
        <v>687</v>
      </c>
      <c r="L81" s="150"/>
    </row>
    <row r="82" spans="1:12" x14ac:dyDescent="0.25">
      <c r="A82" s="456">
        <v>84</v>
      </c>
      <c r="B82" s="427" t="s">
        <v>887</v>
      </c>
      <c r="C82" s="370" t="s">
        <v>842</v>
      </c>
      <c r="D82" s="215" t="s">
        <v>37</v>
      </c>
      <c r="E82" s="428">
        <v>10</v>
      </c>
      <c r="F82" s="429">
        <v>10</v>
      </c>
      <c r="G82" s="218">
        <v>20</v>
      </c>
      <c r="H82" s="215">
        <v>45</v>
      </c>
      <c r="I82" s="430">
        <v>1597.5</v>
      </c>
      <c r="J82" s="430">
        <v>1368</v>
      </c>
      <c r="K82" s="457">
        <v>2965.5</v>
      </c>
      <c r="L82" s="150" t="s">
        <v>2346</v>
      </c>
    </row>
    <row r="83" spans="1:12" x14ac:dyDescent="0.25">
      <c r="A83" s="456">
        <v>85</v>
      </c>
      <c r="B83" s="427" t="s">
        <v>888</v>
      </c>
      <c r="C83" s="386" t="s">
        <v>154</v>
      </c>
      <c r="D83" s="215" t="s">
        <v>37</v>
      </c>
      <c r="E83" s="428">
        <v>180</v>
      </c>
      <c r="F83" s="429">
        <v>500</v>
      </c>
      <c r="G83" s="218">
        <v>680</v>
      </c>
      <c r="H83" s="215">
        <v>0.88</v>
      </c>
      <c r="I83" s="430">
        <v>1962.8999999999999</v>
      </c>
      <c r="J83" s="430">
        <v>5854.7000000000007</v>
      </c>
      <c r="K83" s="457">
        <v>7817.5999999999995</v>
      </c>
      <c r="L83" s="150"/>
    </row>
    <row r="84" spans="1:12" x14ac:dyDescent="0.25">
      <c r="A84" s="456">
        <v>86</v>
      </c>
      <c r="B84" s="427" t="s">
        <v>889</v>
      </c>
      <c r="C84" s="386" t="s">
        <v>1755</v>
      </c>
      <c r="D84" s="215" t="s">
        <v>37</v>
      </c>
      <c r="E84" s="428">
        <v>40</v>
      </c>
      <c r="F84" s="429">
        <v>60</v>
      </c>
      <c r="G84" s="218">
        <v>100</v>
      </c>
      <c r="H84" s="215">
        <v>0.76</v>
      </c>
      <c r="I84" s="430">
        <v>1746.6</v>
      </c>
      <c r="J84" s="430">
        <v>5348.6</v>
      </c>
      <c r="K84" s="457">
        <v>7095.2000000000007</v>
      </c>
      <c r="L84" s="150"/>
    </row>
    <row r="85" spans="1:12" x14ac:dyDescent="0.25">
      <c r="A85" s="456">
        <v>87</v>
      </c>
      <c r="B85" s="427" t="s">
        <v>890</v>
      </c>
      <c r="C85" s="386" t="s">
        <v>356</v>
      </c>
      <c r="D85" s="215" t="s">
        <v>37</v>
      </c>
      <c r="E85" s="428">
        <v>60</v>
      </c>
      <c r="F85" s="429">
        <v>300</v>
      </c>
      <c r="G85" s="218">
        <v>360</v>
      </c>
      <c r="H85" s="215">
        <v>2.75</v>
      </c>
      <c r="I85" s="430">
        <v>774.09999999999991</v>
      </c>
      <c r="J85" s="430">
        <v>3507.2999999999997</v>
      </c>
      <c r="K85" s="457">
        <v>4281.4000000000005</v>
      </c>
      <c r="L85" s="150"/>
    </row>
    <row r="86" spans="1:12" x14ac:dyDescent="0.25">
      <c r="A86" s="456">
        <v>88</v>
      </c>
      <c r="B86" s="387" t="s">
        <v>2324</v>
      </c>
      <c r="C86" s="370" t="s">
        <v>524</v>
      </c>
      <c r="D86" s="215" t="s">
        <v>37</v>
      </c>
      <c r="E86" s="428">
        <v>80</v>
      </c>
      <c r="F86" s="429">
        <v>140</v>
      </c>
      <c r="G86" s="218">
        <v>220</v>
      </c>
      <c r="H86" s="215">
        <v>14.68</v>
      </c>
      <c r="I86" s="430">
        <v>1592.5800000000002</v>
      </c>
      <c r="J86" s="430">
        <v>2845.5</v>
      </c>
      <c r="K86" s="457">
        <v>4438.08</v>
      </c>
      <c r="L86" s="150" t="s">
        <v>2346</v>
      </c>
    </row>
    <row r="87" spans="1:12" x14ac:dyDescent="0.25">
      <c r="A87" s="456">
        <v>89</v>
      </c>
      <c r="B87" s="387" t="s">
        <v>1646</v>
      </c>
      <c r="C87" s="366" t="s">
        <v>845</v>
      </c>
      <c r="D87" s="215" t="s">
        <v>32</v>
      </c>
      <c r="E87" s="428">
        <v>2</v>
      </c>
      <c r="F87" s="429">
        <v>8</v>
      </c>
      <c r="G87" s="218">
        <v>10</v>
      </c>
      <c r="H87" s="416">
        <v>5.6</v>
      </c>
      <c r="I87" s="430"/>
      <c r="J87" s="430"/>
      <c r="K87" s="457"/>
      <c r="L87" s="150"/>
    </row>
    <row r="88" spans="1:12" x14ac:dyDescent="0.25">
      <c r="A88" s="456">
        <v>90</v>
      </c>
      <c r="B88" s="387" t="s">
        <v>1647</v>
      </c>
      <c r="C88" s="370" t="s">
        <v>812</v>
      </c>
      <c r="D88" s="433" t="s">
        <v>686</v>
      </c>
      <c r="E88" s="428">
        <v>4</v>
      </c>
      <c r="F88" s="429">
        <v>20</v>
      </c>
      <c r="G88" s="218">
        <v>24</v>
      </c>
      <c r="H88" s="215">
        <v>8</v>
      </c>
      <c r="I88" s="430">
        <v>3046.68</v>
      </c>
      <c r="J88" s="430">
        <v>8326.9599999999991</v>
      </c>
      <c r="K88" s="457">
        <v>11373.64</v>
      </c>
      <c r="L88" s="150"/>
    </row>
    <row r="89" spans="1:12" x14ac:dyDescent="0.25">
      <c r="A89" s="456">
        <v>91</v>
      </c>
      <c r="B89" s="387" t="s">
        <v>893</v>
      </c>
      <c r="C89" s="370" t="s">
        <v>818</v>
      </c>
      <c r="D89" s="215" t="s">
        <v>37</v>
      </c>
      <c r="E89" s="428">
        <v>13</v>
      </c>
      <c r="F89" s="429">
        <v>85</v>
      </c>
      <c r="G89" s="218">
        <v>98</v>
      </c>
      <c r="H89" s="368">
        <v>10</v>
      </c>
      <c r="I89" s="430">
        <v>440</v>
      </c>
      <c r="J89" s="430">
        <v>1580</v>
      </c>
      <c r="K89" s="457">
        <v>2020</v>
      </c>
      <c r="L89" s="150"/>
    </row>
    <row r="90" spans="1:12" x14ac:dyDescent="0.25">
      <c r="A90" s="460">
        <v>92</v>
      </c>
      <c r="B90" s="450" t="s">
        <v>1648</v>
      </c>
      <c r="C90" s="398" t="s">
        <v>823</v>
      </c>
      <c r="D90" s="397" t="s">
        <v>37</v>
      </c>
      <c r="E90" s="438">
        <v>20</v>
      </c>
      <c r="F90" s="439">
        <v>40</v>
      </c>
      <c r="G90" s="440">
        <v>60</v>
      </c>
      <c r="H90" s="404">
        <v>77</v>
      </c>
      <c r="I90" s="441">
        <v>3787</v>
      </c>
      <c r="J90" s="441">
        <v>8028.5</v>
      </c>
      <c r="K90" s="461">
        <v>11815.5</v>
      </c>
      <c r="L90" s="150" t="s">
        <v>2338</v>
      </c>
    </row>
    <row r="91" spans="1:12" x14ac:dyDescent="0.25">
      <c r="A91" s="456">
        <v>93</v>
      </c>
      <c r="B91" s="427" t="s">
        <v>894</v>
      </c>
      <c r="C91" s="370" t="s">
        <v>843</v>
      </c>
      <c r="D91" s="433" t="s">
        <v>507</v>
      </c>
      <c r="E91" s="428">
        <v>3</v>
      </c>
      <c r="F91" s="429">
        <v>10</v>
      </c>
      <c r="G91" s="218">
        <v>13</v>
      </c>
      <c r="H91" s="368">
        <v>20</v>
      </c>
      <c r="I91" s="430">
        <v>60</v>
      </c>
      <c r="J91" s="430">
        <v>700</v>
      </c>
      <c r="K91" s="457">
        <v>760</v>
      </c>
      <c r="L91" s="150"/>
    </row>
    <row r="92" spans="1:12" x14ac:dyDescent="0.25">
      <c r="A92" s="456">
        <v>94</v>
      </c>
      <c r="B92" s="427" t="s">
        <v>1649</v>
      </c>
      <c r="C92" s="366" t="s">
        <v>2009</v>
      </c>
      <c r="D92" s="215" t="s">
        <v>37</v>
      </c>
      <c r="E92" s="428">
        <v>0</v>
      </c>
      <c r="F92" s="429">
        <v>0</v>
      </c>
      <c r="G92" s="218">
        <v>0</v>
      </c>
      <c r="H92" s="368">
        <v>10.3</v>
      </c>
      <c r="I92" s="430">
        <v>1330</v>
      </c>
      <c r="J92" s="430">
        <v>3130</v>
      </c>
      <c r="K92" s="457">
        <v>4460</v>
      </c>
      <c r="L92" s="150"/>
    </row>
    <row r="93" spans="1:12" x14ac:dyDescent="0.25">
      <c r="A93" s="460">
        <v>95</v>
      </c>
      <c r="B93" s="437" t="s">
        <v>895</v>
      </c>
      <c r="C93" s="417" t="s">
        <v>856</v>
      </c>
      <c r="D93" s="397" t="s">
        <v>37</v>
      </c>
      <c r="E93" s="438">
        <v>50</v>
      </c>
      <c r="F93" s="439">
        <v>120</v>
      </c>
      <c r="G93" s="440">
        <v>170</v>
      </c>
      <c r="H93" s="404">
        <v>25</v>
      </c>
      <c r="I93" s="441">
        <v>2600</v>
      </c>
      <c r="J93" s="441">
        <v>43630</v>
      </c>
      <c r="K93" s="461">
        <v>2600</v>
      </c>
      <c r="L93" s="150" t="s">
        <v>2338</v>
      </c>
    </row>
    <row r="94" spans="1:12" x14ac:dyDescent="0.25">
      <c r="A94" s="460">
        <v>96</v>
      </c>
      <c r="B94" s="420" t="s">
        <v>2323</v>
      </c>
      <c r="C94" s="398" t="s">
        <v>863</v>
      </c>
      <c r="D94" s="397" t="s">
        <v>864</v>
      </c>
      <c r="E94" s="438">
        <v>0</v>
      </c>
      <c r="F94" s="439">
        <v>2</v>
      </c>
      <c r="G94" s="440">
        <v>2</v>
      </c>
      <c r="H94" s="397">
        <v>192.75</v>
      </c>
      <c r="I94" s="409">
        <v>0</v>
      </c>
      <c r="J94" s="409">
        <v>385.5</v>
      </c>
      <c r="K94" s="466">
        <v>385.5</v>
      </c>
      <c r="L94" s="150" t="s">
        <v>2338</v>
      </c>
    </row>
    <row r="95" spans="1:12" x14ac:dyDescent="0.25">
      <c r="A95" s="456">
        <v>97</v>
      </c>
      <c r="B95" s="427" t="s">
        <v>3</v>
      </c>
      <c r="C95" s="369" t="s">
        <v>31</v>
      </c>
      <c r="D95" s="215" t="s">
        <v>32</v>
      </c>
      <c r="E95" s="428">
        <v>1050</v>
      </c>
      <c r="F95" s="429">
        <v>3000</v>
      </c>
      <c r="G95" s="218">
        <v>4050</v>
      </c>
      <c r="H95" s="215">
        <v>1.27</v>
      </c>
      <c r="I95" s="430">
        <v>5735.85</v>
      </c>
      <c r="J95" s="430">
        <v>17830.100000000002</v>
      </c>
      <c r="K95" s="457">
        <v>23565.949999999997</v>
      </c>
      <c r="L95" s="150"/>
    </row>
    <row r="96" spans="1:12" x14ac:dyDescent="0.25">
      <c r="A96" s="456">
        <v>98</v>
      </c>
      <c r="B96" s="427" t="s">
        <v>896</v>
      </c>
      <c r="C96" s="370" t="s">
        <v>598</v>
      </c>
      <c r="D96" s="215" t="s">
        <v>32</v>
      </c>
      <c r="E96" s="428">
        <v>20</v>
      </c>
      <c r="F96" s="429">
        <v>10</v>
      </c>
      <c r="G96" s="218">
        <v>30</v>
      </c>
      <c r="H96" s="215">
        <v>5.5</v>
      </c>
      <c r="I96" s="430">
        <v>227.5</v>
      </c>
      <c r="J96" s="430">
        <v>77.5</v>
      </c>
      <c r="K96" s="457">
        <v>305</v>
      </c>
      <c r="L96" s="150"/>
    </row>
    <row r="97" spans="1:12" x14ac:dyDescent="0.25">
      <c r="A97" s="456">
        <v>99</v>
      </c>
      <c r="B97" s="427" t="s">
        <v>6</v>
      </c>
      <c r="C97" s="384" t="s">
        <v>953</v>
      </c>
      <c r="D97" s="454" t="s">
        <v>954</v>
      </c>
      <c r="E97" s="428">
        <v>24</v>
      </c>
      <c r="F97" s="429">
        <v>120</v>
      </c>
      <c r="G97" s="218">
        <v>144</v>
      </c>
      <c r="H97" s="385">
        <v>10.93</v>
      </c>
      <c r="I97" s="430">
        <v>1074.92</v>
      </c>
      <c r="J97" s="430">
        <v>7635.75</v>
      </c>
      <c r="K97" s="457">
        <v>8710.67</v>
      </c>
      <c r="L97" s="150"/>
    </row>
    <row r="98" spans="1:12" ht="30.75" thickBot="1" x14ac:dyDescent="0.3">
      <c r="A98" s="142">
        <v>100</v>
      </c>
      <c r="B98" s="469" t="s">
        <v>1929</v>
      </c>
      <c r="C98" s="470" t="s">
        <v>1926</v>
      </c>
      <c r="D98" s="471">
        <v>2</v>
      </c>
      <c r="E98" s="472">
        <v>0</v>
      </c>
      <c r="F98" s="473">
        <v>0</v>
      </c>
      <c r="G98" s="474">
        <v>0</v>
      </c>
      <c r="H98" s="475">
        <v>9050</v>
      </c>
      <c r="I98" s="476">
        <v>0</v>
      </c>
      <c r="J98" s="477">
        <v>0</v>
      </c>
      <c r="K98" s="376">
        <v>0</v>
      </c>
      <c r="L98" s="150"/>
    </row>
    <row r="99" spans="1:12" x14ac:dyDescent="0.25">
      <c r="A99" s="106"/>
      <c r="B99" s="358"/>
      <c r="C99" s="187"/>
      <c r="D99" s="106"/>
      <c r="E99" s="109"/>
      <c r="F99" s="46"/>
      <c r="G99" s="455"/>
      <c r="H99" s="106"/>
      <c r="I99" s="80">
        <v>832244.00000000012</v>
      </c>
      <c r="J99" s="81">
        <v>2621359.9040000006</v>
      </c>
      <c r="K99" s="48">
        <v>3439517.9040000006</v>
      </c>
      <c r="L99" s="150"/>
    </row>
  </sheetData>
  <autoFilter ref="A3:L99" xr:uid="{00000000-0009-0000-0000-000007000000}"/>
  <dataValidations count="1">
    <dataValidation showInputMessage="1" sqref="G1:G99" xr:uid="{00000000-0002-0000-0700-000000000000}"/>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2:AA17"/>
  <sheetViews>
    <sheetView topLeftCell="Q1" workbookViewId="0">
      <selection activeCell="X4" sqref="X4"/>
    </sheetView>
  </sheetViews>
  <sheetFormatPr defaultRowHeight="15" x14ac:dyDescent="0.25"/>
  <cols>
    <col min="2" max="2" width="20.5703125" customWidth="1"/>
    <col min="3" max="3" width="14" customWidth="1"/>
    <col min="4" max="4" width="20.42578125" customWidth="1"/>
    <col min="5" max="5" width="10" bestFit="1" customWidth="1"/>
    <col min="6" max="6" width="22.42578125" customWidth="1"/>
    <col min="7" max="7" width="11.42578125" customWidth="1"/>
    <col min="8" max="8" width="31.42578125" customWidth="1"/>
    <col min="9" max="9" width="10.85546875" customWidth="1"/>
    <col min="10" max="10" width="39.140625" customWidth="1"/>
    <col min="11" max="11" width="11.42578125" customWidth="1"/>
    <col min="12" max="12" width="31.42578125" customWidth="1"/>
    <col min="14" max="14" width="34.7109375" customWidth="1"/>
    <col min="16" max="16" width="38.140625" customWidth="1"/>
    <col min="18" max="18" width="28.7109375" customWidth="1"/>
    <col min="20" max="20" width="24.28515625" customWidth="1"/>
    <col min="22" max="22" width="26.7109375" customWidth="1"/>
    <col min="23" max="23" width="17" customWidth="1"/>
    <col min="24" max="24" width="33.5703125" customWidth="1"/>
    <col min="26" max="26" width="22.28515625" customWidth="1"/>
  </cols>
  <sheetData>
    <row r="2" spans="2:27" s="150" customFormat="1" x14ac:dyDescent="0.25"/>
    <row r="3" spans="2:27" s="150" customFormat="1" ht="15.75" thickBot="1" x14ac:dyDescent="0.3"/>
    <row r="4" spans="2:27" s="365" customFormat="1" ht="30" x14ac:dyDescent="0.25">
      <c r="B4" s="371" t="s">
        <v>2317</v>
      </c>
      <c r="C4" s="388">
        <f>SUM(C5:C11)</f>
        <v>81796.59</v>
      </c>
      <c r="D4" s="371" t="s">
        <v>2318</v>
      </c>
      <c r="E4" s="388">
        <f>E5</f>
        <v>449046.29999999993</v>
      </c>
      <c r="F4" s="371" t="s">
        <v>2320</v>
      </c>
      <c r="G4" s="388">
        <f>SUM(G5:G40)</f>
        <v>252932.44200000004</v>
      </c>
      <c r="H4" s="381" t="s">
        <v>2321</v>
      </c>
      <c r="I4" s="388">
        <f>SUM(I5:I39)</f>
        <v>378322.27</v>
      </c>
      <c r="J4" s="381" t="s">
        <v>2322</v>
      </c>
      <c r="K4" s="388">
        <f>SUM(K5:K39)</f>
        <v>276334.76</v>
      </c>
      <c r="L4" s="371" t="s">
        <v>2326</v>
      </c>
      <c r="M4" s="388">
        <f>SUM(M5:M39)</f>
        <v>95480.55</v>
      </c>
      <c r="N4" s="371" t="s">
        <v>2327</v>
      </c>
      <c r="O4" s="388">
        <f>SUM(O5:O39)</f>
        <v>72415.88</v>
      </c>
      <c r="P4" s="381" t="s">
        <v>2328</v>
      </c>
      <c r="Q4" s="388">
        <f>SUM(Q5:Q39)</f>
        <v>83368.899999999994</v>
      </c>
      <c r="R4" s="371" t="s">
        <v>2330</v>
      </c>
      <c r="S4" s="388">
        <f>SUM(S5:S39)</f>
        <v>15445.26</v>
      </c>
      <c r="T4" s="371" t="s">
        <v>17</v>
      </c>
      <c r="U4" s="388">
        <f>SUM(U5:U39)</f>
        <v>35600</v>
      </c>
      <c r="V4" s="510" t="s">
        <v>2335</v>
      </c>
      <c r="W4" s="388">
        <f>SUM(W5:W39)</f>
        <v>284605.63</v>
      </c>
      <c r="X4" s="371" t="s">
        <v>2342</v>
      </c>
      <c r="Y4" s="388">
        <f>SUM(Y5:Y39)</f>
        <v>16862.22</v>
      </c>
      <c r="Z4" s="513" t="s">
        <v>2344</v>
      </c>
      <c r="AA4" s="382">
        <f>SUM(AA5:AA39)</f>
        <v>27396.02</v>
      </c>
    </row>
    <row r="5" spans="2:27" ht="45.75" thickBot="1" x14ac:dyDescent="0.3">
      <c r="B5" s="537" t="s">
        <v>1363</v>
      </c>
      <c r="C5" s="496">
        <v>30000</v>
      </c>
      <c r="D5" s="372" t="s">
        <v>9</v>
      </c>
      <c r="E5" s="392">
        <v>449046.29999999993</v>
      </c>
      <c r="F5" s="374" t="s">
        <v>1332</v>
      </c>
      <c r="G5" s="392">
        <v>26014.022000000001</v>
      </c>
      <c r="H5" s="374" t="s">
        <v>1</v>
      </c>
      <c r="I5" s="392">
        <v>17537.71</v>
      </c>
      <c r="J5" s="372" t="s">
        <v>4</v>
      </c>
      <c r="K5" s="392">
        <v>78702.559999999998</v>
      </c>
      <c r="L5" s="372" t="s">
        <v>892</v>
      </c>
      <c r="M5" s="392">
        <v>30908.85</v>
      </c>
      <c r="N5" s="372" t="s">
        <v>878</v>
      </c>
      <c r="O5" s="392">
        <v>2549.0499999999997</v>
      </c>
      <c r="P5" s="374" t="s">
        <v>12</v>
      </c>
      <c r="Q5" s="394">
        <v>73694</v>
      </c>
      <c r="R5" s="372" t="s">
        <v>1624</v>
      </c>
      <c r="S5" s="395">
        <v>15445.26</v>
      </c>
      <c r="T5" s="499" t="s">
        <v>2333</v>
      </c>
      <c r="U5" s="507">
        <v>20000</v>
      </c>
      <c r="V5" s="372" t="s">
        <v>1451</v>
      </c>
      <c r="W5" s="394">
        <v>134291.39000000001</v>
      </c>
      <c r="X5" s="372" t="s">
        <v>26</v>
      </c>
      <c r="Y5" s="512">
        <v>11641.65</v>
      </c>
      <c r="Z5" s="495" t="s">
        <v>537</v>
      </c>
      <c r="AA5" s="514">
        <v>27396.02</v>
      </c>
    </row>
    <row r="6" spans="2:27" ht="30.75" thickBot="1" x14ac:dyDescent="0.3">
      <c r="B6" s="537" t="s">
        <v>881</v>
      </c>
      <c r="C6" s="392">
        <v>10052</v>
      </c>
      <c r="D6" s="495" t="s">
        <v>893</v>
      </c>
      <c r="E6" s="498">
        <v>2020</v>
      </c>
      <c r="F6" s="372" t="s">
        <v>5</v>
      </c>
      <c r="G6" s="392">
        <v>5616.2300000000005</v>
      </c>
      <c r="H6" s="372" t="s">
        <v>1459</v>
      </c>
      <c r="I6" s="392">
        <v>29215.460000000003</v>
      </c>
      <c r="J6" s="372" t="s">
        <v>13</v>
      </c>
      <c r="K6" s="392">
        <v>50623.299999999996</v>
      </c>
      <c r="L6" s="372" t="s">
        <v>1606</v>
      </c>
      <c r="M6" s="392">
        <v>39195.5</v>
      </c>
      <c r="N6" s="391" t="s">
        <v>8</v>
      </c>
      <c r="O6" s="393">
        <v>69866.83</v>
      </c>
      <c r="P6" s="495" t="s">
        <v>1610</v>
      </c>
      <c r="Q6" s="498">
        <v>9674.9</v>
      </c>
      <c r="R6" s="504" t="s">
        <v>2331</v>
      </c>
      <c r="S6" s="505"/>
      <c r="T6" s="506" t="s">
        <v>2332</v>
      </c>
      <c r="U6" s="508"/>
      <c r="V6" s="372" t="s">
        <v>1920</v>
      </c>
      <c r="W6" s="394">
        <v>150314.23999999999</v>
      </c>
      <c r="X6" s="372" t="s">
        <v>1640</v>
      </c>
      <c r="Y6" s="501">
        <v>5220.57</v>
      </c>
    </row>
    <row r="7" spans="2:27" ht="90.75" thickBot="1" x14ac:dyDescent="0.3">
      <c r="B7" s="537" t="s">
        <v>882</v>
      </c>
      <c r="C7" s="373">
        <v>2040</v>
      </c>
      <c r="F7" s="372" t="s">
        <v>2063</v>
      </c>
      <c r="G7" s="392">
        <v>76696.84</v>
      </c>
      <c r="H7" s="374" t="s">
        <v>2</v>
      </c>
      <c r="I7" s="392">
        <v>52512</v>
      </c>
      <c r="J7" s="374" t="s">
        <v>6</v>
      </c>
      <c r="K7" s="392">
        <v>8710.67</v>
      </c>
      <c r="L7" s="372" t="s">
        <v>1609</v>
      </c>
      <c r="M7" s="389">
        <v>3900</v>
      </c>
      <c r="T7" s="495" t="s">
        <v>2336</v>
      </c>
      <c r="U7" s="509">
        <v>15600</v>
      </c>
      <c r="V7" s="495"/>
      <c r="W7" s="498"/>
      <c r="X7" s="511"/>
      <c r="Y7" s="497"/>
    </row>
    <row r="8" spans="2:27" ht="60" x14ac:dyDescent="0.25">
      <c r="B8" s="537" t="s">
        <v>1647</v>
      </c>
      <c r="C8" s="373">
        <v>11373.64</v>
      </c>
      <c r="F8" s="372" t="s">
        <v>2064</v>
      </c>
      <c r="G8" s="392">
        <v>44015.040000000001</v>
      </c>
      <c r="H8" s="372" t="s">
        <v>1333</v>
      </c>
      <c r="I8" s="392">
        <v>38867.189999999995</v>
      </c>
      <c r="J8" s="372" t="s">
        <v>1623</v>
      </c>
      <c r="K8" s="392">
        <v>63648.350000000006</v>
      </c>
      <c r="L8" s="374" t="s">
        <v>888</v>
      </c>
      <c r="M8" s="373">
        <v>7817.5999999999995</v>
      </c>
    </row>
    <row r="9" spans="2:27" ht="30" x14ac:dyDescent="0.25">
      <c r="B9" s="538" t="s">
        <v>3</v>
      </c>
      <c r="C9" s="373">
        <v>23565.949999999997</v>
      </c>
      <c r="F9" s="372" t="s">
        <v>7</v>
      </c>
      <c r="G9" s="392">
        <v>22783.880000000005</v>
      </c>
      <c r="H9" s="372" t="s">
        <v>1346</v>
      </c>
      <c r="I9" s="392">
        <v>86220</v>
      </c>
      <c r="J9" s="372" t="s">
        <v>1639</v>
      </c>
      <c r="K9" s="392">
        <v>40005</v>
      </c>
      <c r="L9" s="374" t="s">
        <v>889</v>
      </c>
      <c r="M9" s="373">
        <v>7095.2000000000007</v>
      </c>
    </row>
    <row r="10" spans="2:27" ht="30" x14ac:dyDescent="0.25">
      <c r="B10" s="538" t="s">
        <v>1649</v>
      </c>
      <c r="C10" s="373">
        <v>4460</v>
      </c>
      <c r="F10" s="372" t="s">
        <v>1655</v>
      </c>
      <c r="G10" s="392">
        <v>9000</v>
      </c>
      <c r="H10" s="372" t="s">
        <v>1352</v>
      </c>
      <c r="I10" s="392">
        <v>27605.9</v>
      </c>
      <c r="J10" s="372" t="s">
        <v>15</v>
      </c>
      <c r="K10" s="392">
        <v>9558.7999999999993</v>
      </c>
      <c r="L10" s="374" t="s">
        <v>890</v>
      </c>
      <c r="M10" s="373">
        <v>4281.4000000000005</v>
      </c>
    </row>
    <row r="11" spans="2:27" ht="30.75" thickBot="1" x14ac:dyDescent="0.3">
      <c r="B11" s="538" t="s">
        <v>896</v>
      </c>
      <c r="C11" s="373">
        <v>305</v>
      </c>
      <c r="F11" s="372" t="s">
        <v>1919</v>
      </c>
      <c r="G11" s="392">
        <v>7101.5</v>
      </c>
      <c r="H11" s="372" t="s">
        <v>14</v>
      </c>
      <c r="I11" s="392">
        <v>24226.43</v>
      </c>
      <c r="J11" s="502" t="s">
        <v>2329</v>
      </c>
      <c r="K11" s="503">
        <v>20000</v>
      </c>
      <c r="L11" s="495" t="s">
        <v>16</v>
      </c>
      <c r="M11" s="376">
        <v>2282</v>
      </c>
    </row>
    <row r="12" spans="2:27" ht="30.75" thickBot="1" x14ac:dyDescent="0.3">
      <c r="B12" s="495" t="s">
        <v>1646</v>
      </c>
      <c r="C12" s="376">
        <v>0</v>
      </c>
      <c r="F12" s="372" t="s">
        <v>883</v>
      </c>
      <c r="G12" s="392">
        <v>472</v>
      </c>
      <c r="H12" s="372" t="s">
        <v>1480</v>
      </c>
      <c r="I12" s="392">
        <v>18378.509999999998</v>
      </c>
      <c r="J12" s="495" t="s">
        <v>1921</v>
      </c>
      <c r="K12" s="376">
        <v>5086.08</v>
      </c>
    </row>
    <row r="13" spans="2:27" ht="30.75" thickBot="1" x14ac:dyDescent="0.3">
      <c r="B13" s="494" t="s">
        <v>894</v>
      </c>
      <c r="C13" s="493">
        <v>760</v>
      </c>
      <c r="F13" s="499" t="s">
        <v>884</v>
      </c>
      <c r="G13" s="392">
        <v>2160</v>
      </c>
      <c r="H13" s="372" t="s">
        <v>1622</v>
      </c>
      <c r="I13" s="373">
        <v>2817</v>
      </c>
    </row>
    <row r="14" spans="2:27" ht="45" x14ac:dyDescent="0.25">
      <c r="F14" s="374" t="s">
        <v>1644</v>
      </c>
      <c r="G14" s="392">
        <v>29365.66</v>
      </c>
      <c r="H14" s="372" t="s">
        <v>1444</v>
      </c>
      <c r="I14" s="373">
        <v>53568.479999999996</v>
      </c>
    </row>
    <row r="15" spans="2:27" ht="30" x14ac:dyDescent="0.25">
      <c r="F15" s="374" t="s">
        <v>1645</v>
      </c>
      <c r="G15" s="392">
        <v>3330.9100000000003</v>
      </c>
      <c r="H15" s="372" t="s">
        <v>885</v>
      </c>
      <c r="I15" s="501">
        <v>26686.59</v>
      </c>
    </row>
    <row r="16" spans="2:27" ht="15.75" thickBot="1" x14ac:dyDescent="0.3">
      <c r="F16" s="372" t="s">
        <v>21</v>
      </c>
      <c r="G16" s="500">
        <v>17096.36</v>
      </c>
      <c r="H16" s="375" t="s">
        <v>2319</v>
      </c>
      <c r="I16" s="376">
        <v>687</v>
      </c>
    </row>
    <row r="17" spans="6:7" ht="15.75" thickBot="1" x14ac:dyDescent="0.3">
      <c r="F17" s="495" t="s">
        <v>22</v>
      </c>
      <c r="G17" s="376">
        <v>9280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Pielikums Nr.1.</vt:lpstr>
      <vt:lpstr>Pielikums Nr.2.</vt:lpstr>
      <vt:lpstr>Sheet1</vt:lpstr>
      <vt:lpstr>Sheet2</vt:lpstr>
      <vt:lpstr>2.cehs</vt:lpstr>
      <vt:lpstr>3.cehs</vt:lpstr>
      <vt:lpstr>5.cehs</vt:lpstr>
      <vt:lpstr>Iepirkuma grupas (mazās)</vt:lpstr>
      <vt:lpstr>Iepirkumi (lielās)</vt:lpstr>
      <vt:lpstr>Līgumi</vt:lpstr>
      <vt:lpstr>Informācija cehiem</vt:lpstr>
      <vt:lpstr>Nosacitas vienibas</vt:lpstr>
      <vt:lpstr>Nosacitas bez TA</vt:lpstr>
      <vt:lpstr>TFP</vt:lpstr>
      <vt:lpstr>TFP!Print_Titles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SlaraI</dc:creator>
  <cp:lastModifiedBy>Administrator</cp:lastModifiedBy>
  <cp:lastPrinted>2021-07-08T07:37:57Z</cp:lastPrinted>
  <dcterms:created xsi:type="dcterms:W3CDTF">2015-04-23T10:32:10Z</dcterms:created>
  <dcterms:modified xsi:type="dcterms:W3CDTF">2021-07-08T07:38:06Z</dcterms:modified>
</cp:coreProperties>
</file>